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<sst xmlns="http://schemas.openxmlformats.org/spreadsheetml/2006/main" count="4290" uniqueCount="664">
  <si>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</si>
  <si>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</si>
  <si>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</si>
  <si>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</si>
  <si>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</si>
  <si>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</si>
  <si>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</si>
  <si>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Кленов</t>
  </si>
  <si>
    <t>Сергей Матов</t>
  </si>
  <si>
    <t>57.89%</t>
  </si>
  <si>
    <t>59.65%</t>
  </si>
  <si>
    <t>55.88%</t>
  </si>
  <si>
    <t>60.78%</t>
  </si>
  <si>
    <t>Холкин П</t>
  </si>
  <si>
    <t>54.35%</t>
  </si>
  <si>
    <t>58.70%</t>
  </si>
  <si>
    <t>Мещеряков</t>
  </si>
  <si>
    <t>50.00%</t>
  </si>
  <si>
    <t>55.56%</t>
  </si>
  <si>
    <t>53.85%</t>
  </si>
  <si>
    <t>56.41%</t>
  </si>
  <si>
    <t>56.00%</t>
  </si>
  <si>
    <t>58.67%</t>
  </si>
  <si>
    <t>Игнатов</t>
  </si>
  <si>
    <t>55.83%</t>
  </si>
  <si>
    <t>Иванов</t>
  </si>
  <si>
    <t>48.98%</t>
  </si>
  <si>
    <t>54.42%</t>
  </si>
  <si>
    <t>Ровачев</t>
  </si>
  <si>
    <t>47.62%</t>
  </si>
  <si>
    <t>Гусев</t>
  </si>
  <si>
    <t>51.28%</t>
  </si>
  <si>
    <t>45.45%</t>
  </si>
  <si>
    <t>57.26%</t>
  </si>
  <si>
    <t>50.30%</t>
  </si>
  <si>
    <t>52.53%</t>
  </si>
  <si>
    <t>Наркайтис</t>
  </si>
  <si>
    <t>42.11%</t>
  </si>
  <si>
    <t>48.25%</t>
  </si>
  <si>
    <t>Землянский</t>
  </si>
  <si>
    <t>Холкин А</t>
  </si>
  <si>
    <t>52.38%</t>
  </si>
  <si>
    <t>41.46%</t>
  </si>
  <si>
    <t>47.97%</t>
  </si>
  <si>
    <t>Копылов</t>
  </si>
  <si>
    <t>Березовский</t>
  </si>
  <si>
    <t>40.00%</t>
  </si>
  <si>
    <t>42.42%</t>
  </si>
  <si>
    <t>47.47%</t>
  </si>
  <si>
    <t>49.49%</t>
  </si>
  <si>
    <t>41.67%</t>
  </si>
  <si>
    <t>46.30%</t>
  </si>
  <si>
    <t>Екуб</t>
  </si>
  <si>
    <t>44.74%</t>
  </si>
  <si>
    <t>45.33%</t>
  </si>
  <si>
    <t>Лобанков</t>
  </si>
  <si>
    <t>43.75%</t>
  </si>
  <si>
    <t>51.04%</t>
  </si>
  <si>
    <t>47.92%</t>
  </si>
  <si>
    <t>44.85%</t>
  </si>
  <si>
    <t>38.46%</t>
  </si>
  <si>
    <t>41.03%</t>
  </si>
  <si>
    <t>Камалдинов</t>
  </si>
  <si>
    <t>35.29%</t>
  </si>
  <si>
    <t>40.20%</t>
  </si>
  <si>
    <t>Егоренко</t>
  </si>
  <si>
    <t>37.04%</t>
  </si>
  <si>
    <t>45.68%</t>
  </si>
  <si>
    <t>32.43%</t>
  </si>
  <si>
    <t>36.04%</t>
  </si>
  <si>
    <t>Пуговкин</t>
  </si>
  <si>
    <t>40.63%</t>
  </si>
  <si>
    <t>30.00%</t>
  </si>
  <si>
    <t>33.33%</t>
  </si>
  <si>
    <t>41.18%</t>
  </si>
  <si>
    <t>43.14%</t>
  </si>
  <si>
    <t>Минасян</t>
  </si>
  <si>
    <t>25.93%</t>
  </si>
  <si>
    <t>37.84%</t>
  </si>
  <si>
    <t>42.34%</t>
  </si>
  <si>
    <t>Светлов</t>
  </si>
  <si>
    <t>26.67%</t>
  </si>
  <si>
    <t>31.11%</t>
  </si>
  <si>
    <t>43.24%</t>
  </si>
  <si>
    <t>46.85%</t>
  </si>
  <si>
    <t>20.00%</t>
  </si>
  <si>
    <t>25.33%</t>
  </si>
  <si>
    <t>Степаненко</t>
  </si>
  <si>
    <t>62.50%</t>
  </si>
  <si>
    <t>66.67%</t>
  </si>
  <si>
    <t>Цапиков</t>
  </si>
  <si>
    <t>25.00%</t>
  </si>
  <si>
    <t>26.47%</t>
  </si>
  <si>
    <t>31.37%</t>
  </si>
  <si>
    <t>Епифанов</t>
  </si>
  <si>
    <t>100.00%</t>
  </si>
  <si>
    <t>Жничков</t>
  </si>
  <si>
    <t>Кудряшов</t>
  </si>
  <si>
    <t>----------------------------</t>
  </si>
  <si>
    <t xml:space="preserve">Выбранный период: </t>
  </si>
  <si>
    <t>/16</t>
  </si>
  <si>
    <t>28.33%</t>
  </si>
  <si>
    <t>83.33%</t>
  </si>
  <si>
    <t>Нико</t>
  </si>
  <si>
    <t>Нугманов</t>
  </si>
  <si>
    <t>57.14%</t>
  </si>
  <si>
    <t>61.90%</t>
  </si>
  <si>
    <t>Глеб</t>
  </si>
  <si>
    <t>60.00%</t>
  </si>
  <si>
    <t>Максим</t>
  </si>
  <si>
    <t>28.57%</t>
  </si>
  <si>
    <t>42.86%</t>
  </si>
  <si>
    <t>Дмитрий Матов</t>
  </si>
  <si>
    <t>0.00%</t>
  </si>
  <si>
    <t>16.67%</t>
  </si>
  <si>
    <t>Тимофей</t>
  </si>
  <si>
    <t>Рыжков</t>
  </si>
  <si>
    <t>5.56%</t>
  </si>
  <si>
    <t>/17</t>
  </si>
  <si>
    <t>6.67%</t>
  </si>
  <si>
    <t>72.22%</t>
  </si>
  <si>
    <t>58.62%</t>
  </si>
  <si>
    <t>63.22%</t>
  </si>
  <si>
    <t>60.87%</t>
  </si>
  <si>
    <t>Холкин</t>
  </si>
  <si>
    <t>53.45%</t>
  </si>
  <si>
    <t>58.05%</t>
  </si>
  <si>
    <t>48.94%</t>
  </si>
  <si>
    <t>53.19%</t>
  </si>
  <si>
    <t>45.76%</t>
  </si>
  <si>
    <t>50.28%</t>
  </si>
  <si>
    <t>48.61%</t>
  </si>
  <si>
    <t>43.55%</t>
  </si>
  <si>
    <t>47.85%</t>
  </si>
  <si>
    <t>41.54%</t>
  </si>
  <si>
    <t>45.64%</t>
  </si>
  <si>
    <t>40.38%</t>
  </si>
  <si>
    <t>44.23%</t>
  </si>
  <si>
    <t>43.59%</t>
  </si>
  <si>
    <t>39.39%</t>
  </si>
  <si>
    <t>43.43%</t>
  </si>
  <si>
    <t>36.36%</t>
  </si>
  <si>
    <t>40.91%</t>
  </si>
  <si>
    <t>40.74%</t>
  </si>
  <si>
    <t>34.29%</t>
  </si>
  <si>
    <t>38.10%</t>
  </si>
  <si>
    <t>31.82%</t>
  </si>
  <si>
    <t>34.85%</t>
  </si>
  <si>
    <t>30.25%</t>
  </si>
  <si>
    <t>Муратов</t>
  </si>
  <si>
    <t>/15</t>
  </si>
  <si>
    <t>75.00%</t>
  </si>
  <si>
    <t>69.57%</t>
  </si>
  <si>
    <t>73.91%</t>
  </si>
  <si>
    <t>59.46%</t>
  </si>
  <si>
    <t>63.96%</t>
  </si>
  <si>
    <t>70.83%</t>
  </si>
  <si>
    <t>52.63%</t>
  </si>
  <si>
    <t>58.77%</t>
  </si>
  <si>
    <t>Уков</t>
  </si>
  <si>
    <t>61.54%</t>
  </si>
  <si>
    <t>46.67%</t>
  </si>
  <si>
    <t>53.33%</t>
  </si>
  <si>
    <t>60.95%</t>
  </si>
  <si>
    <t>57.97%</t>
  </si>
  <si>
    <t>41.30%</t>
  </si>
  <si>
    <t>47.83%</t>
  </si>
  <si>
    <t>56.67%</t>
  </si>
  <si>
    <t>Ильиных</t>
  </si>
  <si>
    <t>52.00%</t>
  </si>
  <si>
    <t>54.67%</t>
  </si>
  <si>
    <t>46.03%</t>
  </si>
  <si>
    <t>Лазарев</t>
  </si>
  <si>
    <t>52.78%</t>
  </si>
  <si>
    <t>54.63%</t>
  </si>
  <si>
    <t>54.17%</t>
  </si>
  <si>
    <t>44.44%</t>
  </si>
  <si>
    <t>Сахнов</t>
  </si>
  <si>
    <t>37.14%</t>
  </si>
  <si>
    <t>43.81%</t>
  </si>
  <si>
    <t>37.50%</t>
  </si>
  <si>
    <t>Эдик</t>
  </si>
  <si>
    <t>36.00%</t>
  </si>
  <si>
    <t>42.67%</t>
  </si>
  <si>
    <t>Матов</t>
  </si>
  <si>
    <t>48.84%</t>
  </si>
  <si>
    <t>49.61%</t>
  </si>
  <si>
    <t>31.25%</t>
  </si>
  <si>
    <t>38.54%</t>
  </si>
  <si>
    <t>48.89%</t>
  </si>
  <si>
    <t>25.71%</t>
  </si>
  <si>
    <t>32.38%</t>
  </si>
  <si>
    <t>44.83%</t>
  </si>
  <si>
    <t>47.70%</t>
  </si>
  <si>
    <t>23.08%</t>
  </si>
  <si>
    <t>30.77%</t>
  </si>
  <si>
    <t>45.16%</t>
  </si>
  <si>
    <t>47.31%</t>
  </si>
  <si>
    <t>47.22%</t>
  </si>
  <si>
    <t>Халкузиев</t>
  </si>
  <si>
    <t>/14</t>
  </si>
  <si>
    <t>44.93%</t>
  </si>
  <si>
    <t>Богданов</t>
  </si>
  <si>
    <t>38.24%</t>
  </si>
  <si>
    <t>35.48%</t>
  </si>
  <si>
    <t>38.17%</t>
  </si>
  <si>
    <t>Акимов</t>
  </si>
  <si>
    <t>36.11%</t>
  </si>
  <si>
    <t>33.78%</t>
  </si>
  <si>
    <t>Маторин</t>
  </si>
  <si>
    <t>70.59%</t>
  </si>
  <si>
    <t>Игорь Кудряшов</t>
  </si>
  <si>
    <t>Орлечук</t>
  </si>
  <si>
    <t>Никитин</t>
  </si>
  <si>
    <t>55.00%</t>
  </si>
  <si>
    <t>58.33%</t>
  </si>
  <si>
    <t>Вечканов</t>
  </si>
  <si>
    <t>51.16%</t>
  </si>
  <si>
    <t>55.81%</t>
  </si>
  <si>
    <t>Крейс</t>
  </si>
  <si>
    <t>Яковлев</t>
  </si>
  <si>
    <t>54.55%</t>
  </si>
  <si>
    <t>/13</t>
  </si>
  <si>
    <t>47.06%</t>
  </si>
  <si>
    <t>51.96%</t>
  </si>
  <si>
    <t>Денис</t>
  </si>
  <si>
    <t>45.83%</t>
  </si>
  <si>
    <t>49.31%</t>
  </si>
  <si>
    <t>49.09%</t>
  </si>
  <si>
    <t>48.15%</t>
  </si>
  <si>
    <t>45.00%</t>
  </si>
  <si>
    <t>47.50%</t>
  </si>
  <si>
    <t>Игорь (ЦОП)</t>
  </si>
  <si>
    <t>Одиноков</t>
  </si>
  <si>
    <t>39.13%</t>
  </si>
  <si>
    <t>42.03%</t>
  </si>
  <si>
    <t>38.89%</t>
  </si>
  <si>
    <t>35.90%</t>
  </si>
  <si>
    <t>31.58%</t>
  </si>
  <si>
    <t>34.21%</t>
  </si>
  <si>
    <t>12.50%</t>
  </si>
  <si>
    <t>Крайнев</t>
  </si>
  <si>
    <t>Карпов</t>
  </si>
  <si>
    <t>Серега (ЦОП)</t>
  </si>
  <si>
    <t>Кузнецов</t>
  </si>
  <si>
    <t>Куренышев</t>
  </si>
  <si>
    <t>Ишанов</t>
  </si>
  <si>
    <t>Женя Игнатов</t>
  </si>
  <si>
    <t>дата</t>
  </si>
  <si>
    <t>/12</t>
  </si>
  <si>
    <t>77.78%</t>
  </si>
  <si>
    <t>70.00%</t>
  </si>
  <si>
    <t>Ратмир</t>
  </si>
  <si>
    <t>Олег</t>
  </si>
  <si>
    <t>долг</t>
  </si>
  <si>
    <t>/11</t>
  </si>
  <si>
    <t>Оплата</t>
  </si>
  <si>
    <t>Отдал</t>
  </si>
  <si>
    <t>Баланс</t>
  </si>
  <si>
    <t>Бенефиты!</t>
  </si>
  <si>
    <t>Почта</t>
  </si>
  <si>
    <t>счет</t>
  </si>
  <si>
    <t>9 - 9</t>
  </si>
  <si>
    <t>11 - 8</t>
  </si>
  <si>
    <t>6 - 5</t>
  </si>
  <si>
    <t>14 - 9</t>
  </si>
  <si>
    <t>13 - 10</t>
  </si>
  <si>
    <t>7 - 5</t>
  </si>
  <si>
    <t>8 - 7</t>
  </si>
  <si>
    <t>13 - 8</t>
  </si>
  <si>
    <t>1кв. 2017</t>
  </si>
  <si>
    <t>Сумма</t>
  </si>
  <si>
    <t>Аренда</t>
  </si>
  <si>
    <t>14 - 8</t>
  </si>
  <si>
    <t>16 - 14</t>
  </si>
  <si>
    <t>11 - 6</t>
  </si>
  <si>
    <t>13 - 13</t>
  </si>
  <si>
    <t>12 - 4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</si>
  <si>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</si>
  <si>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</si>
  <si>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</si>
  <si>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</si>
  <si>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</si>
  <si>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</si>
  <si>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</si>
  <si>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</si>
  <si>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</si>
  <si>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</si>
  <si>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</si>
  <si>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</si>
  <si>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</si>
  <si>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</si>
  <si>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</si>
  <si>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</si>
  <si>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</si>
  <si>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</si>
  <si>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</si>
  <si>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</si>
  <si>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</si>
  <si>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</si>
  <si>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</si>
  <si>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</si>
  <si>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</si>
  <si>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</si>
  <si>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</si>
  <si>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</si>
  <si>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</si>
  <si>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</si>
  <si>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16 - 9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</si>
  <si>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</si>
  <si>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</si>
  <si>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</si>
  <si>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</si>
  <si>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</si>
  <si>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</si>
  <si>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</si>
  <si>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</si>
  <si>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</si>
  <si>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khmaladzend@gmail.com</t>
  </si>
  <si>
    <t>19 - 14</t>
  </si>
  <si>
    <t>12 - 7</t>
  </si>
  <si>
    <t>18 - 13</t>
  </si>
  <si>
    <t>18 - 15</t>
  </si>
  <si>
    <t>9 - 5</t>
  </si>
  <si>
    <t>10 - 8 - 5</t>
  </si>
  <si>
    <t>10 - 9</t>
  </si>
  <si>
    <t>19 - 12</t>
  </si>
  <si>
    <t>12 - 13</t>
  </si>
  <si>
    <t>13 - 12</t>
  </si>
  <si>
    <t>16 - 12</t>
  </si>
  <si>
    <t>19 - 11</t>
  </si>
  <si>
    <t>4кв. 2016</t>
  </si>
  <si>
    <t>Гости: Эдик Давтян, Миша Лыков и еще 3 человека</t>
  </si>
  <si>
    <t>Гость: Дима Землянский</t>
  </si>
  <si>
    <t>Валявский</t>
  </si>
  <si>
    <t>vvalyavskiy@mirantis.com</t>
  </si>
  <si>
    <t>dtsapikov@mirantis.com</t>
  </si>
  <si>
    <t>9 - 8</t>
  </si>
  <si>
    <t>12 - 12</t>
  </si>
  <si>
    <t>7 - 19</t>
  </si>
  <si>
    <t>Последняя игра, учтенная в бенефитах</t>
  </si>
  <si>
    <t>15 - 11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</si>
  <si>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</si>
  <si>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</si>
  <si>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</si>
  <si>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8 - 6</t>
  </si>
  <si>
    <t>10 - 10</t>
  </si>
  <si>
    <t>11 - 10</t>
  </si>
  <si>
    <t>17 - 15</t>
  </si>
  <si>
    <t>16 - 15</t>
  </si>
  <si>
    <t>3 - 13</t>
  </si>
  <si>
    <t>13 - 9</t>
  </si>
  <si>
    <t>5 - 8</t>
  </si>
  <si>
    <t>12 - 8</t>
  </si>
  <si>
    <t>3кв. 2016</t>
  </si>
  <si>
    <t>Гость: Игорь Кудряшов</t>
  </si>
  <si>
    <t>9 - 15</t>
  </si>
  <si>
    <t>10 - 4</t>
  </si>
  <si>
    <t>3 - 10</t>
  </si>
  <si>
    <t>13 - 11</t>
  </si>
  <si>
    <t>8 - 15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</si>
  <si>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</si>
  <si>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</si>
  <si>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</si>
  <si>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</si>
  <si>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</si>
  <si>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</si>
  <si>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</si>
  <si>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</si>
  <si>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10 - 6</t>
  </si>
  <si>
    <t>7 - 7</t>
  </si>
  <si>
    <t>6 - 6</t>
  </si>
  <si>
    <t>9 - 11</t>
  </si>
  <si>
    <t>2кв. 2016</t>
  </si>
  <si>
    <t>16 - 10</t>
  </si>
  <si>
    <t>11- 8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</si>
  <si>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</si>
  <si>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</si>
  <si>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</si>
  <si>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</si>
  <si>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</si>
  <si>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</si>
  <si>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</si>
  <si>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rzhnichkov@mirantis.com</t>
  </si>
  <si>
    <t>12 - 10</t>
  </si>
  <si>
    <t>iakudryashov91@gmail.com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</si>
  <si>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</si>
  <si>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</si>
  <si>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</si>
  <si>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</si>
  <si>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</si>
  <si>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Гость: Эдик</t>
  </si>
  <si>
    <t>Гость: Ильдар</t>
  </si>
  <si>
    <t>19 - 16</t>
  </si>
  <si>
    <t>21 - 10</t>
  </si>
  <si>
    <t>22 - 18</t>
  </si>
  <si>
    <t>18 - 18</t>
  </si>
  <si>
    <t>1кв. 2016</t>
  </si>
  <si>
    <t>25 - 16</t>
  </si>
  <si>
    <t>Гости: Артем Минасян</t>
  </si>
  <si>
    <t>Гости: Ильдар</t>
  </si>
  <si>
    <t>16 - 11</t>
  </si>
  <si>
    <t>Гости: Саша Холкин, Миша Иванов, Дима (друг Миши)</t>
  </si>
  <si>
    <t>Гости: Саша Холкин, Миша Лыков</t>
  </si>
  <si>
    <t>14 - 12</t>
  </si>
  <si>
    <t>16 - 16</t>
  </si>
  <si>
    <t>15 - 9</t>
  </si>
  <si>
    <t>18 - 12</t>
  </si>
  <si>
    <t>4кв. 2015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</si>
  <si>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</si>
  <si>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</si>
  <si>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</si>
  <si>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Гость: Саша Холкин</t>
  </si>
  <si>
    <t>Гости: Саша Холкин, Тришкин Даниил (заплатил)</t>
  </si>
  <si>
    <t>Гости: Саша Холкин, Миша Иванов</t>
  </si>
  <si>
    <t>15 - 12</t>
  </si>
  <si>
    <t>15 - 13</t>
  </si>
  <si>
    <t>17 - 14</t>
  </si>
  <si>
    <t>14 - 14</t>
  </si>
  <si>
    <t>10 - 15</t>
  </si>
  <si>
    <t>10 - 7</t>
  </si>
  <si>
    <t>24 - 12</t>
  </si>
  <si>
    <t>16 - 17</t>
  </si>
  <si>
    <t>16 - 20</t>
  </si>
  <si>
    <t>15 - 16</t>
  </si>
  <si>
    <t>Гости: Миша Иванов, Дима</t>
  </si>
  <si>
    <t>Гости: Саша Холкин, Даниил Тришкин (не заплатил), Джей Пайпс (не заплатил !!!)</t>
  </si>
  <si>
    <t>8 - 14</t>
  </si>
  <si>
    <t>18 - 9</t>
  </si>
  <si>
    <t>18 - 5</t>
  </si>
  <si>
    <t>13 - 17</t>
  </si>
  <si>
    <t>12 - 9</t>
  </si>
  <si>
    <t>3кв. 2015</t>
  </si>
  <si>
    <t>Гость: Тришкин Даниил</t>
  </si>
  <si>
    <t>Гости: Саша Холкин, Дима Матов</t>
  </si>
  <si>
    <t>Гости: Дима, Даниил Тришкин, Миша Иванов</t>
  </si>
  <si>
    <t>Гости: Роман, Даниил Тришкин</t>
  </si>
  <si>
    <t>8 - 13</t>
  </si>
  <si>
    <t>мяч</t>
  </si>
  <si>
    <t>12 -19</t>
  </si>
  <si>
    <t>12 - 20</t>
  </si>
  <si>
    <t>11 - 5</t>
  </si>
  <si>
    <t>11 - 14</t>
  </si>
  <si>
    <t>10 - 13</t>
  </si>
  <si>
    <t>18 - 2</t>
  </si>
  <si>
    <t>20 - 9</t>
  </si>
  <si>
    <t>13 - 6</t>
  </si>
  <si>
    <t>Гости: Миша, Дима</t>
  </si>
  <si>
    <t>13 - 2</t>
  </si>
  <si>
    <t>19 - 10</t>
  </si>
  <si>
    <t>10 - 8</t>
  </si>
  <si>
    <t>2кв. 2015</t>
  </si>
  <si>
    <t>1,2кв. 2015</t>
  </si>
  <si>
    <t>dmitrymatov@gmail.com</t>
  </si>
  <si>
    <t>Гости: Миша, Сергей Крейс (заплатил)</t>
  </si>
  <si>
    <t>Гость: Дима Матов</t>
  </si>
  <si>
    <t>Гость: Дима Ильин (заплатил)</t>
  </si>
  <si>
    <t>23 - 13</t>
  </si>
  <si>
    <t>13 - 7</t>
  </si>
  <si>
    <t>25 - 10</t>
  </si>
  <si>
    <t>24 - 22</t>
  </si>
  <si>
    <t>7 - 11</t>
  </si>
  <si>
    <t>Гость: Миша Иванов</t>
  </si>
  <si>
    <t>Гость: Иван (заплатил)</t>
  </si>
  <si>
    <t>27 - 18</t>
  </si>
  <si>
    <t>22 - 14</t>
  </si>
  <si>
    <t>15 - 14</t>
  </si>
  <si>
    <t>21 - 14</t>
  </si>
  <si>
    <t>1кв. 2015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</si>
  <si>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</si>
  <si>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</si>
  <si>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</si>
  <si>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</si>
  <si>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Гость: Дмитрий Матов (заплатил)</t>
  </si>
  <si>
    <t>Гость: Алексей</t>
  </si>
  <si>
    <t>16-16</t>
  </si>
  <si>
    <t>21-18</t>
  </si>
  <si>
    <t>19-13</t>
  </si>
  <si>
    <t>18-18</t>
  </si>
  <si>
    <t>22-15</t>
  </si>
  <si>
    <t>23-20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</si>
  <si>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</si>
  <si>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</si>
  <si>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</si>
  <si>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</si>
  <si>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</si>
  <si>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</si>
  <si>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19 - 9</t>
  </si>
  <si>
    <t>3,4кв. 2014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</si>
  <si>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</si>
  <si>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</si>
  <si>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</si>
  <si>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нэту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</si>
  <si>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</si>
  <si>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</si>
  <si>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</si>
  <si>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8 - 12</t>
  </si>
  <si>
    <t>12 - 15</t>
  </si>
  <si>
    <t>17 - 17</t>
  </si>
  <si>
    <t>14 - 15</t>
  </si>
  <si>
    <t>Гости: Рома Подоляка</t>
  </si>
  <si>
    <t>Гости: Алексей (заплатил), Дима Ильиных (заплатил), Сергей Матов(заплатил)</t>
  </si>
  <si>
    <t>dukov@mirantis.com</t>
  </si>
  <si>
    <t>10 - 11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</si>
  <si>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</si>
  <si>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</si>
  <si>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</si>
  <si>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</si>
  <si>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</si>
  <si>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</si>
  <si>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</si>
  <si>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15 - 5</t>
  </si>
  <si>
    <t>17 - 7</t>
  </si>
  <si>
    <t>8 - 10</t>
  </si>
  <si>
    <t>15- 18</t>
  </si>
  <si>
    <t>Гость: Дима Ильиных (заплатил)</t>
  </si>
  <si>
    <t>13 - 22</t>
  </si>
  <si>
    <t>2кв. 2014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</si>
  <si>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</si>
  <si>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</si>
  <si>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</si>
  <si>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</si>
  <si>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Игра стоила +200р (за воду)</t>
  </si>
  <si>
    <t>none</t>
  </si>
  <si>
    <t>9 - 10</t>
  </si>
  <si>
    <t>6 - 11</t>
  </si>
  <si>
    <t>20 - 13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</si>
  <si>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</si>
  <si>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</si>
  <si>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</si>
  <si>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</si>
  <si>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16 - 21</t>
  </si>
  <si>
    <t>22 - 15</t>
  </si>
  <si>
    <t>1кв. 2014</t>
  </si>
  <si>
    <t>khmaladzeniko@mail.ru</t>
  </si>
  <si>
    <t>Гость: Сергей Матов (заплатил), его баланс - 200р</t>
  </si>
  <si>
    <t>Гость: Артур (заплатил)</t>
  </si>
  <si>
    <t>Гость: Сергей Матов (заплатил, баланс = 0)</t>
  </si>
  <si>
    <t>нэ будэт</t>
  </si>
  <si>
    <t>14 - 16</t>
  </si>
  <si>
    <t>23 - 11</t>
  </si>
  <si>
    <t>16 - 13</t>
  </si>
  <si>
    <t>12 - 14</t>
  </si>
  <si>
    <t>8 - 20</t>
  </si>
  <si>
    <t>18 - 20</t>
  </si>
  <si>
    <t>10 - 17</t>
  </si>
  <si>
    <t>17 - 13</t>
  </si>
  <si>
    <t>4кв. 2013</t>
  </si>
  <si>
    <t>26 - 6</t>
  </si>
  <si>
    <t>8 - 9</t>
  </si>
  <si>
    <t>20 - 19</t>
  </si>
  <si>
    <t>Гость: Саша Халкузиев (заплатил)</t>
  </si>
  <si>
    <t>Гости: Иван и Саша (Брат Паши) (заплатили)</t>
  </si>
  <si>
    <t>Гости: Дима Ильиных (заплатил) и Игорь Пуговкин (заплатил)</t>
  </si>
  <si>
    <t>7 - 9</t>
  </si>
  <si>
    <t>26 - 23</t>
  </si>
  <si>
    <t>24 - 25</t>
  </si>
  <si>
    <t>22 - 10</t>
  </si>
  <si>
    <t>20 - 25</t>
  </si>
  <si>
    <t>16 - 22</t>
  </si>
  <si>
    <t>Гость: Нико (заплатил)</t>
  </si>
  <si>
    <t>Желтый цвет - списано</t>
  </si>
  <si>
    <t>3кв. 2013</t>
  </si>
  <si>
    <t>18 - 8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</si>
  <si>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</si>
  <si>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</si>
  <si>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</si>
  <si>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7 - 6</t>
  </si>
  <si>
    <t>17 - 12</t>
  </si>
  <si>
    <t>Гость: Сергей Акимов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</si>
  <si>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</si>
  <si>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</si>
  <si>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</si>
  <si>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</si>
  <si>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12 - 11</t>
  </si>
  <si>
    <t>нэбыло</t>
  </si>
  <si>
    <t>Кирилл</t>
  </si>
  <si>
    <t>нэ лэзет</t>
  </si>
  <si>
    <t>2кв. 2013</t>
  </si>
  <si>
    <t>11 - 7</t>
  </si>
  <si>
    <t>7 - 4</t>
  </si>
  <si>
    <t>Гости: Нико и Иван (заплатили)</t>
  </si>
  <si>
    <t>Гость: Ратмир (списали)</t>
  </si>
  <si>
    <t>Гость: Андрей Яковлев (заплатил)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</si>
  <si>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</si>
  <si>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</si>
  <si>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</si>
  <si>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</si>
  <si>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</si>
  <si>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</si>
  <si>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</si>
  <si>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</si>
  <si>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</si>
  <si>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</si>
  <si>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</si>
  <si>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</si>
  <si>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</si>
  <si>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</si>
  <si>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43 - 33</t>
  </si>
  <si>
    <t>9 - 13</t>
  </si>
  <si>
    <t>17 - 16</t>
  </si>
  <si>
    <t>14-13</t>
  </si>
  <si>
    <t>37 - 40</t>
  </si>
  <si>
    <t>29 - 20</t>
  </si>
  <si>
    <t>46 - 6</t>
  </si>
  <si>
    <t>4кв. 2012</t>
  </si>
  <si>
    <t>9 - 4</t>
  </si>
  <si>
    <t>5 - 4</t>
  </si>
  <si>
    <t>15-14</t>
  </si>
  <si>
    <t>37 - 22</t>
  </si>
  <si>
    <t>2 - 0</t>
  </si>
  <si>
    <t>14 - 6</t>
  </si>
  <si>
    <t>23 - 14</t>
  </si>
  <si>
    <t>6 - 4</t>
  </si>
  <si>
    <t>Долг</t>
  </si>
  <si>
    <t>7 - 3</t>
  </si>
  <si>
    <t>15 - 8</t>
  </si>
  <si>
    <t>4 - 2</t>
  </si>
  <si>
    <t>5 - 2</t>
  </si>
  <si>
    <t>4 - 4</t>
  </si>
  <si>
    <t>кипер</t>
  </si>
  <si>
    <t>8- 5</t>
  </si>
  <si>
    <t>8- 7</t>
  </si>
  <si>
    <t>полузащ</t>
  </si>
  <si>
    <t>7 - 2</t>
  </si>
  <si>
    <t>либеро</t>
  </si>
  <si>
    <t>Mirantis vs ЦОП</t>
  </si>
  <si>
    <t>защитник</t>
  </si>
  <si>
    <t>форвард</t>
  </si>
  <si>
    <t>M&amp;Ms Красные</t>
  </si>
  <si>
    <t>Олимп</t>
  </si>
  <si>
    <t>Интеграл</t>
  </si>
  <si>
    <t>Интер</t>
  </si>
  <si>
    <t xml:space="preserve"> 10 - 10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</si>
  <si>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</si>
  <si>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</si>
  <si>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</si>
  <si>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</si>
  <si>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</si>
  <si>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</si>
  <si>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</si>
  <si>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</si>
  <si>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</si>
  <si>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</si>
  <si>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</si>
  <si>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</si>
  <si>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</si>
  <si>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</si>
  <si>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</si>
  <si>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</si>
  <si>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</si>
  <si>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</si>
  <si>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3 - 2</t>
  </si>
  <si>
    <t>АГ (Акимов)</t>
  </si>
  <si>
    <t>18 - 16</t>
  </si>
  <si>
    <t>10 - 3</t>
  </si>
  <si>
    <t>8 - 4</t>
  </si>
  <si>
    <t>15 - 10</t>
  </si>
  <si>
    <t>17 - 6</t>
  </si>
  <si>
    <t>18 -  12</t>
  </si>
  <si>
    <t>14  - 12</t>
  </si>
  <si>
    <t>17 - 5</t>
  </si>
  <si>
    <t>13-15</t>
  </si>
  <si>
    <t>23 - 15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</si>
</sst>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name val="Arial"/>
    </font>
    <font>
      <color rgb="FFFFFFFF"/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2" fontId="2" numFmtId="0" xfId="0" applyAlignment="1" applyFill="1" applyFont="1">
      <alignment wrapText="1"/>
    </xf>
    <xf borderId="1" fillId="3" fontId="2" numFmtId="0" xfId="0" applyAlignment="1" applyBorder="1" applyFill="1" applyFont="1">
      <alignment horizontal="center" wrapText="1"/>
    </xf>
    <xf borderId="0" fillId="2" fontId="2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5" fontId="3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6" fontId="3" numFmtId="0" xfId="0" applyAlignment="1" applyFill="1" applyFont="1">
      <alignment horizontal="center" vertical="center" wrapText="1"/>
    </xf>
    <xf borderId="0" fillId="3" fontId="4" numFmtId="0" xfId="0" applyAlignment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4" fontId="6" numFmtId="0" xfId="0" applyAlignment="1" applyFont="1">
      <alignment horizontal="center" vertical="center" wrapText="1"/>
    </xf>
    <xf borderId="0" fillId="0" fontId="7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9" fontId="9" numFmtId="0" xfId="0" applyAlignment="1" applyFill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3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3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4" fontId="6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3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12" fontId="8" numFmtId="0" xfId="0" applyAlignment="1" applyFill="1" applyFont="1">
      <alignment horizontal="center" wrapText="1"/>
    </xf>
    <xf borderId="0" fillId="0" fontId="8" numFmtId="0" xfId="0" applyAlignment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3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3" fontId="10" numFmtId="0" xfId="0" applyAlignment="1" applyFont="1">
      <alignment wrapText="1"/>
    </xf>
    <xf borderId="0" fillId="8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3" fontId="10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13" fontId="8" numFmtId="0" xfId="0" applyAlignment="1" applyFill="1" applyFont="1">
      <alignment horizontal="center" wrapText="1"/>
    </xf>
    <xf borderId="0" fillId="0" fontId="11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6" fontId="13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3" fontId="10" numFmtId="0" xfId="0" applyAlignment="1" applyFont="1">
      <alignment horizontal="center" wrapText="1"/>
    </xf>
    <xf borderId="0" fillId="13" fontId="8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0" fontId="7" numFmtId="0" xfId="0" applyAlignment="1" applyFont="1">
      <alignment wrapText="1"/>
    </xf>
    <xf borderId="0" fillId="8" fontId="7" numFmtId="0" xfId="0" applyAlignment="1" applyFont="1">
      <alignment wrapText="1"/>
    </xf>
    <xf borderId="0" fillId="3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10" fontId="7" numFmtId="0" xfId="0" applyAlignment="1" applyFont="1">
      <alignment wrapText="1"/>
    </xf>
    <xf borderId="0" fillId="13" fontId="8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8" fontId="3" numFmtId="14" xfId="0" applyAlignment="1" applyFont="1" applyNumberFormat="1">
      <alignment horizontal="center" wrapText="1"/>
    </xf>
    <xf borderId="0" fillId="3" fontId="6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7" numFmtId="0" xfId="0" applyAlignment="1" applyFont="1">
      <alignment wrapText="1"/>
    </xf>
    <xf borderId="0" fillId="3" fontId="8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3" fontId="7" numFmtId="0" xfId="0" applyAlignment="1" applyFont="1">
      <alignment wrapText="1"/>
    </xf>
    <xf borderId="0" fillId="7" fontId="7" numFmtId="0" xfId="0" applyAlignment="1" applyFont="1">
      <alignment wrapText="1"/>
    </xf>
    <xf borderId="0" fillId="10" fontId="13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10" fontId="7" numFmtId="0" xfId="0" applyAlignment="1" applyFont="1">
      <alignment horizontal="center" wrapText="1"/>
    </xf>
    <xf borderId="0" fillId="11" fontId="8" numFmtId="0" xfId="0" applyAlignment="1" applyFont="1">
      <alignment wrapText="1"/>
    </xf>
    <xf borderId="0" fillId="4" fontId="8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3" fontId="8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5" fontId="14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9" fontId="13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11" fontId="8" numFmtId="0" xfId="0" applyAlignment="1" applyFont="1">
      <alignment wrapText="1"/>
    </xf>
    <xf borderId="0" fillId="10" fontId="7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8" fontId="12" numFmtId="0" xfId="0" applyAlignment="1" applyFont="1">
      <alignment wrapText="1"/>
    </xf>
    <xf borderId="0" fillId="3" fontId="8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4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5" fontId="3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6" fontId="3" numFmtId="0" xfId="0" applyAlignment="1" applyFont="1">
      <alignment horizontal="center" wrapText="1"/>
    </xf>
    <xf borderId="0" fillId="3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3" fontId="6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3" fontId="6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6" fontId="7" numFmtId="0" xfId="0" applyAlignment="1" applyFont="1">
      <alignment wrapText="1"/>
    </xf>
    <xf borderId="0" fillId="3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3" fontId="6" numFmtId="0" xfId="0" applyAlignment="1" applyFont="1">
      <alignment wrapText="1"/>
    </xf>
    <xf borderId="0" fillId="0" fontId="7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3" fontId="10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3" fontId="6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3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9" fontId="9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3" fontId="9" numFmtId="0" xfId="0" applyAlignment="1" applyFont="1">
      <alignment horizontal="center" vertical="center" wrapText="1"/>
    </xf>
    <xf borderId="0" fillId="4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3" fontId="2" numFmtId="0" xfId="0" applyAlignment="1" applyFont="1">
      <alignment horizontal="center" vertical="center" wrapText="1"/>
    </xf>
    <xf borderId="0" fillId="14" fontId="6" numFmtId="0" xfId="0" applyAlignment="1" applyFill="1" applyFont="1">
      <alignment horizontal="center" wrapText="1"/>
    </xf>
    <xf borderId="0" fillId="14" fontId="6" numFmtId="0" xfId="0" applyAlignment="1" applyFont="1">
      <alignment horizontal="center" vertical="center" wrapText="1"/>
    </xf>
    <xf borderId="0" fillId="3" fontId="6" numFmtId="0" xfId="0" applyAlignment="1" applyFont="1">
      <alignment wrapText="1"/>
    </xf>
    <xf borderId="0" fillId="4" fontId="6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1" fontId="6" numFmtId="0" xfId="0" applyAlignment="1" applyFont="1">
      <alignment wrapText="1"/>
    </xf>
    <xf borderId="0" fillId="3" fontId="6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3" fontId="2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9" fontId="9" numFmtId="0" xfId="0" applyAlignment="1" applyFont="1">
      <alignment wrapText="1"/>
    </xf>
    <xf borderId="0" fillId="12" fontId="6" numFmtId="0" xfId="0" applyAlignment="1" applyFont="1">
      <alignment horizontal="center" vertical="center" wrapText="1"/>
    </xf>
    <xf borderId="0" fillId="3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4" fontId="9" numFmtId="0" xfId="0" applyAlignment="1" applyFont="1">
      <alignment horizontal="center" vertical="center" wrapText="1"/>
    </xf>
    <xf borderId="0" fillId="3" fontId="3" numFmtId="0" xfId="0" applyAlignment="1" applyFont="1">
      <alignment horizontal="center" vertical="center" wrapText="1"/>
    </xf>
    <xf borderId="0" fillId="5" fontId="9" numFmtId="0" xfId="0" applyAlignment="1" applyFont="1">
      <alignment wrapText="1"/>
    </xf>
    <xf borderId="0" fillId="3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5" fontId="2" numFmtId="0" xfId="0" applyAlignment="1" applyFont="1">
      <alignment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15" fontId="6" numFmtId="0" xfId="0" applyAlignment="1" applyFill="1" applyFon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6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7">
        <v>11.0</v>
      </c>
      <c r="C2" s="7">
        <v>2.0</v>
      </c>
      <c r="D2" s="7">
        <v>6.0</v>
      </c>
      <c r="E2" s="7">
        <v>19.0</v>
      </c>
      <c r="F2" s="6" t="s">
        <v>9</v>
      </c>
      <c r="G2" s="6" t="s">
        <v>10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16</v>
      </c>
      <c r="B3" s="7">
        <v>14.0</v>
      </c>
      <c r="C3" s="7">
        <v>2.0</v>
      </c>
      <c r="D3" s="7">
        <v>10.0</v>
      </c>
      <c r="E3" s="7">
        <v>26.0</v>
      </c>
      <c r="F3" s="6" t="s">
        <v>19</v>
      </c>
      <c r="G3" s="6" t="s">
        <v>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23</v>
      </c>
      <c r="B4" s="6">
        <v>20.0</v>
      </c>
      <c r="C4" s="7">
        <v>7.0</v>
      </c>
      <c r="D4" s="7">
        <v>13.0</v>
      </c>
      <c r="E4" s="7">
        <v>40.0</v>
      </c>
      <c r="F4" s="6" t="s">
        <v>17</v>
      </c>
      <c r="G4" s="6" t="s">
        <v>24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28</v>
      </c>
      <c r="B5" s="7">
        <v>10.0</v>
      </c>
      <c r="C5" s="7">
        <v>5.0</v>
      </c>
      <c r="D5" s="7">
        <v>6.0</v>
      </c>
      <c r="E5" s="7">
        <v>21.0</v>
      </c>
      <c r="F5" s="6" t="s">
        <v>29</v>
      </c>
      <c r="G5" s="6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7</v>
      </c>
      <c r="B6" s="6">
        <v>15.0</v>
      </c>
      <c r="C6" s="7">
        <v>7.0</v>
      </c>
      <c r="D6" s="7">
        <v>11.0</v>
      </c>
      <c r="E6" s="7">
        <v>33.0</v>
      </c>
      <c r="F6" s="6" t="s">
        <v>32</v>
      </c>
      <c r="G6" s="6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39</v>
      </c>
      <c r="B7" s="6">
        <v>7.0</v>
      </c>
      <c r="C7" s="7">
        <v>1.0</v>
      </c>
      <c r="D7" s="7">
        <v>6.0</v>
      </c>
      <c r="E7" s="7">
        <v>14.0</v>
      </c>
      <c r="F7" s="6" t="s">
        <v>17</v>
      </c>
      <c r="G7" s="6" t="s">
        <v>41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44</v>
      </c>
      <c r="B8" s="7">
        <v>4.0</v>
      </c>
      <c r="C8" s="7">
        <v>3.0</v>
      </c>
      <c r="D8" s="7">
        <v>3.0</v>
      </c>
      <c r="E8" s="7">
        <v>10.0</v>
      </c>
      <c r="F8" s="6" t="s">
        <v>46</v>
      </c>
      <c r="G8" s="6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36</v>
      </c>
      <c r="B9" s="6">
        <v>14.0</v>
      </c>
      <c r="C9" s="7">
        <v>7.0</v>
      </c>
      <c r="D9" s="7">
        <v>12.0</v>
      </c>
      <c r="E9" s="7">
        <v>33.0</v>
      </c>
      <c r="F9" s="6" t="s">
        <v>47</v>
      </c>
      <c r="G9" s="6" t="s">
        <v>49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52</v>
      </c>
      <c r="B10" s="6">
        <v>17.0</v>
      </c>
      <c r="C10" s="7">
        <v>5.0</v>
      </c>
      <c r="D10" s="7">
        <v>16.0</v>
      </c>
      <c r="E10" s="7">
        <v>38.0</v>
      </c>
      <c r="F10" s="6" t="s">
        <v>53</v>
      </c>
      <c r="G10" s="6" t="s">
        <v>38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55</v>
      </c>
      <c r="B11" s="7">
        <v>7.0</v>
      </c>
      <c r="C11" s="7">
        <v>3.0</v>
      </c>
      <c r="D11" s="7">
        <v>6.0</v>
      </c>
      <c r="E11" s="7">
        <v>16.0</v>
      </c>
      <c r="F11" s="6" t="s">
        <v>56</v>
      </c>
      <c r="G11" s="6" t="s">
        <v>58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30</v>
      </c>
      <c r="B12" s="7">
        <v>10.0</v>
      </c>
      <c r="C12" s="7">
        <v>8.0</v>
      </c>
      <c r="D12" s="7">
        <v>9.0</v>
      </c>
      <c r="E12" s="7">
        <v>27.0</v>
      </c>
      <c r="F12" s="6" t="s">
        <v>66</v>
      </c>
      <c r="G12" s="6" t="s">
        <v>67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</v>
      </c>
      <c r="B13" s="7">
        <v>5.0</v>
      </c>
      <c r="C13" s="7">
        <v>1.0</v>
      </c>
      <c r="D13" s="7">
        <v>5.0</v>
      </c>
      <c r="E13" s="7">
        <v>11.0</v>
      </c>
      <c r="F13" s="6" t="s">
        <v>32</v>
      </c>
      <c r="G13" s="6" t="s">
        <v>32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65</v>
      </c>
      <c r="B14" s="6">
        <v>7.0</v>
      </c>
      <c r="C14" s="7">
        <v>1.0</v>
      </c>
      <c r="D14" s="7">
        <v>9.0</v>
      </c>
      <c r="E14" s="7">
        <v>17.0</v>
      </c>
      <c r="F14" s="6" t="s">
        <v>74</v>
      </c>
      <c r="G14" s="6" t="s">
        <v>75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25</v>
      </c>
      <c r="B15" s="6">
        <v>14.0</v>
      </c>
      <c r="C15" s="7">
        <v>6.0</v>
      </c>
      <c r="D15" s="7">
        <v>17.0</v>
      </c>
      <c r="E15" s="7">
        <v>37.0</v>
      </c>
      <c r="F15" s="6" t="s">
        <v>78</v>
      </c>
      <c r="G15" s="6" t="s">
        <v>79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6">
        <v>4.0</v>
      </c>
      <c r="C16" s="7">
        <v>3.0</v>
      </c>
      <c r="D16" s="7">
        <v>5.0</v>
      </c>
      <c r="E16" s="7">
        <v>12.0</v>
      </c>
      <c r="F16" s="6" t="s">
        <v>73</v>
      </c>
      <c r="G16" s="6" t="s">
        <v>50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45</v>
      </c>
      <c r="B17" s="7">
        <v>6.0</v>
      </c>
      <c r="C17" s="7">
        <v>3.0</v>
      </c>
      <c r="D17" s="7">
        <v>8.0</v>
      </c>
      <c r="E17" s="7">
        <v>17.0</v>
      </c>
      <c r="F17" s="6" t="s">
        <v>63</v>
      </c>
      <c r="G17" s="6" t="s">
        <v>74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62</v>
      </c>
      <c r="B18" s="7">
        <v>9.0</v>
      </c>
      <c r="C18" s="7">
        <v>6.0</v>
      </c>
      <c r="D18" s="7">
        <v>19.0</v>
      </c>
      <c r="E18" s="7">
        <v>34.0</v>
      </c>
      <c r="F18" s="6" t="s">
        <v>92</v>
      </c>
      <c r="G18" s="6" t="s">
        <v>93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9" t="s">
        <v>76</v>
      </c>
      <c r="B19" s="10">
        <v>5.0</v>
      </c>
      <c r="C19" s="10">
        <v>3.0</v>
      </c>
      <c r="D19" s="10">
        <v>12.0</v>
      </c>
      <c r="E19" s="10">
        <v>20.0</v>
      </c>
      <c r="F19" s="11" t="s">
        <v>91</v>
      </c>
      <c r="G19" s="11" t="s">
        <v>101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>
      <c r="A20" s="13" t="s">
        <v>87</v>
      </c>
      <c r="B20" s="15">
        <v>2.0</v>
      </c>
      <c r="C20" s="15">
        <v>0.0</v>
      </c>
      <c r="D20" s="15">
        <v>0.0</v>
      </c>
      <c r="E20" s="15">
        <v>2.0</v>
      </c>
      <c r="F20" s="16" t="s">
        <v>95</v>
      </c>
      <c r="G20" s="16" t="s">
        <v>102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13" t="s">
        <v>97</v>
      </c>
      <c r="B21" s="15">
        <v>4.0</v>
      </c>
      <c r="C21" s="15">
        <v>1.0</v>
      </c>
      <c r="D21" s="15">
        <v>1.0</v>
      </c>
      <c r="E21" s="15">
        <v>6.0</v>
      </c>
      <c r="F21" s="16" t="s">
        <v>89</v>
      </c>
      <c r="G21" s="16" t="s">
        <v>89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13" t="s">
        <v>104</v>
      </c>
      <c r="B22" s="15">
        <v>4.0</v>
      </c>
      <c r="C22" s="15">
        <v>1.0</v>
      </c>
      <c r="D22" s="15">
        <v>2.0</v>
      </c>
      <c r="E22" s="15">
        <v>7.0</v>
      </c>
      <c r="F22" s="16" t="s">
        <v>105</v>
      </c>
      <c r="G22" s="16" t="s">
        <v>106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3" t="s">
        <v>107</v>
      </c>
      <c r="B23" s="16">
        <v>3.0</v>
      </c>
      <c r="C23" s="15">
        <v>0.0</v>
      </c>
      <c r="D23" s="15">
        <v>2.0</v>
      </c>
      <c r="E23" s="15">
        <v>5.0</v>
      </c>
      <c r="F23" s="16" t="s">
        <v>108</v>
      </c>
      <c r="G23" s="16" t="s">
        <v>108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3" t="s">
        <v>109</v>
      </c>
      <c r="B24" s="15">
        <v>2.0</v>
      </c>
      <c r="C24" s="15">
        <v>0.0</v>
      </c>
      <c r="D24" s="15">
        <v>2.0</v>
      </c>
      <c r="E24" s="15">
        <v>4.0</v>
      </c>
      <c r="F24" s="16" t="s">
        <v>17</v>
      </c>
      <c r="G24" s="16" t="s">
        <v>17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3" t="s">
        <v>40</v>
      </c>
      <c r="B25" s="16">
        <v>2.0</v>
      </c>
      <c r="C25" s="15">
        <v>3.0</v>
      </c>
      <c r="D25" s="15">
        <v>2.0</v>
      </c>
      <c r="E25" s="15">
        <v>7.0</v>
      </c>
      <c r="F25" s="16" t="s">
        <v>110</v>
      </c>
      <c r="G25" s="16" t="s">
        <v>111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13" t="s">
        <v>90</v>
      </c>
      <c r="B26" s="15">
        <v>2.0</v>
      </c>
      <c r="C26" s="15">
        <v>2.0</v>
      </c>
      <c r="D26" s="15">
        <v>4.0</v>
      </c>
      <c r="E26" s="15">
        <v>8.0</v>
      </c>
      <c r="F26" s="16" t="s">
        <v>91</v>
      </c>
      <c r="G26" s="16" t="s">
        <v>73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13" t="s">
        <v>94</v>
      </c>
      <c r="B27" s="16">
        <v>1.0</v>
      </c>
      <c r="C27" s="15">
        <v>0.0</v>
      </c>
      <c r="D27" s="15">
        <v>3.0</v>
      </c>
      <c r="E27" s="15">
        <v>4.0</v>
      </c>
      <c r="F27" s="16" t="s">
        <v>91</v>
      </c>
      <c r="G27" s="16" t="s">
        <v>91</v>
      </c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13" t="s">
        <v>80</v>
      </c>
      <c r="B28" s="16">
        <v>1.0</v>
      </c>
      <c r="C28" s="15">
        <v>0.0</v>
      </c>
      <c r="D28" s="15">
        <v>3.0</v>
      </c>
      <c r="E28" s="15">
        <v>4.0</v>
      </c>
      <c r="F28" s="16" t="s">
        <v>91</v>
      </c>
      <c r="G28" s="16" t="s">
        <v>91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13" t="s">
        <v>112</v>
      </c>
      <c r="B29" s="16">
        <v>0.0</v>
      </c>
      <c r="C29" s="15">
        <v>1.0</v>
      </c>
      <c r="D29" s="15">
        <v>1.0</v>
      </c>
      <c r="E29" s="15">
        <v>2.0</v>
      </c>
      <c r="F29" s="16" t="s">
        <v>113</v>
      </c>
      <c r="G29" s="16" t="s">
        <v>114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13" t="s">
        <v>115</v>
      </c>
      <c r="B30" s="15">
        <v>0.0</v>
      </c>
      <c r="C30" s="15">
        <v>1.0</v>
      </c>
      <c r="D30" s="15">
        <v>1.0</v>
      </c>
      <c r="E30" s="15">
        <v>2.0</v>
      </c>
      <c r="F30" s="16" t="s">
        <v>113</v>
      </c>
      <c r="G30" s="16" t="s">
        <v>114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ht="3.75" customHeight="1">
      <c r="A31" s="13" t="s">
        <v>116</v>
      </c>
      <c r="B31" s="15">
        <v>0.0</v>
      </c>
      <c r="C31" s="15">
        <v>1.0</v>
      </c>
      <c r="D31" s="15">
        <v>5.0</v>
      </c>
      <c r="E31" s="15">
        <v>6.0</v>
      </c>
      <c r="F31" s="16" t="s">
        <v>113</v>
      </c>
      <c r="G31" s="16" t="s">
        <v>117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13" t="s">
        <v>103</v>
      </c>
      <c r="B32" s="16">
        <v>2.0</v>
      </c>
      <c r="C32" s="15">
        <v>0.0</v>
      </c>
      <c r="D32" s="15">
        <v>0.0</v>
      </c>
      <c r="E32" s="15">
        <v>2.0</v>
      </c>
      <c r="F32" s="16" t="s">
        <v>95</v>
      </c>
      <c r="G32" s="16" t="s">
        <v>95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98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99</v>
      </c>
      <c r="B34" s="6" t="s">
        <v>118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254</v>
      </c>
      <c r="C1" s="19">
        <v>42887.0</v>
      </c>
      <c r="D1" s="19">
        <v>42891.0</v>
      </c>
      <c r="E1" s="19">
        <v>42901.0</v>
      </c>
      <c r="F1" s="19">
        <v>42905.0</v>
      </c>
      <c r="G1" s="19">
        <v>42908.0</v>
      </c>
      <c r="H1" s="19">
        <v>42912.0</v>
      </c>
      <c r="I1" s="19">
        <v>42915.0</v>
      </c>
      <c r="J1" s="20" t="s">
        <v>256</v>
      </c>
      <c r="K1" s="22" t="s">
        <v>257</v>
      </c>
      <c r="L1" s="23" t="s">
        <v>258</v>
      </c>
      <c r="M1" s="24" t="s">
        <v>259</v>
      </c>
      <c r="N1" s="25"/>
      <c r="O1" s="25"/>
      <c r="P1" s="26" t="s">
        <v>260</v>
      </c>
    </row>
    <row r="2">
      <c r="A2" s="27" t="s">
        <v>261</v>
      </c>
      <c r="B2" s="28" t="str">
        <f>'1216'!L2</f>
        <v/>
      </c>
      <c r="C2" s="29" t="s">
        <v>262</v>
      </c>
      <c r="D2" s="30" t="s">
        <v>264</v>
      </c>
      <c r="E2" s="30" t="s">
        <v>265</v>
      </c>
      <c r="F2" s="30" t="s">
        <v>266</v>
      </c>
      <c r="G2" s="30" t="s">
        <v>267</v>
      </c>
      <c r="H2" s="30" t="s">
        <v>268</v>
      </c>
      <c r="I2" s="30" t="s">
        <v>269</v>
      </c>
      <c r="J2" s="31">
        <f>B2+J3-J4</f>
        <v>-2384</v>
      </c>
      <c r="K2" s="32"/>
      <c r="L2" s="33">
        <f>SUM(L5:L26)</f>
        <v>43412</v>
      </c>
      <c r="M2" s="34" t="s">
        <v>270</v>
      </c>
      <c r="N2" s="35"/>
      <c r="O2" s="35"/>
      <c r="P2" s="36"/>
    </row>
    <row r="3">
      <c r="A3" s="37" t="s">
        <v>271</v>
      </c>
      <c r="B3" s="38"/>
      <c r="C3" s="39">
        <f t="shared" ref="C3:F3" si="1">SUM(C5:C26)</f>
        <v>117</v>
      </c>
      <c r="D3" s="39">
        <f t="shared" si="1"/>
        <v>65</v>
      </c>
      <c r="E3" s="39">
        <f t="shared" si="1"/>
        <v>134</v>
      </c>
      <c r="F3" s="39">
        <f t="shared" si="1"/>
        <v>102</v>
      </c>
      <c r="G3" s="39"/>
      <c r="H3" s="39"/>
      <c r="I3" s="39"/>
      <c r="J3" s="39">
        <f t="shared" ref="J3:J4" si="2">SUM(C3:E3)</f>
        <v>316</v>
      </c>
      <c r="K3" s="32"/>
      <c r="L3" s="40"/>
      <c r="M3" s="41"/>
      <c r="N3" s="42"/>
      <c r="O3" s="42"/>
      <c r="P3" s="43"/>
    </row>
    <row r="4">
      <c r="A4" s="44" t="s">
        <v>272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2"/>
      <c r="L4" s="40"/>
      <c r="M4" s="48"/>
      <c r="N4" s="49"/>
      <c r="O4" s="49"/>
    </row>
    <row r="5">
      <c r="A5" s="50" t="s">
        <v>278</v>
      </c>
      <c r="B5" s="51">
        <f>-1*'1216'!N5</f>
        <v>-500</v>
      </c>
      <c r="C5" s="6"/>
      <c r="D5" s="6"/>
      <c r="E5" s="6"/>
      <c r="F5" s="6"/>
      <c r="G5" s="6"/>
      <c r="H5" s="6"/>
      <c r="I5" s="6"/>
      <c r="J5" s="52">
        <f t="shared" ref="J5:J27" si="3">SUM(B5:E5)</f>
        <v>-500</v>
      </c>
      <c r="K5" s="53"/>
      <c r="L5" s="33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6"/>
      <c r="D6" s="58"/>
      <c r="E6" s="8"/>
      <c r="F6" s="6"/>
      <c r="G6" s="6"/>
      <c r="H6" s="6"/>
      <c r="I6" s="6"/>
      <c r="J6" s="52">
        <f t="shared" si="3"/>
        <v>-200</v>
      </c>
      <c r="K6" s="32"/>
      <c r="L6" s="33">
        <f t="shared" si="4"/>
        <v>200</v>
      </c>
      <c r="M6" s="54">
        <f>SUM(C6:E6)+'1216'!P6</f>
        <v>0</v>
      </c>
      <c r="N6" s="55"/>
      <c r="O6" s="55"/>
      <c r="P6" s="26" t="s">
        <v>279</v>
      </c>
    </row>
    <row r="7">
      <c r="A7" s="57" t="s">
        <v>23</v>
      </c>
      <c r="B7" s="51">
        <f>-1*'1216'!N7</f>
        <v>-3400</v>
      </c>
      <c r="C7" s="30">
        <v>9.0</v>
      </c>
      <c r="D7" s="30">
        <v>6.0</v>
      </c>
      <c r="E7" s="59">
        <v>9.0</v>
      </c>
      <c r="F7" s="59">
        <v>10.0</v>
      </c>
      <c r="G7" s="30">
        <v>7.0</v>
      </c>
      <c r="H7" s="30">
        <v>8.0</v>
      </c>
      <c r="I7" s="30">
        <v>13.0</v>
      </c>
      <c r="J7" s="52">
        <f t="shared" si="3"/>
        <v>-3376</v>
      </c>
      <c r="K7" s="53"/>
      <c r="L7" s="33">
        <f t="shared" si="4"/>
        <v>3376</v>
      </c>
      <c r="M7" s="54">
        <f>SUM(C7:E7)+'1216'!P7</f>
        <v>24</v>
      </c>
      <c r="N7" s="55"/>
      <c r="O7" s="55"/>
      <c r="P7" s="26" t="s">
        <v>280</v>
      </c>
    </row>
    <row r="8">
      <c r="A8" s="57" t="s">
        <v>7</v>
      </c>
      <c r="B8" s="51">
        <f>-1*'1216'!N8</f>
        <v>-2600</v>
      </c>
      <c r="C8" s="30">
        <v>9.0</v>
      </c>
      <c r="D8" s="30">
        <v>6.0</v>
      </c>
      <c r="E8" s="29"/>
      <c r="F8" s="59">
        <v>10.0</v>
      </c>
      <c r="G8" s="30">
        <v>7.0</v>
      </c>
      <c r="H8" s="30">
        <v>8.0</v>
      </c>
      <c r="I8" s="30">
        <v>13.0</v>
      </c>
      <c r="J8" s="52">
        <f t="shared" si="3"/>
        <v>-2585</v>
      </c>
      <c r="K8" s="53"/>
      <c r="L8" s="33">
        <f t="shared" si="4"/>
        <v>2585</v>
      </c>
      <c r="M8" s="54">
        <f>SUM(C8:E8)+'1216'!P8</f>
        <v>15</v>
      </c>
      <c r="N8" s="55"/>
      <c r="O8" s="55"/>
      <c r="P8" s="26" t="s">
        <v>281</v>
      </c>
    </row>
    <row r="9">
      <c r="A9" s="57" t="s">
        <v>62</v>
      </c>
      <c r="B9" s="51">
        <f>-1*'1216'!N9</f>
        <v>-3000</v>
      </c>
      <c r="C9" s="59">
        <v>9.0</v>
      </c>
      <c r="D9" s="59">
        <v>5.0</v>
      </c>
      <c r="E9" s="59">
        <v>9.0</v>
      </c>
      <c r="F9" s="29"/>
      <c r="G9" s="59">
        <v>5.0</v>
      </c>
      <c r="H9" s="30">
        <v>8.0</v>
      </c>
      <c r="I9" s="60"/>
      <c r="J9" s="52">
        <f t="shared" si="3"/>
        <v>-2977</v>
      </c>
      <c r="K9" s="53"/>
      <c r="L9" s="33">
        <f t="shared" si="4"/>
        <v>2977</v>
      </c>
      <c r="M9" s="54">
        <f>SUM(C9:E9)+'1216'!P9</f>
        <v>23</v>
      </c>
      <c r="N9" s="55"/>
      <c r="O9" s="55"/>
      <c r="P9" s="26" t="s">
        <v>282</v>
      </c>
    </row>
    <row r="10">
      <c r="A10" s="57" t="s">
        <v>16</v>
      </c>
      <c r="B10" s="51">
        <f>-1*'1216'!N10</f>
        <v>-3400</v>
      </c>
      <c r="C10" s="59">
        <v>9.0</v>
      </c>
      <c r="D10" s="59">
        <v>5.0</v>
      </c>
      <c r="E10" s="30">
        <v>14.0</v>
      </c>
      <c r="F10" s="30">
        <v>13.0</v>
      </c>
      <c r="G10" s="29"/>
      <c r="H10" s="59">
        <v>7.0</v>
      </c>
      <c r="I10" s="59">
        <v>8.0</v>
      </c>
      <c r="J10" s="52">
        <f t="shared" si="3"/>
        <v>-3372</v>
      </c>
      <c r="K10" s="61">
        <f>J10</f>
        <v>-3372</v>
      </c>
      <c r="L10" s="33">
        <f t="shared" si="4"/>
        <v>0</v>
      </c>
      <c r="M10" s="54">
        <f>SUM(C10:E10)+'1216'!P10</f>
        <v>28</v>
      </c>
      <c r="N10" s="55"/>
      <c r="O10" s="55"/>
      <c r="P10" s="26" t="s">
        <v>283</v>
      </c>
    </row>
    <row r="11">
      <c r="A11" s="57" t="s">
        <v>36</v>
      </c>
      <c r="B11" s="51">
        <f>-1*'1216'!N11</f>
        <v>-2750</v>
      </c>
      <c r="C11" s="30">
        <v>9.0</v>
      </c>
      <c r="D11" s="30">
        <v>6.0</v>
      </c>
      <c r="E11" s="30">
        <v>14.0</v>
      </c>
      <c r="F11" s="30">
        <v>13.0</v>
      </c>
      <c r="G11" s="59">
        <v>5.0</v>
      </c>
      <c r="H11" s="30">
        <v>8.0</v>
      </c>
      <c r="I11" s="60"/>
      <c r="J11" s="52">
        <f t="shared" si="3"/>
        <v>-2721</v>
      </c>
      <c r="K11" s="53">
        <v>2700.0</v>
      </c>
      <c r="L11" s="33">
        <f t="shared" si="4"/>
        <v>5421</v>
      </c>
      <c r="M11" s="54">
        <f>SUM(C11:E11)+'1216'!P11</f>
        <v>29</v>
      </c>
      <c r="N11" s="55"/>
      <c r="O11" s="55"/>
      <c r="P11" s="26" t="s">
        <v>284</v>
      </c>
    </row>
    <row r="12">
      <c r="A12" s="57" t="s">
        <v>45</v>
      </c>
      <c r="B12" s="51">
        <f>-1*'1216'!N12</f>
        <v>-2350</v>
      </c>
      <c r="C12" s="29"/>
      <c r="D12" s="29"/>
      <c r="E12" s="29"/>
      <c r="F12" s="29"/>
      <c r="G12" s="29"/>
      <c r="H12" s="29"/>
      <c r="I12" s="29"/>
      <c r="J12" s="52">
        <f t="shared" si="3"/>
        <v>-2350</v>
      </c>
      <c r="K12" s="53"/>
      <c r="L12" s="33">
        <f t="shared" si="4"/>
        <v>2350</v>
      </c>
      <c r="M12" s="54">
        <f>SUM(C12:E12)+'1216'!P12</f>
        <v>0</v>
      </c>
      <c r="N12" s="55"/>
      <c r="O12" s="55"/>
      <c r="P12" s="26" t="s">
        <v>285</v>
      </c>
    </row>
    <row r="13">
      <c r="A13" s="57" t="s">
        <v>87</v>
      </c>
      <c r="B13" s="51">
        <f>-1*'1216'!N13</f>
        <v>-1100</v>
      </c>
      <c r="C13" s="8"/>
      <c r="D13" s="29"/>
      <c r="E13" s="29"/>
      <c r="F13" s="6"/>
      <c r="G13" s="6"/>
      <c r="H13" s="6"/>
      <c r="I13" s="6"/>
      <c r="J13" s="52">
        <f t="shared" si="3"/>
        <v>-1100</v>
      </c>
      <c r="K13" s="53"/>
      <c r="L13" s="33">
        <f t="shared" si="4"/>
        <v>1100</v>
      </c>
      <c r="M13" s="54">
        <f>SUM(C13:E13)+'1216'!P13</f>
        <v>0</v>
      </c>
      <c r="N13" s="55"/>
      <c r="O13" s="55"/>
      <c r="P13" s="26" t="s">
        <v>286</v>
      </c>
    </row>
    <row r="14">
      <c r="A14" s="57" t="s">
        <v>25</v>
      </c>
      <c r="B14" s="51">
        <f>-1*'1216'!N14</f>
        <v>-3000</v>
      </c>
      <c r="C14" s="59">
        <v>9.0</v>
      </c>
      <c r="D14" s="30">
        <v>6.0</v>
      </c>
      <c r="E14" s="59">
        <v>9.0</v>
      </c>
      <c r="F14" s="59">
        <v>10.0</v>
      </c>
      <c r="G14" s="30">
        <v>7.0</v>
      </c>
      <c r="H14" s="29"/>
      <c r="I14" s="29"/>
      <c r="J14" s="52">
        <f t="shared" si="3"/>
        <v>-2976</v>
      </c>
      <c r="K14" s="53"/>
      <c r="L14" s="33">
        <f t="shared" si="4"/>
        <v>2976</v>
      </c>
      <c r="M14" s="54">
        <f>SUM(C14:E14)+'1216'!P14</f>
        <v>24</v>
      </c>
      <c r="N14" s="55"/>
      <c r="O14" s="55"/>
      <c r="P14" s="26" t="s">
        <v>287</v>
      </c>
    </row>
    <row r="15">
      <c r="A15" s="57" t="s">
        <v>8</v>
      </c>
      <c r="B15" s="51">
        <f>-1*'1216'!N15</f>
        <v>-950</v>
      </c>
      <c r="C15" s="30">
        <v>9.0</v>
      </c>
      <c r="D15" s="29"/>
      <c r="E15" s="29"/>
      <c r="F15" s="30">
        <v>13.0</v>
      </c>
      <c r="G15" s="29"/>
      <c r="H15" s="29"/>
      <c r="I15" s="29"/>
      <c r="J15" s="52">
        <f t="shared" si="3"/>
        <v>-941</v>
      </c>
      <c r="K15" s="53"/>
      <c r="L15" s="33">
        <f t="shared" si="4"/>
        <v>941</v>
      </c>
      <c r="M15" s="54">
        <f>SUM(C15:E15)+'1216'!P15</f>
        <v>9</v>
      </c>
      <c r="N15" s="55"/>
      <c r="O15" s="55"/>
      <c r="P15" s="26" t="s">
        <v>288</v>
      </c>
    </row>
    <row r="16">
      <c r="A16" s="62" t="s">
        <v>13</v>
      </c>
      <c r="B16" s="51">
        <f>-1*'1216'!N16</f>
        <v>-2900</v>
      </c>
      <c r="C16" s="29"/>
      <c r="D16" s="6"/>
      <c r="E16" s="58"/>
      <c r="F16" s="29"/>
      <c r="G16" s="29"/>
      <c r="H16" s="29"/>
      <c r="I16" s="29"/>
      <c r="J16" s="52">
        <f t="shared" si="3"/>
        <v>-2900</v>
      </c>
      <c r="K16" s="53">
        <v>2700.0</v>
      </c>
      <c r="L16" s="33">
        <f t="shared" si="4"/>
        <v>5600</v>
      </c>
      <c r="M16" s="54">
        <f>SUM(C16:E16)+'1216'!P16</f>
        <v>0</v>
      </c>
      <c r="N16" s="55"/>
      <c r="O16" s="55"/>
      <c r="P16" s="26" t="s">
        <v>289</v>
      </c>
    </row>
    <row r="17">
      <c r="A17" s="57" t="s">
        <v>65</v>
      </c>
      <c r="B17" s="51">
        <f>-1*'1216'!N17</f>
        <v>-2650</v>
      </c>
      <c r="C17" s="59">
        <v>9.0</v>
      </c>
      <c r="D17" s="29"/>
      <c r="E17" s="30">
        <v>14.0</v>
      </c>
      <c r="F17" s="6"/>
      <c r="G17" s="59">
        <v>5.0</v>
      </c>
      <c r="H17" s="29"/>
      <c r="I17" s="29"/>
      <c r="J17" s="52">
        <f t="shared" si="3"/>
        <v>-2627</v>
      </c>
      <c r="K17" s="53"/>
      <c r="L17" s="33">
        <f t="shared" si="4"/>
        <v>2627</v>
      </c>
      <c r="M17" s="54">
        <f>SUM(C17:E17)+'1216'!P17</f>
        <v>23</v>
      </c>
      <c r="N17" s="55"/>
      <c r="O17" s="55"/>
      <c r="P17" s="26" t="s">
        <v>290</v>
      </c>
    </row>
    <row r="18">
      <c r="A18" s="57" t="s">
        <v>55</v>
      </c>
      <c r="B18" s="51">
        <f>-1*'1216'!N18</f>
        <v>-1400</v>
      </c>
      <c r="C18" s="59">
        <v>9.0</v>
      </c>
      <c r="D18" s="29"/>
      <c r="E18" s="63"/>
      <c r="F18" s="29"/>
      <c r="G18" s="29"/>
      <c r="H18" s="29"/>
      <c r="I18" s="29"/>
      <c r="J18" s="52">
        <f t="shared" si="3"/>
        <v>-1391</v>
      </c>
      <c r="K18" s="53"/>
      <c r="L18" s="33">
        <f t="shared" si="4"/>
        <v>1391</v>
      </c>
      <c r="M18" s="54">
        <f>SUM(C18:E18)+'1216'!P18</f>
        <v>9</v>
      </c>
      <c r="N18" s="55"/>
      <c r="O18" s="55"/>
      <c r="P18" s="26" t="s">
        <v>291</v>
      </c>
    </row>
    <row r="19">
      <c r="A19" s="57" t="s">
        <v>28</v>
      </c>
      <c r="B19" s="51">
        <f>-1*'1216'!N19</f>
        <v>-2900</v>
      </c>
      <c r="C19" s="30">
        <v>9.0</v>
      </c>
      <c r="D19" s="30">
        <v>6.0</v>
      </c>
      <c r="E19" s="29"/>
      <c r="F19" s="29"/>
      <c r="G19" s="29"/>
      <c r="H19" s="29"/>
      <c r="I19" s="29"/>
      <c r="J19" s="52">
        <f t="shared" si="3"/>
        <v>-2885</v>
      </c>
      <c r="K19" s="53"/>
      <c r="L19" s="33">
        <f t="shared" si="4"/>
        <v>2885</v>
      </c>
      <c r="M19" s="54">
        <f>SUM(C19:E19)+'1216'!P19</f>
        <v>15</v>
      </c>
      <c r="N19" s="55"/>
      <c r="O19" s="55"/>
      <c r="P19" s="26" t="s">
        <v>292</v>
      </c>
    </row>
    <row r="20">
      <c r="A20" s="57" t="s">
        <v>70</v>
      </c>
      <c r="B20" s="51">
        <f>-1*'1216'!N20</f>
        <v>-1550</v>
      </c>
      <c r="C20" s="30">
        <v>9.0</v>
      </c>
      <c r="D20" s="29"/>
      <c r="E20" s="29"/>
      <c r="F20" s="59">
        <v>10.0</v>
      </c>
      <c r="G20" s="59">
        <v>5.0</v>
      </c>
      <c r="H20" s="30">
        <v>8.0</v>
      </c>
      <c r="I20" s="60"/>
      <c r="J20" s="52">
        <f t="shared" si="3"/>
        <v>-1541</v>
      </c>
      <c r="K20" s="53"/>
      <c r="L20" s="33">
        <f t="shared" si="4"/>
        <v>1541</v>
      </c>
      <c r="M20" s="54">
        <f>SUM(C20:E20)+'1216'!P20</f>
        <v>9</v>
      </c>
      <c r="N20" s="55"/>
      <c r="O20" s="55"/>
      <c r="P20" s="26" t="s">
        <v>293</v>
      </c>
    </row>
    <row r="21">
      <c r="A21" s="64" t="s">
        <v>39</v>
      </c>
      <c r="B21" s="51">
        <f>-1*'1216'!N21</f>
        <v>0</v>
      </c>
      <c r="C21" s="29"/>
      <c r="D21" s="59">
        <v>5.0</v>
      </c>
      <c r="E21" s="30">
        <v>14.0</v>
      </c>
      <c r="F21" s="59">
        <v>10.0</v>
      </c>
      <c r="G21" s="59">
        <v>5.0</v>
      </c>
      <c r="H21" s="29"/>
      <c r="I21" s="59">
        <v>8.0</v>
      </c>
      <c r="J21" s="52">
        <f t="shared" si="3"/>
        <v>19</v>
      </c>
      <c r="K21" s="53"/>
      <c r="L21" s="33">
        <f t="shared" si="4"/>
        <v>-19</v>
      </c>
      <c r="M21" s="54">
        <f>SUM(C21:E21)+'1216'!P21</f>
        <v>19</v>
      </c>
      <c r="N21" s="55"/>
      <c r="O21" s="55"/>
      <c r="P21" s="26" t="s">
        <v>294</v>
      </c>
    </row>
    <row r="22">
      <c r="A22" s="57" t="s">
        <v>30</v>
      </c>
      <c r="B22" s="51">
        <f>-1*'1216'!N23</f>
        <v>-3400</v>
      </c>
      <c r="C22" s="30">
        <v>9.0</v>
      </c>
      <c r="D22" s="59">
        <v>5.0</v>
      </c>
      <c r="E22" s="59">
        <v>9.0</v>
      </c>
      <c r="F22" s="29"/>
      <c r="G22" s="59">
        <v>5.0</v>
      </c>
      <c r="H22" s="29"/>
      <c r="I22" s="30">
        <v>13.0</v>
      </c>
      <c r="J22" s="52">
        <f t="shared" si="3"/>
        <v>-3377</v>
      </c>
      <c r="K22" s="53"/>
      <c r="L22" s="33">
        <f t="shared" si="4"/>
        <v>3377</v>
      </c>
      <c r="M22" s="54">
        <f>SUM(C22:E22)+'1216'!P23</f>
        <v>23</v>
      </c>
      <c r="N22" s="55"/>
      <c r="O22" s="55"/>
      <c r="P22" s="26" t="s">
        <v>295</v>
      </c>
    </row>
    <row r="23">
      <c r="A23" s="57" t="s">
        <v>52</v>
      </c>
      <c r="B23" s="51">
        <f>-1*'1216'!N24</f>
        <v>-3650</v>
      </c>
      <c r="C23" s="29"/>
      <c r="D23" s="59">
        <v>5.0</v>
      </c>
      <c r="E23" s="30">
        <v>14.0</v>
      </c>
      <c r="F23" s="30">
        <v>13.0</v>
      </c>
      <c r="G23" s="30">
        <v>7.0</v>
      </c>
      <c r="H23" s="59">
        <v>7.0</v>
      </c>
      <c r="I23" s="30">
        <v>13.0</v>
      </c>
      <c r="J23" s="52">
        <f t="shared" si="3"/>
        <v>-3631</v>
      </c>
      <c r="K23" s="53"/>
      <c r="L23" s="33">
        <f t="shared" si="4"/>
        <v>3631</v>
      </c>
      <c r="M23" s="54">
        <f>SUM(C23:E23)+'1216'!P24</f>
        <v>19</v>
      </c>
      <c r="N23" s="55"/>
      <c r="O23" s="55"/>
      <c r="P23" s="5" t="s">
        <v>296</v>
      </c>
    </row>
    <row r="24">
      <c r="A24" s="62" t="s">
        <v>40</v>
      </c>
      <c r="B24" s="51">
        <f>-1*'1216'!N25</f>
        <v>0</v>
      </c>
      <c r="C24" s="59">
        <v>9.0</v>
      </c>
      <c r="D24" s="58"/>
      <c r="E24" s="29"/>
      <c r="F24" s="29"/>
      <c r="G24" s="29"/>
      <c r="H24" s="29"/>
      <c r="I24" s="29"/>
      <c r="J24" s="52">
        <f t="shared" si="3"/>
        <v>9</v>
      </c>
      <c r="K24" s="53"/>
      <c r="L24" s="33">
        <f t="shared" si="4"/>
        <v>-9</v>
      </c>
      <c r="M24" s="54">
        <f>SUM(C24:E24)+'1216'!P25</f>
        <v>9</v>
      </c>
      <c r="N24" s="55"/>
      <c r="O24" s="55"/>
      <c r="P24" s="5" t="s">
        <v>297</v>
      </c>
    </row>
    <row r="25">
      <c r="A25" s="62" t="s">
        <v>76</v>
      </c>
      <c r="B25" s="51">
        <f>-1*'1216'!N26</f>
        <v>0</v>
      </c>
      <c r="C25" s="63"/>
      <c r="D25" s="59">
        <v>5.0</v>
      </c>
      <c r="E25" s="30">
        <v>14.0</v>
      </c>
      <c r="F25" s="29"/>
      <c r="G25" s="59">
        <v>5.0</v>
      </c>
      <c r="H25" s="29"/>
      <c r="I25" s="59">
        <v>8.0</v>
      </c>
      <c r="J25" s="52">
        <f t="shared" si="3"/>
        <v>19</v>
      </c>
      <c r="K25" s="53"/>
      <c r="L25" s="33">
        <f t="shared" si="4"/>
        <v>-19</v>
      </c>
      <c r="M25" s="54">
        <f>SUM(C25:E25)+'1216'!P26</f>
        <v>19</v>
      </c>
      <c r="N25" s="55"/>
      <c r="P25" s="5" t="s">
        <v>298</v>
      </c>
    </row>
    <row r="26">
      <c r="A26" s="62" t="s">
        <v>80</v>
      </c>
      <c r="B26" s="51">
        <f>-1*'1216'!N27</f>
        <v>0</v>
      </c>
      <c r="C26" s="6"/>
      <c r="D26" s="59">
        <v>5.0</v>
      </c>
      <c r="E26" s="30">
        <v>14.0</v>
      </c>
      <c r="G26" s="59">
        <v>5.0</v>
      </c>
      <c r="H26" s="29"/>
      <c r="I26" s="29"/>
      <c r="J26" s="52">
        <f t="shared" si="3"/>
        <v>19</v>
      </c>
      <c r="K26" s="53"/>
      <c r="L26" s="33">
        <f t="shared" si="4"/>
        <v>-19</v>
      </c>
      <c r="M26" s="54">
        <f>SUM(C26:E26)+'1216'!P27</f>
        <v>19</v>
      </c>
      <c r="N26" s="55"/>
      <c r="O26" s="65"/>
      <c r="P26" s="5" t="s">
        <v>299</v>
      </c>
    </row>
    <row r="27">
      <c r="A27" s="62" t="s">
        <v>97</v>
      </c>
      <c r="B27" s="51">
        <f>-1*'1216'!N28</f>
        <v>-450</v>
      </c>
      <c r="C27" s="29"/>
      <c r="D27" s="29"/>
      <c r="F27" s="30">
        <v>13.0</v>
      </c>
      <c r="G27" s="30">
        <v>7.0</v>
      </c>
      <c r="H27" s="29"/>
      <c r="I27" s="29"/>
      <c r="J27" s="52">
        <f t="shared" si="3"/>
        <v>-450</v>
      </c>
      <c r="K27" s="53"/>
      <c r="L27" s="33">
        <f t="shared" si="4"/>
        <v>450</v>
      </c>
      <c r="M27" s="54">
        <f>SUM(C27:E27)+'1216'!P28</f>
        <v>0</v>
      </c>
    </row>
    <row r="28">
      <c r="A28" s="62" t="s">
        <v>104</v>
      </c>
      <c r="B28" s="51"/>
      <c r="C28" s="29"/>
      <c r="D28" s="29"/>
      <c r="E28" s="59">
        <v>9.0</v>
      </c>
      <c r="F28" s="29"/>
      <c r="G28" s="30">
        <v>7.0</v>
      </c>
      <c r="H28" s="30">
        <v>8.0</v>
      </c>
      <c r="I28" s="60"/>
      <c r="J28" s="52"/>
      <c r="K28" s="53"/>
      <c r="L28" s="33"/>
      <c r="M28" s="54"/>
    </row>
    <row r="29">
      <c r="A29" s="62" t="s">
        <v>112</v>
      </c>
      <c r="B29" s="51"/>
      <c r="C29" s="29"/>
      <c r="D29" s="29"/>
      <c r="F29" s="29"/>
      <c r="G29" s="29"/>
      <c r="H29" s="29"/>
      <c r="I29" s="29"/>
      <c r="J29" s="52"/>
      <c r="K29" s="53"/>
      <c r="L29" s="33"/>
      <c r="M29" s="54"/>
    </row>
    <row r="30">
      <c r="A30" s="62" t="s">
        <v>115</v>
      </c>
      <c r="B30" s="51"/>
      <c r="C30" s="29"/>
      <c r="D30" s="29"/>
      <c r="F30" s="29"/>
      <c r="G30" s="29"/>
      <c r="H30" s="29"/>
      <c r="I30" s="29"/>
      <c r="J30" s="52"/>
      <c r="K30" s="53"/>
      <c r="L30" s="33"/>
      <c r="M30" s="54"/>
    </row>
    <row r="31">
      <c r="A31" s="62" t="s">
        <v>44</v>
      </c>
      <c r="B31" s="51"/>
      <c r="C31" s="29"/>
      <c r="D31" s="30">
        <v>6.0</v>
      </c>
      <c r="E31" s="59">
        <v>9.0</v>
      </c>
      <c r="F31" s="29"/>
      <c r="G31" s="29"/>
      <c r="H31" s="59">
        <v>7.0</v>
      </c>
      <c r="I31" s="60"/>
      <c r="J31" s="52"/>
      <c r="K31" s="53"/>
      <c r="L31" s="33"/>
      <c r="M31" s="54"/>
    </row>
    <row r="32">
      <c r="A32" s="62" t="s">
        <v>90</v>
      </c>
      <c r="B32" s="51"/>
      <c r="C32" s="30">
        <v>9.0</v>
      </c>
      <c r="D32" s="30">
        <v>6.0</v>
      </c>
      <c r="E32" s="59">
        <v>9.0</v>
      </c>
      <c r="F32" s="30">
        <v>13.0</v>
      </c>
      <c r="G32" s="59">
        <v>5.0</v>
      </c>
      <c r="H32" s="29"/>
      <c r="I32" s="59">
        <v>8.0</v>
      </c>
      <c r="J32" s="52"/>
      <c r="K32" s="53"/>
      <c r="L32" s="33"/>
      <c r="M32" s="54"/>
    </row>
    <row r="33">
      <c r="A33" s="62" t="s">
        <v>116</v>
      </c>
      <c r="B33" s="51"/>
      <c r="C33" s="59">
        <v>9.0</v>
      </c>
      <c r="D33" s="59">
        <v>5.0</v>
      </c>
      <c r="F33" s="29"/>
      <c r="G33" s="29"/>
      <c r="H33" s="59">
        <v>7.0</v>
      </c>
      <c r="I33" s="59">
        <v>8.0</v>
      </c>
      <c r="J33" s="52"/>
      <c r="K33" s="53"/>
      <c r="L33" s="33"/>
      <c r="M33" s="54"/>
    </row>
    <row r="34">
      <c r="A34" s="62" t="s">
        <v>103</v>
      </c>
      <c r="B34" s="51"/>
      <c r="C34" s="29"/>
      <c r="D34" s="30">
        <v>6.0</v>
      </c>
      <c r="F34" s="30">
        <v>13.0</v>
      </c>
      <c r="G34" s="29"/>
      <c r="H34" s="29"/>
      <c r="I34" s="29"/>
      <c r="J34" s="52"/>
      <c r="K34" s="53"/>
      <c r="L34" s="33"/>
      <c r="M34" s="54"/>
    </row>
    <row r="35">
      <c r="A35" s="62" t="s">
        <v>109</v>
      </c>
      <c r="B35" s="51"/>
      <c r="C35" s="29"/>
      <c r="D35" s="29"/>
      <c r="F35" s="59">
        <v>10.0</v>
      </c>
      <c r="G35" s="30">
        <v>7.0</v>
      </c>
      <c r="H35" s="30">
        <v>8.0</v>
      </c>
      <c r="I35" s="60"/>
      <c r="J35" s="52"/>
      <c r="K35" s="53"/>
      <c r="L35" s="33"/>
      <c r="M35" s="54"/>
    </row>
    <row r="36">
      <c r="A36" s="62" t="s">
        <v>107</v>
      </c>
      <c r="B36" s="51"/>
      <c r="C36" s="29"/>
      <c r="D36" s="29"/>
      <c r="F36" s="59">
        <v>10.0</v>
      </c>
      <c r="G36" s="30">
        <v>7.0</v>
      </c>
      <c r="H36" s="59">
        <v>7.0</v>
      </c>
      <c r="I36" s="30">
        <v>13.0</v>
      </c>
      <c r="J36" s="52"/>
      <c r="K36" s="53"/>
      <c r="L36" s="33"/>
      <c r="M36" s="54"/>
    </row>
    <row r="37" ht="82.5" customHeight="1">
      <c r="A37" s="66"/>
      <c r="B37" s="43"/>
      <c r="C37" s="67"/>
      <c r="D37" s="6"/>
      <c r="E37" s="6"/>
      <c r="F37" s="6"/>
      <c r="G37" s="6"/>
      <c r="H37" s="6"/>
      <c r="I37" s="6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8"/>
      <c r="C38" s="69"/>
      <c r="D38" s="70"/>
      <c r="E38" s="70"/>
      <c r="F38" s="70"/>
      <c r="G38" s="70"/>
      <c r="H38" s="70"/>
      <c r="I38" s="70"/>
      <c r="J38" s="71"/>
      <c r="K38" s="71"/>
    </row>
    <row r="39">
      <c r="B39" s="68"/>
      <c r="C39" s="42"/>
      <c r="D39" s="72"/>
      <c r="E39" s="70"/>
      <c r="F39" s="72"/>
      <c r="G39" s="72"/>
      <c r="H39" s="72"/>
      <c r="I39" s="72"/>
      <c r="J39" s="71"/>
      <c r="K39" s="71"/>
    </row>
    <row r="40">
      <c r="B40" s="68"/>
      <c r="C40" s="42"/>
      <c r="D40" s="70"/>
      <c r="E40" s="70"/>
      <c r="F40" s="70"/>
      <c r="G40" s="70"/>
      <c r="H40" s="70"/>
      <c r="I40" s="70"/>
      <c r="J40" s="71"/>
      <c r="K40" s="71"/>
    </row>
    <row r="41">
      <c r="B41" s="68"/>
      <c r="C41" s="42"/>
      <c r="D41" s="68"/>
      <c r="E41" s="68"/>
      <c r="F41" s="68"/>
      <c r="G41" s="68"/>
      <c r="H41" s="68"/>
      <c r="I41" s="68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G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G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G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G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G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G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G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G73" s="43"/>
      <c r="H73" s="43"/>
      <c r="I73" s="43"/>
      <c r="J73" s="71"/>
      <c r="K73" s="71"/>
    </row>
    <row r="74">
      <c r="B74" s="68"/>
      <c r="C74" s="43"/>
      <c r="D74" s="43"/>
      <c r="F74" s="43"/>
      <c r="G74" s="43"/>
      <c r="H74" s="43"/>
      <c r="I74" s="43"/>
      <c r="J74" s="71"/>
      <c r="K74" s="71"/>
    </row>
    <row r="75">
      <c r="B75" s="68"/>
      <c r="C75" s="43"/>
      <c r="D75" s="43"/>
      <c r="F75" s="43"/>
      <c r="G75" s="43"/>
      <c r="H75" s="43"/>
      <c r="I75" s="43"/>
      <c r="J75" s="71"/>
      <c r="K75" s="71"/>
    </row>
    <row r="76">
      <c r="B76" s="68"/>
      <c r="C76" s="43"/>
      <c r="D76" s="43"/>
      <c r="F76" s="43"/>
      <c r="G76" s="43"/>
      <c r="H76" s="43"/>
      <c r="I76" s="43"/>
      <c r="J76" s="71"/>
      <c r="K76" s="71"/>
    </row>
    <row r="77">
      <c r="B77" s="68"/>
      <c r="C77" s="43"/>
      <c r="D77" s="43"/>
      <c r="F77" s="43"/>
      <c r="G77" s="43"/>
      <c r="H77" s="43"/>
      <c r="I77" s="43"/>
      <c r="J77" s="71"/>
      <c r="K77" s="71"/>
    </row>
    <row r="78">
      <c r="B78" s="68"/>
      <c r="C78" s="43"/>
      <c r="D78" s="43"/>
      <c r="F78" s="43"/>
      <c r="G78" s="43"/>
      <c r="H78" s="43"/>
      <c r="I78" s="43"/>
      <c r="J78" s="71"/>
      <c r="K78" s="71"/>
    </row>
    <row r="79">
      <c r="B79" s="68"/>
      <c r="C79" s="43"/>
      <c r="D79" s="43"/>
      <c r="F79" s="43"/>
      <c r="G79" s="43"/>
      <c r="H79" s="43"/>
      <c r="I79" s="43"/>
      <c r="J79" s="71"/>
      <c r="K79" s="71"/>
    </row>
    <row r="80">
      <c r="B80" s="68"/>
      <c r="C80" s="43"/>
      <c r="D80" s="43"/>
      <c r="F80" s="43"/>
      <c r="G80" s="43"/>
      <c r="H80" s="43"/>
      <c r="I80" s="43"/>
      <c r="J80" s="71"/>
      <c r="K80" s="71"/>
    </row>
    <row r="81">
      <c r="B81" s="68"/>
      <c r="C81" s="43"/>
      <c r="D81" s="43"/>
      <c r="F81" s="43"/>
      <c r="G81" s="43"/>
      <c r="H81" s="43"/>
      <c r="I81" s="43"/>
      <c r="J81" s="71"/>
      <c r="K81" s="71"/>
    </row>
    <row r="82">
      <c r="B82" s="68"/>
      <c r="C82" s="43"/>
      <c r="D82" s="43"/>
      <c r="F82" s="43"/>
      <c r="G82" s="43"/>
      <c r="H82" s="43"/>
      <c r="I82" s="43"/>
      <c r="J82" s="71"/>
      <c r="K82" s="71"/>
    </row>
    <row r="83">
      <c r="B83" s="68"/>
      <c r="C83" s="43"/>
      <c r="D83" s="43"/>
      <c r="F83" s="43"/>
      <c r="G83" s="43"/>
      <c r="H83" s="43"/>
      <c r="I83" s="43"/>
      <c r="J83" s="71"/>
      <c r="K83" s="71"/>
    </row>
    <row r="84">
      <c r="B84" s="68"/>
      <c r="C84" s="43"/>
      <c r="D84" s="43"/>
      <c r="F84" s="43"/>
      <c r="G84" s="43"/>
      <c r="H84" s="43"/>
      <c r="I84" s="43"/>
      <c r="J84" s="71"/>
      <c r="K84" s="71"/>
    </row>
    <row r="85">
      <c r="B85" s="68"/>
      <c r="C85" s="43"/>
      <c r="D85" s="43"/>
      <c r="F85" s="43"/>
      <c r="G85" s="43"/>
      <c r="H85" s="43"/>
      <c r="I85" s="43"/>
      <c r="J85" s="71"/>
      <c r="K85" s="71"/>
    </row>
    <row r="86">
      <c r="B86" s="68"/>
      <c r="C86" s="43"/>
      <c r="D86" s="43"/>
      <c r="F86" s="43"/>
      <c r="G86" s="43"/>
      <c r="H86" s="43"/>
      <c r="I86" s="43"/>
      <c r="J86" s="71"/>
      <c r="K86" s="71"/>
    </row>
    <row r="87">
      <c r="B87" s="68"/>
      <c r="C87" s="43"/>
      <c r="D87" s="43"/>
      <c r="F87" s="43"/>
      <c r="G87" s="43"/>
      <c r="H87" s="43"/>
      <c r="I87" s="43"/>
      <c r="J87" s="71"/>
      <c r="K87" s="71"/>
    </row>
    <row r="88">
      <c r="B88" s="68"/>
      <c r="C88" s="43"/>
      <c r="D88" s="43"/>
      <c r="F88" s="43"/>
      <c r="G88" s="43"/>
      <c r="H88" s="43"/>
      <c r="I88" s="43"/>
      <c r="J88" s="71"/>
      <c r="K88" s="71"/>
    </row>
    <row r="89">
      <c r="B89" s="68"/>
      <c r="C89" s="43"/>
      <c r="D89" s="43"/>
      <c r="F89" s="43"/>
      <c r="G89" s="43"/>
      <c r="H89" s="43"/>
      <c r="I89" s="43"/>
      <c r="J89" s="71"/>
      <c r="K89" s="71"/>
    </row>
    <row r="90">
      <c r="B90" s="68"/>
      <c r="C90" s="43"/>
      <c r="D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F93" s="43"/>
      <c r="G93" s="43"/>
      <c r="H93" s="43"/>
      <c r="I93" s="43"/>
      <c r="J93" s="71"/>
      <c r="K93" s="71"/>
    </row>
    <row r="94">
      <c r="B94" s="68"/>
      <c r="C94" s="43"/>
      <c r="D94" s="43"/>
      <c r="F94" s="43"/>
      <c r="G94" s="43"/>
      <c r="H94" s="43"/>
      <c r="I94" s="43"/>
      <c r="J94" s="71"/>
      <c r="K94" s="71"/>
    </row>
    <row r="95">
      <c r="B95" s="68"/>
      <c r="C95" s="43"/>
      <c r="D95" s="43"/>
      <c r="E95" s="73"/>
      <c r="F95" s="43"/>
      <c r="G95" s="43"/>
      <c r="H95" s="43"/>
      <c r="I95" s="43"/>
      <c r="J95" s="71"/>
      <c r="K95" s="71"/>
    </row>
    <row r="96">
      <c r="B96" s="68"/>
      <c r="C96" s="43"/>
      <c r="D96" s="43"/>
      <c r="E96" s="74"/>
      <c r="F96" s="43"/>
      <c r="G96" s="43"/>
      <c r="H96" s="43"/>
      <c r="I96" s="43"/>
      <c r="J96" s="71"/>
      <c r="K96" s="71"/>
    </row>
    <row r="97">
      <c r="B97" s="68"/>
      <c r="C97" s="43"/>
      <c r="D97" s="43"/>
      <c r="E97" s="43"/>
      <c r="F97" s="43"/>
      <c r="G97" s="43"/>
      <c r="H97" s="43"/>
      <c r="I97" s="43"/>
      <c r="J97" s="71"/>
      <c r="K97" s="71"/>
    </row>
    <row r="98">
      <c r="B98" s="68"/>
      <c r="C98" s="43"/>
      <c r="D98" s="43"/>
      <c r="E98" s="43"/>
      <c r="F98" s="43"/>
      <c r="G98" s="43"/>
      <c r="H98" s="43"/>
      <c r="I98" s="43"/>
      <c r="J98" s="71"/>
      <c r="K98" s="71"/>
    </row>
    <row r="99">
      <c r="B99" s="68"/>
      <c r="C99" s="43"/>
      <c r="D99" s="43"/>
      <c r="E99" s="43"/>
      <c r="F99" s="43"/>
      <c r="G99" s="43"/>
      <c r="H99" s="43"/>
      <c r="I99" s="43"/>
      <c r="J99" s="71"/>
      <c r="K99" s="71"/>
    </row>
    <row r="100">
      <c r="B100" s="68"/>
      <c r="C100" s="43"/>
      <c r="D100" s="43"/>
      <c r="E100" s="43"/>
      <c r="F100" s="43"/>
      <c r="G100" s="43"/>
      <c r="H100" s="43"/>
      <c r="I100" s="43"/>
      <c r="J100" s="71"/>
      <c r="K100" s="71"/>
    </row>
    <row r="101">
      <c r="B101" s="68"/>
      <c r="C101" s="43"/>
      <c r="D101" s="43"/>
      <c r="E101" s="43"/>
      <c r="F101" s="43"/>
      <c r="G101" s="43"/>
      <c r="H101" s="43"/>
      <c r="I101" s="43"/>
      <c r="J101" s="71"/>
      <c r="K101" s="7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7" t="s">
        <v>0</v>
      </c>
      <c r="B1" s="18" t="s">
        <v>254</v>
      </c>
      <c r="C1" s="19">
        <v>42866.0</v>
      </c>
      <c r="D1" s="19">
        <v>42873.0</v>
      </c>
      <c r="E1" s="19">
        <v>42877.0</v>
      </c>
      <c r="F1" s="19">
        <v>42880.0</v>
      </c>
      <c r="G1" s="19">
        <v>42884.0</v>
      </c>
      <c r="H1" s="20" t="s">
        <v>256</v>
      </c>
      <c r="I1" s="22" t="s">
        <v>257</v>
      </c>
      <c r="J1" s="23" t="s">
        <v>258</v>
      </c>
      <c r="K1" s="24" t="s">
        <v>259</v>
      </c>
      <c r="L1" s="25"/>
      <c r="M1" s="25"/>
      <c r="N1" s="26" t="s">
        <v>260</v>
      </c>
    </row>
    <row r="2">
      <c r="A2" s="27" t="s">
        <v>261</v>
      </c>
      <c r="B2" s="28" t="str">
        <f>'1216'!L2</f>
        <v/>
      </c>
      <c r="C2" s="30" t="s">
        <v>273</v>
      </c>
      <c r="D2" s="30" t="s">
        <v>274</v>
      </c>
      <c r="E2" s="30" t="s">
        <v>275</v>
      </c>
      <c r="F2" s="29" t="s">
        <v>276</v>
      </c>
      <c r="G2" s="30" t="s">
        <v>277</v>
      </c>
      <c r="H2" s="31">
        <f>B2+H3-H4</f>
        <v>-2229</v>
      </c>
      <c r="I2" s="32"/>
      <c r="J2" s="33">
        <f>SUM(J5:J26)</f>
        <v>43254</v>
      </c>
      <c r="K2" s="34" t="s">
        <v>270</v>
      </c>
      <c r="L2" s="35"/>
      <c r="M2" s="35"/>
      <c r="N2" s="36"/>
    </row>
    <row r="3">
      <c r="A3" s="37" t="s">
        <v>271</v>
      </c>
      <c r="B3" s="38"/>
      <c r="C3" s="39">
        <f t="shared" ref="C3:G3" si="1">SUM(C5:C26)</f>
        <v>110</v>
      </c>
      <c r="D3" s="39">
        <f t="shared" si="1"/>
        <v>178</v>
      </c>
      <c r="E3" s="39">
        <f t="shared" si="1"/>
        <v>79</v>
      </c>
      <c r="F3" s="39">
        <f t="shared" si="1"/>
        <v>104</v>
      </c>
      <c r="G3" s="39">
        <f t="shared" si="1"/>
        <v>96</v>
      </c>
      <c r="H3" s="39">
        <f t="shared" ref="H3:H4" si="2">SUM(C3:F3)</f>
        <v>471</v>
      </c>
      <c r="I3" s="32"/>
      <c r="J3" s="40"/>
      <c r="K3" s="41"/>
      <c r="L3" s="42"/>
      <c r="M3" s="42"/>
      <c r="N3" s="43"/>
    </row>
    <row r="4">
      <c r="A4" s="44" t="s">
        <v>272</v>
      </c>
      <c r="B4" s="45"/>
      <c r="C4" s="46">
        <v>2700.0</v>
      </c>
      <c r="D4" s="46"/>
      <c r="E4" s="46"/>
      <c r="F4" s="46"/>
      <c r="G4" s="46"/>
      <c r="H4" s="47">
        <f t="shared" si="2"/>
        <v>2700</v>
      </c>
      <c r="I4" s="32"/>
      <c r="J4" s="40"/>
      <c r="K4" s="48"/>
      <c r="L4" s="49"/>
      <c r="M4" s="49"/>
    </row>
    <row r="5">
      <c r="A5" s="50" t="s">
        <v>278</v>
      </c>
      <c r="B5" s="51">
        <f>-1*'1216'!N5</f>
        <v>-500</v>
      </c>
      <c r="C5" s="6"/>
      <c r="D5" s="6"/>
      <c r="E5" s="6"/>
      <c r="F5" s="6"/>
      <c r="G5" s="6"/>
      <c r="H5" s="52">
        <f t="shared" ref="H5:H27" si="3">SUM(B5:F5)</f>
        <v>-500</v>
      </c>
      <c r="I5" s="53"/>
      <c r="J5" s="33">
        <f t="shared" ref="J5:J27" si="4">I5-H5</f>
        <v>500</v>
      </c>
      <c r="K5" s="54">
        <f>SUM(C5:F5)+'1216'!P5</f>
        <v>0</v>
      </c>
      <c r="L5" s="55"/>
      <c r="M5" s="55"/>
      <c r="N5" s="56"/>
    </row>
    <row r="6">
      <c r="A6" s="57" t="s">
        <v>94</v>
      </c>
      <c r="B6" s="51">
        <f>-1*'1216'!N6</f>
        <v>-200</v>
      </c>
      <c r="C6" s="6"/>
      <c r="D6" s="58"/>
      <c r="E6" s="58"/>
      <c r="F6" s="8"/>
      <c r="G6" s="6"/>
      <c r="H6" s="52">
        <f t="shared" si="3"/>
        <v>-200</v>
      </c>
      <c r="I6" s="32"/>
      <c r="J6" s="33">
        <f t="shared" si="4"/>
        <v>200</v>
      </c>
      <c r="K6" s="54">
        <f>SUM(C6:F6)+'1216'!P6</f>
        <v>0</v>
      </c>
      <c r="L6" s="55"/>
      <c r="M6" s="55"/>
      <c r="N6" s="26" t="s">
        <v>279</v>
      </c>
    </row>
    <row r="7">
      <c r="A7" s="57" t="s">
        <v>23</v>
      </c>
      <c r="B7" s="51">
        <f>-1*'1216'!N7</f>
        <v>-3400</v>
      </c>
      <c r="C7" s="30">
        <v>14.0</v>
      </c>
      <c r="D7" s="30">
        <v>16.0</v>
      </c>
      <c r="E7" s="59">
        <v>6.0</v>
      </c>
      <c r="F7" s="30">
        <v>13.0</v>
      </c>
      <c r="G7" s="59">
        <v>4.0</v>
      </c>
      <c r="H7" s="52">
        <f t="shared" si="3"/>
        <v>-3351</v>
      </c>
      <c r="I7" s="53"/>
      <c r="J7" s="33">
        <f t="shared" si="4"/>
        <v>3351</v>
      </c>
      <c r="K7" s="54">
        <f>SUM(C7:F7)+'1216'!P7</f>
        <v>49</v>
      </c>
      <c r="L7" s="55"/>
      <c r="M7" s="55"/>
      <c r="N7" s="26" t="s">
        <v>280</v>
      </c>
    </row>
    <row r="8">
      <c r="A8" s="57" t="s">
        <v>7</v>
      </c>
      <c r="B8" s="51">
        <f>-1*'1216'!N8</f>
        <v>-2600</v>
      </c>
      <c r="C8" s="59">
        <v>8.0</v>
      </c>
      <c r="D8" s="59">
        <v>14.0</v>
      </c>
      <c r="E8" s="30">
        <v>11.0</v>
      </c>
      <c r="F8" s="30">
        <v>13.0</v>
      </c>
      <c r="G8" s="30">
        <v>12.0</v>
      </c>
      <c r="H8" s="52">
        <f t="shared" si="3"/>
        <v>-2554</v>
      </c>
      <c r="I8" s="53"/>
      <c r="J8" s="33">
        <f t="shared" si="4"/>
        <v>2554</v>
      </c>
      <c r="K8" s="54">
        <f>SUM(C8:F8)+'1216'!P8</f>
        <v>46</v>
      </c>
      <c r="L8" s="55"/>
      <c r="M8" s="55"/>
      <c r="N8" s="26" t="s">
        <v>281</v>
      </c>
    </row>
    <row r="9">
      <c r="A9" s="57" t="s">
        <v>62</v>
      </c>
      <c r="B9" s="51">
        <f>-1*'1216'!N9</f>
        <v>-3000</v>
      </c>
      <c r="C9" s="59">
        <v>8.0</v>
      </c>
      <c r="D9" s="30">
        <v>16.0</v>
      </c>
      <c r="E9" s="59">
        <v>6.0</v>
      </c>
      <c r="F9" s="29"/>
      <c r="G9" s="59">
        <v>4.0</v>
      </c>
      <c r="H9" s="52">
        <f t="shared" si="3"/>
        <v>-2970</v>
      </c>
      <c r="I9" s="53"/>
      <c r="J9" s="33">
        <f t="shared" si="4"/>
        <v>2970</v>
      </c>
      <c r="K9" s="54">
        <f>SUM(C9:F9)+'1216'!P9</f>
        <v>30</v>
      </c>
      <c r="L9" s="55"/>
      <c r="M9" s="55"/>
      <c r="N9" s="26" t="s">
        <v>282</v>
      </c>
    </row>
    <row r="10">
      <c r="A10" s="57" t="s">
        <v>16</v>
      </c>
      <c r="B10" s="51">
        <f>-1*'1216'!N10</f>
        <v>-3400</v>
      </c>
      <c r="C10" s="29"/>
      <c r="D10" s="59">
        <v>14.0</v>
      </c>
      <c r="E10" s="30">
        <v>11.0</v>
      </c>
      <c r="F10" s="29"/>
      <c r="G10" s="30">
        <v>12.0</v>
      </c>
      <c r="H10" s="52">
        <f t="shared" si="3"/>
        <v>-3375</v>
      </c>
      <c r="I10" s="61">
        <f>H10</f>
        <v>-3375</v>
      </c>
      <c r="J10" s="33">
        <f t="shared" si="4"/>
        <v>0</v>
      </c>
      <c r="K10" s="54">
        <f>SUM(C10:F10)+'1216'!P10</f>
        <v>25</v>
      </c>
      <c r="L10" s="55"/>
      <c r="M10" s="55"/>
      <c r="N10" s="26" t="s">
        <v>283</v>
      </c>
    </row>
    <row r="11">
      <c r="A11" s="57" t="s">
        <v>36</v>
      </c>
      <c r="B11" s="51">
        <f>-1*'1216'!N11</f>
        <v>-2750</v>
      </c>
      <c r="C11" s="59">
        <v>8.0</v>
      </c>
      <c r="D11" s="59">
        <v>14.0</v>
      </c>
      <c r="E11" s="29"/>
      <c r="F11" s="29"/>
      <c r="G11" s="30">
        <v>12.0</v>
      </c>
      <c r="H11" s="52">
        <f t="shared" si="3"/>
        <v>-2728</v>
      </c>
      <c r="I11" s="53">
        <v>2700.0</v>
      </c>
      <c r="J11" s="33">
        <f t="shared" si="4"/>
        <v>5428</v>
      </c>
      <c r="K11" s="54">
        <f>SUM(C11:F11)+'1216'!P11</f>
        <v>22</v>
      </c>
      <c r="L11" s="55"/>
      <c r="M11" s="55"/>
      <c r="N11" s="26" t="s">
        <v>284</v>
      </c>
    </row>
    <row r="12">
      <c r="A12" s="57" t="s">
        <v>45</v>
      </c>
      <c r="B12" s="51">
        <f>-1*'1216'!N12</f>
        <v>-2350</v>
      </c>
      <c r="C12" s="29"/>
      <c r="D12" s="59">
        <v>14.0</v>
      </c>
      <c r="E12" s="30">
        <v>11.0</v>
      </c>
      <c r="F12" s="59">
        <v>13.0</v>
      </c>
      <c r="G12" s="59">
        <v>4.0</v>
      </c>
      <c r="H12" s="52">
        <f t="shared" si="3"/>
        <v>-2312</v>
      </c>
      <c r="I12" s="53"/>
      <c r="J12" s="33">
        <f t="shared" si="4"/>
        <v>2312</v>
      </c>
      <c r="K12" s="54">
        <f>SUM(C12:F12)+'1216'!P12</f>
        <v>38</v>
      </c>
      <c r="L12" s="55"/>
      <c r="M12" s="55"/>
      <c r="N12" s="26" t="s">
        <v>285</v>
      </c>
    </row>
    <row r="13">
      <c r="A13" s="57" t="s">
        <v>87</v>
      </c>
      <c r="B13" s="51">
        <f>-1*'1216'!N13</f>
        <v>-1100</v>
      </c>
      <c r="C13" s="8"/>
      <c r="D13" s="29"/>
      <c r="E13" s="6"/>
      <c r="F13" s="29"/>
      <c r="G13" s="6"/>
      <c r="H13" s="52">
        <f t="shared" si="3"/>
        <v>-1100</v>
      </c>
      <c r="I13" s="53"/>
      <c r="J13" s="33">
        <f t="shared" si="4"/>
        <v>1100</v>
      </c>
      <c r="K13" s="54">
        <f>SUM(C13:F13)+'1216'!P13</f>
        <v>0</v>
      </c>
      <c r="L13" s="55"/>
      <c r="M13" s="55"/>
      <c r="N13" s="26" t="s">
        <v>286</v>
      </c>
    </row>
    <row r="14">
      <c r="A14" s="57" t="s">
        <v>25</v>
      </c>
      <c r="B14" s="51">
        <f>-1*'1216'!N14</f>
        <v>-3000</v>
      </c>
      <c r="C14" s="59">
        <v>8.0</v>
      </c>
      <c r="D14" s="30">
        <v>16.0</v>
      </c>
      <c r="E14" s="59">
        <v>6.0</v>
      </c>
      <c r="F14" s="59">
        <v>13.0</v>
      </c>
      <c r="G14" s="30">
        <v>12.0</v>
      </c>
      <c r="H14" s="52">
        <f t="shared" si="3"/>
        <v>-2957</v>
      </c>
      <c r="I14" s="53"/>
      <c r="J14" s="33">
        <f t="shared" si="4"/>
        <v>2957</v>
      </c>
      <c r="K14" s="54">
        <f>SUM(C14:F14)+'1216'!P14</f>
        <v>43</v>
      </c>
      <c r="L14" s="55"/>
      <c r="M14" s="55"/>
      <c r="N14" s="26" t="s">
        <v>287</v>
      </c>
    </row>
    <row r="15">
      <c r="A15" s="57" t="s">
        <v>8</v>
      </c>
      <c r="B15" s="51">
        <f>-1*'1216'!N15</f>
        <v>-950</v>
      </c>
      <c r="C15" s="30">
        <v>14.0</v>
      </c>
      <c r="D15" s="29"/>
      <c r="E15" s="30">
        <v>11.0</v>
      </c>
      <c r="F15" s="29"/>
      <c r="G15" s="59">
        <v>4.0</v>
      </c>
      <c r="H15" s="52">
        <f t="shared" si="3"/>
        <v>-925</v>
      </c>
      <c r="I15" s="53"/>
      <c r="J15" s="33">
        <f t="shared" si="4"/>
        <v>925</v>
      </c>
      <c r="K15" s="54">
        <f>SUM(C15:F15)+'1216'!P15</f>
        <v>25</v>
      </c>
      <c r="L15" s="55"/>
      <c r="M15" s="55"/>
      <c r="N15" s="26" t="s">
        <v>288</v>
      </c>
    </row>
    <row r="16">
      <c r="A16" s="62" t="s">
        <v>13</v>
      </c>
      <c r="B16" s="51">
        <f>-1*'1216'!N16</f>
        <v>-2900</v>
      </c>
      <c r="C16" s="59">
        <v>8.0</v>
      </c>
      <c r="D16" s="6"/>
      <c r="E16" s="58"/>
      <c r="F16" s="58"/>
      <c r="G16" s="29"/>
      <c r="H16" s="52">
        <f t="shared" si="3"/>
        <v>-2892</v>
      </c>
      <c r="I16" s="53">
        <v>2700.0</v>
      </c>
      <c r="J16" s="33">
        <f t="shared" si="4"/>
        <v>5592</v>
      </c>
      <c r="K16" s="54">
        <f>SUM(C16:F16)+'1216'!P16</f>
        <v>8</v>
      </c>
      <c r="L16" s="55"/>
      <c r="M16" s="55"/>
      <c r="N16" s="26" t="s">
        <v>289</v>
      </c>
    </row>
    <row r="17">
      <c r="A17" s="57" t="s">
        <v>65</v>
      </c>
      <c r="B17" s="51">
        <f>-1*'1216'!N17</f>
        <v>-2650</v>
      </c>
      <c r="C17" s="30">
        <v>14.0</v>
      </c>
      <c r="D17" s="30">
        <v>16.0</v>
      </c>
      <c r="E17" s="59">
        <v>6.0</v>
      </c>
      <c r="F17" s="29"/>
      <c r="G17" s="6"/>
      <c r="H17" s="52">
        <f t="shared" si="3"/>
        <v>-2614</v>
      </c>
      <c r="I17" s="53"/>
      <c r="J17" s="33">
        <f t="shared" si="4"/>
        <v>2614</v>
      </c>
      <c r="K17" s="54">
        <f>SUM(C17:F17)+'1216'!P17</f>
        <v>36</v>
      </c>
      <c r="L17" s="55"/>
      <c r="M17" s="55"/>
      <c r="N17" s="26" t="s">
        <v>290</v>
      </c>
    </row>
    <row r="18">
      <c r="A18" s="57" t="s">
        <v>55</v>
      </c>
      <c r="B18" s="51">
        <f>-1*'1216'!N18</f>
        <v>-1400</v>
      </c>
      <c r="C18" s="63"/>
      <c r="D18" s="30">
        <v>16.0</v>
      </c>
      <c r="E18" s="29"/>
      <c r="F18" s="63"/>
      <c r="G18" s="29"/>
      <c r="H18" s="52">
        <f t="shared" si="3"/>
        <v>-1384</v>
      </c>
      <c r="I18" s="53"/>
      <c r="J18" s="33">
        <f t="shared" si="4"/>
        <v>1384</v>
      </c>
      <c r="K18" s="54">
        <f>SUM(C18:F18)+'1216'!P18</f>
        <v>16</v>
      </c>
      <c r="L18" s="55"/>
      <c r="M18" s="55"/>
      <c r="N18" s="26" t="s">
        <v>291</v>
      </c>
    </row>
    <row r="19">
      <c r="A19" s="57" t="s">
        <v>28</v>
      </c>
      <c r="B19" s="51">
        <f>-1*'1216'!N19</f>
        <v>-2900</v>
      </c>
      <c r="C19" s="63"/>
      <c r="D19" s="59">
        <v>14.0</v>
      </c>
      <c r="E19" s="29"/>
      <c r="F19" s="30">
        <v>13.0</v>
      </c>
      <c r="G19" s="30">
        <v>12.0</v>
      </c>
      <c r="H19" s="52">
        <f t="shared" si="3"/>
        <v>-2873</v>
      </c>
      <c r="I19" s="53"/>
      <c r="J19" s="33">
        <f t="shared" si="4"/>
        <v>2873</v>
      </c>
      <c r="K19" s="54">
        <f>SUM(C19:F19)+'1216'!P19</f>
        <v>27</v>
      </c>
      <c r="L19" s="55"/>
      <c r="M19" s="55"/>
      <c r="N19" s="26" t="s">
        <v>292</v>
      </c>
    </row>
    <row r="20">
      <c r="A20" s="57" t="s">
        <v>70</v>
      </c>
      <c r="B20" s="51">
        <f>-1*'1216'!N20</f>
        <v>-1550</v>
      </c>
      <c r="C20" s="29"/>
      <c r="D20" s="29"/>
      <c r="E20" s="6"/>
      <c r="F20" s="59">
        <v>13.0</v>
      </c>
      <c r="G20" s="6"/>
      <c r="H20" s="52">
        <f t="shared" si="3"/>
        <v>-1537</v>
      </c>
      <c r="I20" s="53"/>
      <c r="J20" s="33">
        <f t="shared" si="4"/>
        <v>1537</v>
      </c>
      <c r="K20" s="54">
        <f>SUM(C20:F20)+'1216'!P20</f>
        <v>13</v>
      </c>
      <c r="L20" s="55"/>
      <c r="M20" s="55"/>
      <c r="N20" s="26" t="s">
        <v>293</v>
      </c>
    </row>
    <row r="21">
      <c r="A21" s="64" t="s">
        <v>39</v>
      </c>
      <c r="B21" s="51">
        <f>-1*'1216'!N21</f>
        <v>0</v>
      </c>
      <c r="C21" s="29"/>
      <c r="D21" s="29"/>
      <c r="E21" s="58"/>
      <c r="F21" s="58"/>
      <c r="G21" s="29"/>
      <c r="H21" s="52">
        <f t="shared" si="3"/>
        <v>0</v>
      </c>
      <c r="I21" s="53"/>
      <c r="J21" s="33">
        <f t="shared" si="4"/>
        <v>0</v>
      </c>
      <c r="K21" s="54">
        <f>SUM(C21:F21)+'1216'!P21</f>
        <v>0</v>
      </c>
      <c r="L21" s="55"/>
      <c r="M21" s="55"/>
      <c r="N21" s="26" t="s">
        <v>294</v>
      </c>
    </row>
    <row r="22">
      <c r="A22" s="57" t="s">
        <v>30</v>
      </c>
      <c r="B22" s="51">
        <f>-1*'1216'!N23</f>
        <v>-3400</v>
      </c>
      <c r="C22" s="30">
        <v>14.0</v>
      </c>
      <c r="D22" s="59">
        <v>14.0</v>
      </c>
      <c r="E22" s="29"/>
      <c r="F22" s="59">
        <v>13.0</v>
      </c>
      <c r="G22" s="30">
        <v>12.0</v>
      </c>
      <c r="H22" s="52">
        <f t="shared" si="3"/>
        <v>-3359</v>
      </c>
      <c r="I22" s="53"/>
      <c r="J22" s="33">
        <f t="shared" si="4"/>
        <v>3359</v>
      </c>
      <c r="K22" s="54">
        <f>SUM(C22:F22)+'1216'!P23</f>
        <v>41</v>
      </c>
      <c r="L22" s="55"/>
      <c r="M22" s="55"/>
      <c r="N22" s="26" t="s">
        <v>295</v>
      </c>
    </row>
    <row r="23">
      <c r="A23" s="57" t="s">
        <v>52</v>
      </c>
      <c r="B23" s="51">
        <f>-1*'1216'!N24</f>
        <v>-3650</v>
      </c>
      <c r="C23" s="30">
        <v>14.0</v>
      </c>
      <c r="D23" s="59">
        <v>14.0</v>
      </c>
      <c r="E23" s="30">
        <v>11.0</v>
      </c>
      <c r="F23" s="29"/>
      <c r="G23" s="59">
        <v>4.0</v>
      </c>
      <c r="H23" s="52">
        <f t="shared" si="3"/>
        <v>-3611</v>
      </c>
      <c r="I23" s="53"/>
      <c r="J23" s="33">
        <f t="shared" si="4"/>
        <v>3611</v>
      </c>
      <c r="K23" s="54">
        <f>SUM(C23:F23)+'1216'!P24</f>
        <v>39</v>
      </c>
      <c r="L23" s="55"/>
      <c r="M23" s="55"/>
      <c r="N23" s="5" t="s">
        <v>296</v>
      </c>
    </row>
    <row r="24">
      <c r="A24" s="62" t="s">
        <v>40</v>
      </c>
      <c r="B24" s="51">
        <f>-1*'1216'!N25</f>
        <v>0</v>
      </c>
      <c r="C24" s="6"/>
      <c r="D24" s="58"/>
      <c r="E24" s="6"/>
      <c r="F24" s="29"/>
      <c r="G24" s="59">
        <v>4.0</v>
      </c>
      <c r="H24" s="52">
        <f t="shared" si="3"/>
        <v>0</v>
      </c>
      <c r="I24" s="53"/>
      <c r="J24" s="33">
        <f t="shared" si="4"/>
        <v>0</v>
      </c>
      <c r="K24" s="54">
        <f>SUM(C24:F24)+'1216'!P25</f>
        <v>0</v>
      </c>
      <c r="L24" s="55"/>
      <c r="M24" s="55"/>
      <c r="N24" s="5" t="s">
        <v>297</v>
      </c>
    </row>
    <row r="25">
      <c r="A25" s="62" t="s">
        <v>76</v>
      </c>
      <c r="B25" s="51">
        <f>-1*'1216'!N26</f>
        <v>0</v>
      </c>
      <c r="C25" s="63"/>
      <c r="D25" s="29"/>
      <c r="E25" s="29"/>
      <c r="F25" s="30">
        <v>13.0</v>
      </c>
      <c r="G25" s="29"/>
      <c r="H25" s="52">
        <f t="shared" si="3"/>
        <v>13</v>
      </c>
      <c r="I25" s="53"/>
      <c r="J25" s="33">
        <f t="shared" si="4"/>
        <v>-13</v>
      </c>
      <c r="K25" s="54">
        <f>SUM(C25:F25)+'1216'!P26</f>
        <v>13</v>
      </c>
      <c r="L25" s="55"/>
      <c r="N25" s="5" t="s">
        <v>298</v>
      </c>
    </row>
    <row r="26">
      <c r="A26" s="62" t="s">
        <v>80</v>
      </c>
      <c r="B26" s="51">
        <f>-1*'1216'!N27</f>
        <v>0</v>
      </c>
      <c r="C26" s="6"/>
      <c r="D26" s="58"/>
      <c r="E26" s="4"/>
      <c r="F26" s="6"/>
      <c r="H26" s="52">
        <f t="shared" si="3"/>
        <v>0</v>
      </c>
      <c r="I26" s="53"/>
      <c r="J26" s="33">
        <f t="shared" si="4"/>
        <v>0</v>
      </c>
      <c r="K26" s="54">
        <f>SUM(C26:F26)+'1216'!P27</f>
        <v>0</v>
      </c>
      <c r="L26" s="55"/>
      <c r="M26" s="65"/>
      <c r="N26" s="5" t="s">
        <v>299</v>
      </c>
    </row>
    <row r="27">
      <c r="A27" s="62" t="s">
        <v>97</v>
      </c>
      <c r="B27" s="51">
        <f>-1*'1216'!N28</f>
        <v>-450</v>
      </c>
      <c r="C27" s="29"/>
      <c r="D27" s="29"/>
      <c r="G27" s="29"/>
      <c r="H27" s="52">
        <f t="shared" si="3"/>
        <v>-450</v>
      </c>
      <c r="I27" s="53"/>
      <c r="J27" s="33">
        <f t="shared" si="4"/>
        <v>450</v>
      </c>
      <c r="K27" s="54">
        <f>SUM(C27:F27)+'1216'!P28</f>
        <v>0</v>
      </c>
    </row>
    <row r="28">
      <c r="A28" s="62" t="s">
        <v>104</v>
      </c>
      <c r="B28" s="51"/>
      <c r="C28" s="30">
        <v>14.0</v>
      </c>
      <c r="D28" s="29"/>
      <c r="G28" s="29"/>
      <c r="H28" s="52"/>
      <c r="I28" s="53"/>
      <c r="J28" s="33"/>
      <c r="K28" s="54"/>
    </row>
    <row r="29">
      <c r="A29" s="62" t="s">
        <v>112</v>
      </c>
      <c r="B29" s="51"/>
      <c r="C29" s="29"/>
      <c r="D29" s="29"/>
      <c r="E29" s="29"/>
      <c r="G29" s="29"/>
      <c r="H29" s="52"/>
      <c r="I29" s="53"/>
      <c r="J29" s="33"/>
      <c r="K29" s="54"/>
    </row>
    <row r="30">
      <c r="A30" s="62" t="s">
        <v>115</v>
      </c>
      <c r="B30" s="51"/>
      <c r="C30" s="29"/>
      <c r="D30" s="29"/>
      <c r="E30" s="29"/>
      <c r="G30" s="29"/>
      <c r="H30" s="52"/>
      <c r="I30" s="53"/>
      <c r="J30" s="33"/>
      <c r="K30" s="54"/>
    </row>
    <row r="31">
      <c r="A31" s="62" t="s">
        <v>44</v>
      </c>
      <c r="B31" s="51"/>
      <c r="C31" s="30">
        <v>14.0</v>
      </c>
      <c r="D31" s="30">
        <v>16.0</v>
      </c>
      <c r="E31" s="59">
        <v>6.0</v>
      </c>
      <c r="F31" s="59">
        <v>13.0</v>
      </c>
      <c r="G31" s="29"/>
      <c r="H31" s="52"/>
      <c r="I31" s="53"/>
      <c r="J31" s="33"/>
      <c r="K31" s="54"/>
    </row>
    <row r="32">
      <c r="A32" s="62" t="s">
        <v>90</v>
      </c>
      <c r="B32" s="51"/>
      <c r="C32" s="29"/>
      <c r="D32" s="29"/>
      <c r="E32" s="29"/>
      <c r="G32" s="29"/>
      <c r="H32" s="52"/>
      <c r="I32" s="53"/>
      <c r="J32" s="33"/>
      <c r="K32" s="54"/>
    </row>
    <row r="33">
      <c r="A33" s="62" t="s">
        <v>116</v>
      </c>
      <c r="B33" s="51"/>
      <c r="C33" s="29"/>
      <c r="D33" s="29"/>
      <c r="E33" s="29"/>
      <c r="G33" s="59">
        <v>4.0</v>
      </c>
      <c r="H33" s="52"/>
      <c r="I33" s="53"/>
      <c r="J33" s="33"/>
      <c r="K33" s="54"/>
    </row>
    <row r="34" ht="82.5" customHeight="1">
      <c r="A34" s="66"/>
      <c r="B34" s="43"/>
      <c r="C34" s="67"/>
      <c r="D34" s="67"/>
      <c r="E34" s="67"/>
      <c r="F34" s="67"/>
      <c r="G34" s="67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>
      <c r="B35" s="68"/>
      <c r="C35" s="69"/>
      <c r="D35" s="42"/>
      <c r="E35" s="42"/>
      <c r="F35" s="42"/>
      <c r="G35" s="42"/>
      <c r="H35" s="71"/>
      <c r="I35" s="71"/>
    </row>
    <row r="36">
      <c r="B36" s="68"/>
      <c r="C36" s="42"/>
      <c r="D36" s="69"/>
      <c r="E36" s="42"/>
      <c r="F36" s="42"/>
      <c r="G36" s="69"/>
      <c r="H36" s="71"/>
      <c r="I36" s="71"/>
    </row>
    <row r="37">
      <c r="B37" s="68"/>
      <c r="C37" s="42"/>
      <c r="D37" s="42"/>
      <c r="E37" s="42"/>
      <c r="F37" s="42"/>
      <c r="G37" s="42"/>
      <c r="H37" s="71"/>
      <c r="I37" s="71"/>
    </row>
    <row r="38">
      <c r="B38" s="68"/>
      <c r="C38" s="42"/>
      <c r="D38" s="42"/>
      <c r="E38" s="42"/>
      <c r="F38" s="42"/>
      <c r="G38" s="42"/>
      <c r="H38" s="71"/>
      <c r="I38" s="71"/>
    </row>
    <row r="39">
      <c r="B39" s="68"/>
      <c r="C39" s="43"/>
      <c r="D39" s="43"/>
      <c r="E39" s="43"/>
      <c r="F39" s="43"/>
      <c r="G39" s="43"/>
      <c r="H39" s="71"/>
      <c r="I39" s="71"/>
    </row>
    <row r="40">
      <c r="B40" s="68"/>
      <c r="C40" s="43"/>
      <c r="D40" s="43"/>
      <c r="E40" s="43"/>
      <c r="F40" s="43"/>
      <c r="G40" s="43"/>
      <c r="H40" s="71"/>
      <c r="I40" s="71"/>
    </row>
    <row r="41">
      <c r="B41" s="68"/>
      <c r="C41" s="43"/>
      <c r="D41" s="43"/>
      <c r="E41" s="43"/>
      <c r="F41" s="43"/>
      <c r="G41" s="43"/>
      <c r="H41" s="71"/>
      <c r="I41" s="71"/>
    </row>
    <row r="42">
      <c r="B42" s="68"/>
      <c r="C42" s="43"/>
      <c r="D42" s="43"/>
      <c r="E42" s="43"/>
      <c r="F42" s="43"/>
      <c r="G42" s="43"/>
      <c r="H42" s="71"/>
      <c r="I42" s="71"/>
    </row>
    <row r="43">
      <c r="B43" s="68"/>
      <c r="C43" s="43"/>
      <c r="D43" s="43"/>
      <c r="E43" s="43"/>
      <c r="F43" s="43"/>
      <c r="G43" s="43"/>
      <c r="H43" s="71"/>
      <c r="I43" s="71"/>
    </row>
    <row r="44">
      <c r="B44" s="68"/>
      <c r="C44" s="43"/>
      <c r="D44" s="43"/>
      <c r="E44" s="43"/>
      <c r="F44" s="43"/>
      <c r="G44" s="43"/>
      <c r="H44" s="71"/>
      <c r="I44" s="71"/>
    </row>
    <row r="45">
      <c r="B45" s="68"/>
      <c r="C45" s="43"/>
      <c r="D45" s="43"/>
      <c r="E45" s="43"/>
      <c r="F45" s="43"/>
      <c r="G45" s="43"/>
      <c r="H45" s="71"/>
      <c r="I45" s="71"/>
    </row>
    <row r="46">
      <c r="B46" s="68"/>
      <c r="C46" s="43"/>
      <c r="D46" s="43"/>
      <c r="E46" s="43"/>
      <c r="F46" s="43"/>
      <c r="G46" s="43"/>
      <c r="H46" s="71"/>
      <c r="I46" s="71"/>
    </row>
    <row r="47">
      <c r="B47" s="68"/>
      <c r="C47" s="43"/>
      <c r="D47" s="43"/>
      <c r="E47" s="43"/>
      <c r="F47" s="43"/>
      <c r="G47" s="43"/>
      <c r="H47" s="71"/>
      <c r="I47" s="71"/>
    </row>
    <row r="48">
      <c r="B48" s="68"/>
      <c r="C48" s="43"/>
      <c r="D48" s="43"/>
      <c r="E48" s="43"/>
      <c r="F48" s="43"/>
      <c r="G48" s="43"/>
      <c r="H48" s="71"/>
      <c r="I48" s="71"/>
    </row>
    <row r="49">
      <c r="B49" s="68"/>
      <c r="C49" s="43"/>
      <c r="D49" s="43"/>
      <c r="E49" s="43"/>
      <c r="F49" s="43"/>
      <c r="G49" s="43"/>
      <c r="H49" s="71"/>
      <c r="I49" s="71"/>
    </row>
    <row r="50">
      <c r="B50" s="68"/>
      <c r="C50" s="43"/>
      <c r="D50" s="43"/>
      <c r="E50" s="43"/>
      <c r="F50" s="43"/>
      <c r="G50" s="43"/>
      <c r="H50" s="71"/>
      <c r="I50" s="71"/>
    </row>
    <row r="51">
      <c r="B51" s="68"/>
      <c r="C51" s="43"/>
      <c r="D51" s="43"/>
      <c r="E51" s="43"/>
      <c r="F51" s="43"/>
      <c r="G51" s="43"/>
      <c r="H51" s="71"/>
      <c r="I51" s="71"/>
    </row>
    <row r="52">
      <c r="B52" s="68"/>
      <c r="C52" s="43"/>
      <c r="D52" s="43"/>
      <c r="E52" s="43"/>
      <c r="F52" s="43"/>
      <c r="G52" s="43"/>
      <c r="H52" s="71"/>
      <c r="I52" s="71"/>
    </row>
    <row r="53">
      <c r="B53" s="68"/>
      <c r="C53" s="43"/>
      <c r="D53" s="43"/>
      <c r="E53" s="43"/>
      <c r="F53" s="43"/>
      <c r="G53" s="43"/>
      <c r="H53" s="71"/>
      <c r="I53" s="71"/>
    </row>
    <row r="54">
      <c r="B54" s="68"/>
      <c r="C54" s="43"/>
      <c r="D54" s="43"/>
      <c r="E54" s="43"/>
      <c r="F54" s="43"/>
      <c r="G54" s="43"/>
      <c r="H54" s="71"/>
      <c r="I54" s="71"/>
    </row>
    <row r="55">
      <c r="B55" s="68"/>
      <c r="C55" s="43"/>
      <c r="D55" s="43"/>
      <c r="E55" s="43"/>
      <c r="F55" s="43"/>
      <c r="G55" s="43"/>
      <c r="H55" s="71"/>
      <c r="I55" s="71"/>
    </row>
    <row r="56">
      <c r="B56" s="68"/>
      <c r="C56" s="43"/>
      <c r="D56" s="43"/>
      <c r="E56" s="43"/>
      <c r="F56" s="43"/>
      <c r="G56" s="43"/>
      <c r="H56" s="71"/>
      <c r="I56" s="71"/>
    </row>
    <row r="57">
      <c r="B57" s="68"/>
      <c r="C57" s="43"/>
      <c r="D57" s="43"/>
      <c r="E57" s="43"/>
      <c r="F57" s="43"/>
      <c r="G57" s="43"/>
      <c r="H57" s="71"/>
      <c r="I57" s="71"/>
    </row>
    <row r="58">
      <c r="B58" s="68"/>
      <c r="C58" s="43"/>
      <c r="D58" s="43"/>
      <c r="E58" s="43"/>
      <c r="F58" s="43"/>
      <c r="G58" s="43"/>
      <c r="H58" s="71"/>
      <c r="I58" s="71"/>
    </row>
    <row r="59">
      <c r="B59" s="68"/>
      <c r="C59" s="43"/>
      <c r="D59" s="43"/>
      <c r="E59" s="43"/>
      <c r="F59" s="43"/>
      <c r="G59" s="43"/>
      <c r="H59" s="71"/>
      <c r="I59" s="71"/>
    </row>
    <row r="60">
      <c r="B60" s="68"/>
      <c r="C60" s="43"/>
      <c r="D60" s="43"/>
      <c r="E60" s="43"/>
      <c r="F60" s="43"/>
      <c r="G60" s="43"/>
      <c r="H60" s="71"/>
      <c r="I60" s="71"/>
    </row>
    <row r="61">
      <c r="B61" s="68"/>
      <c r="C61" s="43"/>
      <c r="D61" s="43"/>
      <c r="E61" s="43"/>
      <c r="F61" s="43"/>
      <c r="G61" s="43"/>
      <c r="H61" s="71"/>
      <c r="I61" s="71"/>
    </row>
    <row r="62">
      <c r="B62" s="68"/>
      <c r="C62" s="43"/>
      <c r="D62" s="43"/>
      <c r="E62" s="43"/>
      <c r="F62" s="43"/>
      <c r="G62" s="43"/>
      <c r="H62" s="71"/>
      <c r="I62" s="71"/>
    </row>
    <row r="63">
      <c r="B63" s="68"/>
      <c r="C63" s="43"/>
      <c r="D63" s="43"/>
      <c r="E63" s="43"/>
      <c r="F63" s="43"/>
      <c r="G63" s="43"/>
      <c r="H63" s="71"/>
      <c r="I63" s="71"/>
    </row>
    <row r="64">
      <c r="B64" s="68"/>
      <c r="C64" s="43"/>
      <c r="D64" s="43"/>
      <c r="E64" s="43"/>
      <c r="F64" s="43"/>
      <c r="G64" s="43"/>
      <c r="H64" s="71"/>
      <c r="I64" s="71"/>
    </row>
    <row r="65">
      <c r="B65" s="68"/>
      <c r="C65" s="43"/>
      <c r="D65" s="43"/>
      <c r="E65" s="43"/>
      <c r="F65" s="43"/>
      <c r="G65" s="43"/>
      <c r="H65" s="71"/>
      <c r="I65" s="71"/>
    </row>
    <row r="66">
      <c r="B66" s="68"/>
      <c r="C66" s="43"/>
      <c r="D66" s="43"/>
      <c r="E66" s="43"/>
      <c r="F66" s="43"/>
      <c r="G66" s="43"/>
      <c r="H66" s="71"/>
      <c r="I66" s="71"/>
    </row>
    <row r="67">
      <c r="B67" s="68"/>
      <c r="C67" s="43"/>
      <c r="D67" s="43"/>
      <c r="E67" s="43"/>
      <c r="F67" s="43"/>
      <c r="G67" s="43"/>
      <c r="H67" s="71"/>
      <c r="I67" s="71"/>
    </row>
    <row r="68">
      <c r="B68" s="68"/>
      <c r="C68" s="43"/>
      <c r="D68" s="43"/>
      <c r="E68" s="43"/>
      <c r="F68" s="43"/>
      <c r="G68" s="43"/>
      <c r="H68" s="71"/>
      <c r="I68" s="71"/>
    </row>
    <row r="69">
      <c r="B69" s="68"/>
      <c r="C69" s="43"/>
      <c r="D69" s="43"/>
      <c r="E69" s="43"/>
      <c r="F69" s="43"/>
      <c r="G69" s="43"/>
      <c r="H69" s="71"/>
      <c r="I69" s="71"/>
    </row>
    <row r="70">
      <c r="B70" s="68"/>
      <c r="C70" s="43"/>
      <c r="D70" s="43"/>
      <c r="E70" s="43"/>
      <c r="F70" s="43"/>
      <c r="G70" s="43"/>
      <c r="H70" s="71"/>
      <c r="I70" s="71"/>
    </row>
    <row r="71">
      <c r="B71" s="68"/>
      <c r="C71" s="43"/>
      <c r="D71" s="43"/>
      <c r="E71" s="43"/>
      <c r="G71" s="43"/>
      <c r="H71" s="71"/>
      <c r="I71" s="71"/>
    </row>
    <row r="72">
      <c r="B72" s="68"/>
      <c r="C72" s="43"/>
      <c r="D72" s="43"/>
      <c r="E72" s="43"/>
      <c r="G72" s="43"/>
      <c r="H72" s="71"/>
      <c r="I72" s="71"/>
    </row>
    <row r="73">
      <c r="B73" s="68"/>
      <c r="C73" s="43"/>
      <c r="D73" s="43"/>
      <c r="E73" s="43"/>
      <c r="G73" s="43"/>
      <c r="H73" s="71"/>
      <c r="I73" s="71"/>
    </row>
    <row r="74">
      <c r="B74" s="68"/>
      <c r="C74" s="43"/>
      <c r="D74" s="43"/>
      <c r="E74" s="43"/>
      <c r="G74" s="43"/>
      <c r="H74" s="71"/>
      <c r="I74" s="71"/>
    </row>
    <row r="75">
      <c r="B75" s="68"/>
      <c r="C75" s="43"/>
      <c r="D75" s="43"/>
      <c r="E75" s="43"/>
      <c r="G75" s="43"/>
      <c r="H75" s="71"/>
      <c r="I75" s="71"/>
    </row>
    <row r="76">
      <c r="B76" s="68"/>
      <c r="C76" s="43"/>
      <c r="D76" s="43"/>
      <c r="E76" s="43"/>
      <c r="G76" s="43"/>
      <c r="H76" s="71"/>
      <c r="I76" s="71"/>
    </row>
    <row r="77">
      <c r="B77" s="68"/>
      <c r="C77" s="43"/>
      <c r="D77" s="43"/>
      <c r="E77" s="43"/>
      <c r="G77" s="43"/>
      <c r="H77" s="71"/>
      <c r="I77" s="71"/>
    </row>
    <row r="78">
      <c r="B78" s="68"/>
      <c r="C78" s="43"/>
      <c r="D78" s="43"/>
      <c r="E78" s="43"/>
      <c r="G78" s="43"/>
      <c r="H78" s="71"/>
      <c r="I78" s="71"/>
    </row>
    <row r="79">
      <c r="B79" s="68"/>
      <c r="C79" s="43"/>
      <c r="D79" s="43"/>
      <c r="E79" s="43"/>
      <c r="G79" s="43"/>
      <c r="H79" s="71"/>
      <c r="I79" s="71"/>
    </row>
    <row r="80">
      <c r="B80" s="68"/>
      <c r="C80" s="43"/>
      <c r="D80" s="43"/>
      <c r="E80" s="43"/>
      <c r="G80" s="43"/>
      <c r="H80" s="71"/>
      <c r="I80" s="71"/>
    </row>
    <row r="81">
      <c r="B81" s="68"/>
      <c r="C81" s="43"/>
      <c r="D81" s="43"/>
      <c r="E81" s="43"/>
      <c r="G81" s="43"/>
      <c r="H81" s="71"/>
      <c r="I81" s="71"/>
    </row>
    <row r="82">
      <c r="B82" s="68"/>
      <c r="C82" s="43"/>
      <c r="D82" s="43"/>
      <c r="E82" s="43"/>
      <c r="G82" s="43"/>
      <c r="H82" s="71"/>
      <c r="I82" s="71"/>
    </row>
    <row r="83">
      <c r="B83" s="68"/>
      <c r="C83" s="43"/>
      <c r="D83" s="43"/>
      <c r="E83" s="43"/>
      <c r="G83" s="43"/>
      <c r="H83" s="71"/>
      <c r="I83" s="71"/>
    </row>
    <row r="84">
      <c r="B84" s="68"/>
      <c r="C84" s="43"/>
      <c r="D84" s="43"/>
      <c r="E84" s="43"/>
      <c r="G84" s="43"/>
      <c r="H84" s="71"/>
      <c r="I84" s="71"/>
    </row>
    <row r="85">
      <c r="B85" s="68"/>
      <c r="C85" s="43"/>
      <c r="D85" s="43"/>
      <c r="E85" s="43"/>
      <c r="G85" s="43"/>
      <c r="H85" s="71"/>
      <c r="I85" s="71"/>
    </row>
    <row r="86">
      <c r="B86" s="68"/>
      <c r="C86" s="43"/>
      <c r="D86" s="43"/>
      <c r="E86" s="43"/>
      <c r="G86" s="43"/>
      <c r="H86" s="71"/>
      <c r="I86" s="71"/>
    </row>
    <row r="87">
      <c r="B87" s="68"/>
      <c r="C87" s="43"/>
      <c r="D87" s="43"/>
      <c r="E87" s="43"/>
      <c r="G87" s="43"/>
      <c r="H87" s="71"/>
      <c r="I87" s="71"/>
    </row>
    <row r="88">
      <c r="B88" s="68"/>
      <c r="C88" s="43"/>
      <c r="D88" s="43"/>
      <c r="E88" s="43"/>
      <c r="G88" s="43"/>
      <c r="H88" s="71"/>
      <c r="I88" s="71"/>
    </row>
    <row r="89">
      <c r="B89" s="68"/>
      <c r="C89" s="43"/>
      <c r="D89" s="43"/>
      <c r="E89" s="43"/>
      <c r="G89" s="43"/>
      <c r="H89" s="71"/>
      <c r="I89" s="71"/>
    </row>
    <row r="90">
      <c r="B90" s="68"/>
      <c r="C90" s="43"/>
      <c r="D90" s="43"/>
      <c r="E90" s="43"/>
      <c r="G90" s="43"/>
      <c r="H90" s="71"/>
      <c r="I90" s="71"/>
    </row>
    <row r="91">
      <c r="B91" s="68"/>
      <c r="C91" s="43"/>
      <c r="D91" s="43"/>
      <c r="E91" s="43"/>
      <c r="G91" s="43"/>
      <c r="H91" s="71"/>
      <c r="I91" s="71"/>
    </row>
    <row r="92">
      <c r="B92" s="68"/>
      <c r="C92" s="43"/>
      <c r="D92" s="43"/>
      <c r="E92" s="43"/>
      <c r="F92" s="73"/>
      <c r="G92" s="43"/>
      <c r="H92" s="71"/>
      <c r="I92" s="71"/>
    </row>
    <row r="93">
      <c r="B93" s="68"/>
      <c r="C93" s="43"/>
      <c r="D93" s="43"/>
      <c r="E93" s="43"/>
      <c r="F93" s="74"/>
      <c r="G93" s="43"/>
      <c r="H93" s="71"/>
      <c r="I93" s="71"/>
    </row>
    <row r="94">
      <c r="B94" s="68"/>
      <c r="C94" s="43"/>
      <c r="D94" s="43"/>
      <c r="E94" s="43"/>
      <c r="F94" s="43"/>
      <c r="G94" s="43"/>
      <c r="H94" s="71"/>
      <c r="I94" s="71"/>
    </row>
    <row r="95">
      <c r="B95" s="68"/>
      <c r="C95" s="43"/>
      <c r="D95" s="43"/>
      <c r="E95" s="43"/>
      <c r="F95" s="43"/>
      <c r="G95" s="43"/>
      <c r="H95" s="71"/>
      <c r="I95" s="71"/>
    </row>
    <row r="96">
      <c r="B96" s="68"/>
      <c r="C96" s="43"/>
      <c r="D96" s="43"/>
      <c r="E96" s="43"/>
      <c r="F96" s="43"/>
      <c r="G96" s="43"/>
      <c r="H96" s="71"/>
      <c r="I96" s="71"/>
    </row>
    <row r="97">
      <c r="B97" s="68"/>
      <c r="C97" s="43"/>
      <c r="D97" s="43"/>
      <c r="E97" s="43"/>
      <c r="F97" s="43"/>
      <c r="G97" s="43"/>
      <c r="H97" s="71"/>
      <c r="I97" s="71"/>
    </row>
    <row r="98">
      <c r="B98" s="68"/>
      <c r="C98" s="43"/>
      <c r="D98" s="43"/>
      <c r="E98" s="43"/>
      <c r="F98" s="43"/>
      <c r="G98" s="43"/>
      <c r="H98" s="71"/>
      <c r="I98" s="7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254</v>
      </c>
      <c r="C1" s="19">
        <v>42828.0</v>
      </c>
      <c r="D1" s="19">
        <v>42831.0</v>
      </c>
      <c r="E1" s="19">
        <v>42835.0</v>
      </c>
      <c r="F1" s="19">
        <v>42838.0</v>
      </c>
      <c r="G1" s="19">
        <v>42842.0</v>
      </c>
      <c r="H1" s="19">
        <v>42845.0</v>
      </c>
      <c r="I1" s="19">
        <v>42849.0</v>
      </c>
      <c r="J1" s="19">
        <v>42852.0</v>
      </c>
      <c r="K1" s="20" t="s">
        <v>256</v>
      </c>
      <c r="L1" s="22" t="s">
        <v>257</v>
      </c>
      <c r="M1" s="23" t="s">
        <v>258</v>
      </c>
      <c r="N1" s="24" t="s">
        <v>259</v>
      </c>
      <c r="O1" s="25"/>
      <c r="P1" s="25"/>
      <c r="Q1" s="26" t="s">
        <v>260</v>
      </c>
    </row>
    <row r="2">
      <c r="A2" s="27" t="s">
        <v>261</v>
      </c>
      <c r="B2" s="28" t="str">
        <f>'1216'!L2</f>
        <v/>
      </c>
      <c r="C2" s="30" t="s">
        <v>300</v>
      </c>
      <c r="D2" s="29" t="s">
        <v>301</v>
      </c>
      <c r="E2" s="30" t="s">
        <v>302</v>
      </c>
      <c r="F2" s="29" t="s">
        <v>303</v>
      </c>
      <c r="G2" s="29" t="s">
        <v>304</v>
      </c>
      <c r="H2" s="30" t="s">
        <v>305</v>
      </c>
      <c r="I2" s="30" t="s">
        <v>306</v>
      </c>
      <c r="J2" s="30" t="s">
        <v>307</v>
      </c>
      <c r="K2" s="31">
        <f>B2+K3-K4</f>
        <v>-4437</v>
      </c>
      <c r="L2" s="32"/>
      <c r="M2" s="33">
        <f>SUM(M5:M26)</f>
        <v>42746</v>
      </c>
      <c r="N2" s="34" t="s">
        <v>270</v>
      </c>
      <c r="O2" s="35"/>
      <c r="P2" s="35"/>
      <c r="Q2" s="36"/>
    </row>
    <row r="3">
      <c r="A3" s="37" t="s">
        <v>271</v>
      </c>
      <c r="B3" s="38"/>
      <c r="C3" s="39">
        <f t="shared" ref="C3:I3" si="1">SUM(C5:C26)</f>
        <v>142</v>
      </c>
      <c r="D3" s="39">
        <f t="shared" si="1"/>
        <v>165</v>
      </c>
      <c r="E3" s="39">
        <f t="shared" si="1"/>
        <v>232</v>
      </c>
      <c r="F3" s="39">
        <f t="shared" si="1"/>
        <v>88</v>
      </c>
      <c r="G3" s="39">
        <f t="shared" si="1"/>
        <v>99</v>
      </c>
      <c r="H3" s="39">
        <f t="shared" si="1"/>
        <v>148</v>
      </c>
      <c r="I3" s="39">
        <f t="shared" si="1"/>
        <v>89</v>
      </c>
      <c r="J3" s="39"/>
      <c r="K3" s="39">
        <f t="shared" ref="K3:K4" si="2">SUM(C3:I3)</f>
        <v>963</v>
      </c>
      <c r="L3" s="32"/>
      <c r="M3" s="40"/>
      <c r="N3" s="41"/>
      <c r="O3" s="42"/>
      <c r="P3" s="42"/>
      <c r="Q3" s="43"/>
    </row>
    <row r="4">
      <c r="A4" s="44" t="s">
        <v>272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6"/>
      <c r="K4" s="47">
        <f t="shared" si="2"/>
        <v>5400</v>
      </c>
      <c r="L4" s="32"/>
      <c r="M4" s="40"/>
      <c r="N4" s="48"/>
      <c r="O4" s="49"/>
      <c r="P4" s="49"/>
    </row>
    <row r="5">
      <c r="A5" s="50" t="s">
        <v>278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67"/>
      <c r="K5" s="52">
        <f t="shared" ref="K5:K27" si="3">SUM(B5:I5)</f>
        <v>-500</v>
      </c>
      <c r="L5" s="53"/>
      <c r="M5" s="33">
        <f t="shared" ref="M5:M27" si="4">L5-K5</f>
        <v>500</v>
      </c>
      <c r="N5" s="54">
        <f>SUM(C5:I5)+'1216'!P5</f>
        <v>0</v>
      </c>
      <c r="O5" s="55"/>
      <c r="P5" s="55"/>
      <c r="Q5" s="56"/>
    </row>
    <row r="6">
      <c r="A6" s="57" t="s">
        <v>94</v>
      </c>
      <c r="B6" s="51">
        <f>-1*'1216'!N6</f>
        <v>-200</v>
      </c>
      <c r="C6" s="77"/>
      <c r="D6" s="77"/>
      <c r="E6" s="78"/>
      <c r="F6" s="78"/>
      <c r="G6" s="79"/>
      <c r="H6" s="67"/>
      <c r="I6" s="80"/>
      <c r="J6" s="80"/>
      <c r="K6" s="52">
        <f t="shared" si="3"/>
        <v>-200</v>
      </c>
      <c r="L6" s="32"/>
      <c r="M6" s="33">
        <f t="shared" si="4"/>
        <v>200</v>
      </c>
      <c r="N6" s="54">
        <f>SUM(C6:I6)+'1216'!P6</f>
        <v>0</v>
      </c>
      <c r="O6" s="55"/>
      <c r="P6" s="55"/>
      <c r="Q6" s="26" t="s">
        <v>279</v>
      </c>
    </row>
    <row r="7">
      <c r="A7" s="57" t="s">
        <v>23</v>
      </c>
      <c r="B7" s="51">
        <f>-1*'1216'!N7</f>
        <v>-3400</v>
      </c>
      <c r="C7" s="30">
        <v>18.0</v>
      </c>
      <c r="D7" s="30">
        <v>15.0</v>
      </c>
      <c r="E7" s="59">
        <v>17.0</v>
      </c>
      <c r="F7" s="30">
        <v>8.0</v>
      </c>
      <c r="G7" s="30">
        <v>11.0</v>
      </c>
      <c r="H7" s="30">
        <v>14.0</v>
      </c>
      <c r="I7" s="59">
        <v>7.0</v>
      </c>
      <c r="J7" s="30">
        <v>9.0</v>
      </c>
      <c r="K7" s="52">
        <f t="shared" si="3"/>
        <v>-3310</v>
      </c>
      <c r="L7" s="53"/>
      <c r="M7" s="33">
        <f t="shared" si="4"/>
        <v>3310</v>
      </c>
      <c r="N7" s="54">
        <f>SUM(C7:I7)+'1216'!P7</f>
        <v>90</v>
      </c>
      <c r="O7" s="55"/>
      <c r="P7" s="55"/>
      <c r="Q7" s="26" t="s">
        <v>280</v>
      </c>
    </row>
    <row r="8">
      <c r="A8" s="57" t="s">
        <v>7</v>
      </c>
      <c r="B8" s="51">
        <f>-1*'1216'!N8</f>
        <v>-2600</v>
      </c>
      <c r="C8" s="30">
        <v>18.0</v>
      </c>
      <c r="D8" s="59">
        <v>15.0</v>
      </c>
      <c r="E8" s="30">
        <v>21.0</v>
      </c>
      <c r="F8" s="59">
        <v>8.0</v>
      </c>
      <c r="G8" s="82"/>
      <c r="H8" s="82"/>
      <c r="I8" s="30">
        <v>9.0</v>
      </c>
      <c r="J8" s="30">
        <v>9.0</v>
      </c>
      <c r="K8" s="52">
        <f t="shared" si="3"/>
        <v>-2529</v>
      </c>
      <c r="L8" s="53"/>
      <c r="M8" s="33">
        <f t="shared" si="4"/>
        <v>2529</v>
      </c>
      <c r="N8" s="54">
        <f>SUM(C8:I8)+'1216'!P8</f>
        <v>71</v>
      </c>
      <c r="O8" s="55"/>
      <c r="P8" s="55"/>
      <c r="Q8" s="26" t="s">
        <v>281</v>
      </c>
    </row>
    <row r="9">
      <c r="A9" s="57" t="s">
        <v>62</v>
      </c>
      <c r="B9" s="51">
        <f>-1*'1216'!N9</f>
        <v>-3000</v>
      </c>
      <c r="C9" s="59">
        <v>14.0</v>
      </c>
      <c r="D9" s="30">
        <v>15.0</v>
      </c>
      <c r="E9" s="59">
        <v>17.0</v>
      </c>
      <c r="F9" s="30">
        <v>8.0</v>
      </c>
      <c r="G9" s="59">
        <v>11.0</v>
      </c>
      <c r="H9" s="30">
        <v>14.0</v>
      </c>
      <c r="I9" s="59">
        <v>7.0</v>
      </c>
      <c r="J9" s="59">
        <v>6.0</v>
      </c>
      <c r="K9" s="52">
        <f t="shared" si="3"/>
        <v>-2914</v>
      </c>
      <c r="L9" s="53"/>
      <c r="M9" s="33">
        <f t="shared" si="4"/>
        <v>2914</v>
      </c>
      <c r="N9" s="54">
        <f>SUM(C9:I9)+'1216'!P9</f>
        <v>86</v>
      </c>
      <c r="O9" s="55"/>
      <c r="P9" s="55"/>
      <c r="Q9" s="26" t="s">
        <v>282</v>
      </c>
    </row>
    <row r="10">
      <c r="A10" s="57" t="s">
        <v>16</v>
      </c>
      <c r="B10" s="51">
        <f>-1*'1216'!N10</f>
        <v>-3400</v>
      </c>
      <c r="C10" s="60"/>
      <c r="D10" s="77"/>
      <c r="E10" s="60"/>
      <c r="F10" s="60"/>
      <c r="G10" s="60"/>
      <c r="H10" s="60"/>
      <c r="I10" s="30">
        <v>9.0</v>
      </c>
      <c r="J10" s="30">
        <v>9.0</v>
      </c>
      <c r="K10" s="52">
        <f t="shared" si="3"/>
        <v>-3391</v>
      </c>
      <c r="L10" s="61">
        <f>K10</f>
        <v>-3391</v>
      </c>
      <c r="M10" s="33">
        <f t="shared" si="4"/>
        <v>0</v>
      </c>
      <c r="N10" s="54">
        <f>SUM(C10:I10)+'1216'!P10</f>
        <v>9</v>
      </c>
      <c r="O10" s="55"/>
      <c r="P10" s="55"/>
      <c r="Q10" s="26" t="s">
        <v>283</v>
      </c>
    </row>
    <row r="11">
      <c r="A11" s="57" t="s">
        <v>36</v>
      </c>
      <c r="B11" s="51">
        <f>-1*'1216'!N11</f>
        <v>-2750</v>
      </c>
      <c r="C11" s="30">
        <v>18.0</v>
      </c>
      <c r="D11" s="30">
        <v>15.0</v>
      </c>
      <c r="E11" s="59">
        <v>17.0</v>
      </c>
      <c r="F11" s="59">
        <v>8.0</v>
      </c>
      <c r="G11" s="59">
        <v>11.0</v>
      </c>
      <c r="H11" s="30">
        <v>14.0</v>
      </c>
      <c r="I11" s="59">
        <v>7.0</v>
      </c>
      <c r="J11" s="60"/>
      <c r="K11" s="52">
        <f t="shared" si="3"/>
        <v>-2660</v>
      </c>
      <c r="L11" s="53">
        <v>2700.0</v>
      </c>
      <c r="M11" s="33">
        <f t="shared" si="4"/>
        <v>5360</v>
      </c>
      <c r="N11" s="54">
        <f>SUM(C11:I11)+'1216'!P11</f>
        <v>90</v>
      </c>
      <c r="O11" s="55"/>
      <c r="P11" s="55"/>
      <c r="Q11" s="26" t="s">
        <v>284</v>
      </c>
    </row>
    <row r="12">
      <c r="A12" s="57" t="s">
        <v>45</v>
      </c>
      <c r="B12" s="51">
        <f>-1*'1216'!N12</f>
        <v>-2350</v>
      </c>
      <c r="C12" s="59">
        <v>14.0</v>
      </c>
      <c r="D12" s="77"/>
      <c r="E12" s="67"/>
      <c r="F12" s="30">
        <v>8.0</v>
      </c>
      <c r="G12" s="82"/>
      <c r="H12" s="59">
        <v>13.0</v>
      </c>
      <c r="I12" s="59">
        <v>7.0</v>
      </c>
      <c r="J12" s="60"/>
      <c r="K12" s="52">
        <f t="shared" si="3"/>
        <v>-2308</v>
      </c>
      <c r="L12" s="53"/>
      <c r="M12" s="33">
        <f t="shared" si="4"/>
        <v>2308</v>
      </c>
      <c r="N12" s="54">
        <f>SUM(C12:I12)+'1216'!P12</f>
        <v>42</v>
      </c>
      <c r="O12" s="55"/>
      <c r="P12" s="55"/>
      <c r="Q12" s="26" t="s">
        <v>285</v>
      </c>
    </row>
    <row r="13">
      <c r="A13" s="57" t="s">
        <v>87</v>
      </c>
      <c r="B13" s="51">
        <f>-1*'1216'!N13</f>
        <v>-1100</v>
      </c>
      <c r="C13" s="79"/>
      <c r="D13" s="67"/>
      <c r="E13" s="60"/>
      <c r="F13" s="67"/>
      <c r="G13" s="60"/>
      <c r="H13" s="67"/>
      <c r="I13" s="80"/>
      <c r="J13" s="80"/>
      <c r="K13" s="52">
        <f t="shared" si="3"/>
        <v>-1100</v>
      </c>
      <c r="L13" s="53"/>
      <c r="M13" s="33">
        <f t="shared" si="4"/>
        <v>1100</v>
      </c>
      <c r="N13" s="54">
        <f>SUM(C13:I13)+'1216'!P13</f>
        <v>0</v>
      </c>
      <c r="O13" s="55"/>
      <c r="P13" s="55"/>
      <c r="Q13" s="26" t="s">
        <v>286</v>
      </c>
    </row>
    <row r="14">
      <c r="A14" s="57" t="s">
        <v>25</v>
      </c>
      <c r="B14" s="51">
        <f>-1*'1216'!N14</f>
        <v>-3000</v>
      </c>
      <c r="C14" s="59">
        <v>14.0</v>
      </c>
      <c r="D14" s="30">
        <v>15.0</v>
      </c>
      <c r="E14" s="59">
        <v>17.0</v>
      </c>
      <c r="F14" s="59">
        <v>8.0</v>
      </c>
      <c r="G14" s="30">
        <v>11.0</v>
      </c>
      <c r="H14" s="30">
        <v>14.0</v>
      </c>
      <c r="I14" s="30">
        <v>9.0</v>
      </c>
      <c r="J14" s="30">
        <v>9.0</v>
      </c>
      <c r="K14" s="52">
        <f t="shared" si="3"/>
        <v>-2912</v>
      </c>
      <c r="L14" s="53"/>
      <c r="M14" s="33">
        <f t="shared" si="4"/>
        <v>2912</v>
      </c>
      <c r="N14" s="54">
        <f>SUM(C14:I14)+'1216'!P14</f>
        <v>88</v>
      </c>
      <c r="O14" s="55"/>
      <c r="P14" s="55"/>
      <c r="Q14" s="26" t="s">
        <v>287</v>
      </c>
    </row>
    <row r="15">
      <c r="A15" s="57" t="s">
        <v>8</v>
      </c>
      <c r="B15" s="51">
        <f>-1*'1216'!N15</f>
        <v>-950</v>
      </c>
      <c r="C15" s="30">
        <v>18.0</v>
      </c>
      <c r="D15" s="60"/>
      <c r="E15" s="30">
        <v>21.0</v>
      </c>
      <c r="F15" s="60"/>
      <c r="G15" s="60"/>
      <c r="H15" s="79"/>
      <c r="I15" s="30">
        <v>9.0</v>
      </c>
      <c r="J15" s="82"/>
      <c r="K15" s="52">
        <f t="shared" si="3"/>
        <v>-902</v>
      </c>
      <c r="L15" s="53"/>
      <c r="M15" s="33">
        <f t="shared" si="4"/>
        <v>902</v>
      </c>
      <c r="N15" s="54">
        <f>SUM(C15:I15)+'1216'!P15</f>
        <v>48</v>
      </c>
      <c r="O15" s="55"/>
      <c r="P15" s="55"/>
      <c r="Q15" s="26" t="s">
        <v>288</v>
      </c>
    </row>
    <row r="16">
      <c r="A16" s="62" t="s">
        <v>13</v>
      </c>
      <c r="B16" s="51">
        <f>-1*'1216'!N16</f>
        <v>-2900</v>
      </c>
      <c r="C16" s="60"/>
      <c r="D16" s="60"/>
      <c r="E16" s="77"/>
      <c r="F16" s="78"/>
      <c r="G16" s="78"/>
      <c r="H16" s="78"/>
      <c r="I16" s="78"/>
      <c r="J16" s="78"/>
      <c r="K16" s="52">
        <f t="shared" si="3"/>
        <v>-2900</v>
      </c>
      <c r="L16" s="53">
        <v>2700.0</v>
      </c>
      <c r="M16" s="33">
        <f t="shared" si="4"/>
        <v>5600</v>
      </c>
      <c r="N16" s="54">
        <f>SUM(C16:I16)+'1216'!P16</f>
        <v>0</v>
      </c>
      <c r="O16" s="55"/>
      <c r="P16" s="55"/>
      <c r="Q16" s="26" t="s">
        <v>289</v>
      </c>
    </row>
    <row r="17">
      <c r="A17" s="57" t="s">
        <v>65</v>
      </c>
      <c r="B17" s="51">
        <f>-1*'1216'!N17</f>
        <v>-2650</v>
      </c>
      <c r="C17" s="60"/>
      <c r="D17" s="67"/>
      <c r="E17" s="59">
        <v>17.0</v>
      </c>
      <c r="F17" s="67"/>
      <c r="G17" s="60"/>
      <c r="H17" s="59">
        <v>13.0</v>
      </c>
      <c r="I17" s="67"/>
      <c r="J17" s="59">
        <v>6.0</v>
      </c>
      <c r="K17" s="52">
        <f t="shared" si="3"/>
        <v>-2620</v>
      </c>
      <c r="L17" s="53"/>
      <c r="M17" s="33">
        <f t="shared" si="4"/>
        <v>2620</v>
      </c>
      <c r="N17" s="54">
        <f>SUM(C17:I17)+'1216'!P17</f>
        <v>30</v>
      </c>
      <c r="O17" s="55"/>
      <c r="P17" s="55"/>
      <c r="Q17" s="26" t="s">
        <v>290</v>
      </c>
    </row>
    <row r="18">
      <c r="A18" s="57" t="s">
        <v>55</v>
      </c>
      <c r="B18" s="51">
        <f>-1*'1216'!N18</f>
        <v>-1400</v>
      </c>
      <c r="C18" s="82"/>
      <c r="D18" s="30">
        <v>15.0</v>
      </c>
      <c r="E18" s="60"/>
      <c r="F18" s="30">
        <v>8.0</v>
      </c>
      <c r="G18" s="82"/>
      <c r="H18" s="82"/>
      <c r="I18" s="60"/>
      <c r="J18" s="59">
        <v>6.0</v>
      </c>
      <c r="K18" s="52">
        <f t="shared" si="3"/>
        <v>-1377</v>
      </c>
      <c r="L18" s="53"/>
      <c r="M18" s="33">
        <f t="shared" si="4"/>
        <v>1377</v>
      </c>
      <c r="N18" s="54">
        <f>SUM(C18:I18)+'1216'!P18</f>
        <v>23</v>
      </c>
      <c r="O18" s="55"/>
      <c r="P18" s="55"/>
      <c r="Q18" s="26" t="s">
        <v>291</v>
      </c>
    </row>
    <row r="19">
      <c r="A19" s="57" t="s">
        <v>28</v>
      </c>
      <c r="B19" s="51">
        <f>-1*'1216'!N19</f>
        <v>-2900</v>
      </c>
      <c r="C19" s="82"/>
      <c r="D19" s="59">
        <v>15.0</v>
      </c>
      <c r="E19" s="60"/>
      <c r="F19" s="59">
        <v>8.0</v>
      </c>
      <c r="G19" s="30">
        <v>11.0</v>
      </c>
      <c r="H19" s="59">
        <v>13.0</v>
      </c>
      <c r="I19" s="82"/>
      <c r="J19" s="30">
        <v>9.0</v>
      </c>
      <c r="K19" s="52">
        <f t="shared" si="3"/>
        <v>-2853</v>
      </c>
      <c r="L19" s="53"/>
      <c r="M19" s="33">
        <f t="shared" si="4"/>
        <v>2853</v>
      </c>
      <c r="N19" s="54">
        <f>SUM(C19:I19)+'1216'!P19</f>
        <v>47</v>
      </c>
      <c r="O19" s="55"/>
      <c r="P19" s="55"/>
      <c r="Q19" s="26" t="s">
        <v>292</v>
      </c>
    </row>
    <row r="20">
      <c r="A20" s="57" t="s">
        <v>70</v>
      </c>
      <c r="B20" s="51">
        <f>-1*'1216'!N20</f>
        <v>-1550</v>
      </c>
      <c r="C20" s="59">
        <v>14.0</v>
      </c>
      <c r="D20" s="67"/>
      <c r="E20" s="30">
        <v>21.0</v>
      </c>
      <c r="F20" s="67"/>
      <c r="G20" s="30">
        <v>11.0</v>
      </c>
      <c r="H20" s="79"/>
      <c r="I20" s="30">
        <v>9.0</v>
      </c>
      <c r="J20" s="82"/>
      <c r="K20" s="52">
        <f t="shared" si="3"/>
        <v>-1495</v>
      </c>
      <c r="L20" s="53"/>
      <c r="M20" s="33">
        <f t="shared" si="4"/>
        <v>1495</v>
      </c>
      <c r="N20" s="54">
        <f>SUM(C20:I20)+'1216'!P20</f>
        <v>55</v>
      </c>
      <c r="O20" s="55"/>
      <c r="P20" s="55"/>
      <c r="Q20" s="26" t="s">
        <v>293</v>
      </c>
    </row>
    <row r="21">
      <c r="A21" s="64" t="s">
        <v>39</v>
      </c>
      <c r="B21" s="51">
        <f>-1*'1216'!N21</f>
        <v>0</v>
      </c>
      <c r="C21" s="60"/>
      <c r="D21" s="59">
        <v>15.0</v>
      </c>
      <c r="E21" s="30">
        <v>21.0</v>
      </c>
      <c r="F21" s="78"/>
      <c r="G21" s="78"/>
      <c r="H21" s="79"/>
      <c r="I21" s="60"/>
      <c r="J21" s="59">
        <v>6.0</v>
      </c>
      <c r="K21" s="52">
        <f t="shared" si="3"/>
        <v>36</v>
      </c>
      <c r="L21" s="53"/>
      <c r="M21" s="33">
        <f t="shared" si="4"/>
        <v>-36</v>
      </c>
      <c r="N21" s="54">
        <f>SUM(C21:I21)+'1216'!P21</f>
        <v>36</v>
      </c>
      <c r="O21" s="55"/>
      <c r="P21" s="55"/>
      <c r="Q21" s="26" t="s">
        <v>294</v>
      </c>
    </row>
    <row r="22">
      <c r="A22" s="57" t="s">
        <v>30</v>
      </c>
      <c r="B22" s="51">
        <f>-1*'1216'!N23</f>
        <v>-3400</v>
      </c>
      <c r="C22" s="82"/>
      <c r="D22" s="59">
        <v>15.0</v>
      </c>
      <c r="E22" s="30">
        <v>21.0</v>
      </c>
      <c r="F22" s="59">
        <v>8.0</v>
      </c>
      <c r="G22" s="59">
        <v>11.0</v>
      </c>
      <c r="H22" s="59">
        <v>13.0</v>
      </c>
      <c r="I22" s="82"/>
      <c r="J22" s="30">
        <v>9.0</v>
      </c>
      <c r="K22" s="52">
        <f t="shared" si="3"/>
        <v>-3332</v>
      </c>
      <c r="L22" s="53"/>
      <c r="M22" s="33">
        <f t="shared" si="4"/>
        <v>3332</v>
      </c>
      <c r="N22" s="54">
        <f>SUM(C22:I22)+'1216'!P23</f>
        <v>68</v>
      </c>
      <c r="O22" s="55"/>
      <c r="P22" s="55"/>
      <c r="Q22" s="26" t="s">
        <v>295</v>
      </c>
    </row>
    <row r="23">
      <c r="A23" s="57" t="s">
        <v>52</v>
      </c>
      <c r="B23" s="51">
        <f>-1*'1216'!N24</f>
        <v>-3650</v>
      </c>
      <c r="C23" s="59">
        <v>14.0</v>
      </c>
      <c r="D23" s="59">
        <v>15.0</v>
      </c>
      <c r="E23" s="30">
        <v>21.0</v>
      </c>
      <c r="F23" s="59">
        <v>8.0</v>
      </c>
      <c r="G23" s="30">
        <v>11.0</v>
      </c>
      <c r="H23" s="59">
        <v>13.0</v>
      </c>
      <c r="I23" s="30">
        <v>9.0</v>
      </c>
      <c r="J23" s="59">
        <v>6.0</v>
      </c>
      <c r="K23" s="52">
        <f t="shared" si="3"/>
        <v>-3559</v>
      </c>
      <c r="L23" s="53"/>
      <c r="M23" s="33">
        <f t="shared" si="4"/>
        <v>3559</v>
      </c>
      <c r="N23" s="54">
        <f>SUM(C23:I23)+'1216'!P24</f>
        <v>91</v>
      </c>
      <c r="O23" s="55"/>
      <c r="P23" s="55"/>
      <c r="Q23" s="5" t="s">
        <v>296</v>
      </c>
    </row>
    <row r="24">
      <c r="A24" s="62" t="s">
        <v>40</v>
      </c>
      <c r="B24" s="51">
        <f>-1*'1216'!N25</f>
        <v>0</v>
      </c>
      <c r="C24" s="67"/>
      <c r="D24" s="67"/>
      <c r="E24" s="78"/>
      <c r="F24" s="67"/>
      <c r="G24" s="59">
        <v>11.0</v>
      </c>
      <c r="H24" s="30">
        <v>14.0</v>
      </c>
      <c r="I24" s="59">
        <v>7.0</v>
      </c>
      <c r="J24" s="30">
        <v>9.0</v>
      </c>
      <c r="K24" s="52">
        <f t="shared" si="3"/>
        <v>32</v>
      </c>
      <c r="L24" s="53"/>
      <c r="M24" s="33">
        <f t="shared" si="4"/>
        <v>-32</v>
      </c>
      <c r="N24" s="54">
        <f>SUM(C24:I24)+'1216'!P25</f>
        <v>32</v>
      </c>
      <c r="O24" s="55"/>
      <c r="P24" s="55"/>
      <c r="Q24" s="5" t="s">
        <v>297</v>
      </c>
    </row>
    <row r="25">
      <c r="A25" s="62" t="s">
        <v>76</v>
      </c>
      <c r="B25" s="51">
        <f>-1*'1216'!N26</f>
        <v>0</v>
      </c>
      <c r="C25" s="82"/>
      <c r="D25" s="59">
        <v>15.0</v>
      </c>
      <c r="E25" s="30">
        <v>21.0</v>
      </c>
      <c r="F25" s="59">
        <v>8.0</v>
      </c>
      <c r="G25" s="82"/>
      <c r="H25" s="59">
        <v>13.0</v>
      </c>
      <c r="I25" s="82"/>
      <c r="J25" s="59">
        <v>6.0</v>
      </c>
      <c r="K25" s="52">
        <f t="shared" si="3"/>
        <v>57</v>
      </c>
      <c r="L25" s="53"/>
      <c r="M25" s="33">
        <f t="shared" si="4"/>
        <v>-57</v>
      </c>
      <c r="N25" s="54">
        <f>SUM(C25:I25)+'1216'!P26</f>
        <v>57</v>
      </c>
      <c r="O25" s="55"/>
      <c r="Q25" s="5" t="s">
        <v>298</v>
      </c>
    </row>
    <row r="26">
      <c r="A26" s="62" t="s">
        <v>80</v>
      </c>
      <c r="B26" s="51">
        <f>-1*'1216'!N27</f>
        <v>0</v>
      </c>
      <c r="C26" s="67"/>
      <c r="E26" s="78"/>
      <c r="F26" s="80"/>
      <c r="G26" s="67"/>
      <c r="H26" s="67"/>
      <c r="I26" s="67"/>
      <c r="J26" s="67"/>
      <c r="K26" s="52">
        <f t="shared" si="3"/>
        <v>0</v>
      </c>
      <c r="L26" s="53"/>
      <c r="M26" s="33">
        <f t="shared" si="4"/>
        <v>0</v>
      </c>
      <c r="N26" s="54">
        <f>SUM(C26:I26)+'1216'!P27</f>
        <v>0</v>
      </c>
      <c r="O26" s="55"/>
      <c r="P26" s="65"/>
      <c r="Q26" s="5" t="s">
        <v>299</v>
      </c>
    </row>
    <row r="27">
      <c r="A27" s="62" t="s">
        <v>97</v>
      </c>
      <c r="B27" s="51">
        <f>-1*'1216'!N28</f>
        <v>-450</v>
      </c>
      <c r="C27" s="60"/>
      <c r="D27" s="60"/>
      <c r="E27" s="60"/>
      <c r="F27" s="84"/>
      <c r="G27" s="84"/>
      <c r="H27" s="84"/>
      <c r="I27" s="84"/>
      <c r="J27" s="84"/>
      <c r="K27" s="52">
        <f t="shared" si="3"/>
        <v>-450</v>
      </c>
      <c r="L27" s="53"/>
      <c r="M27" s="33">
        <f t="shared" si="4"/>
        <v>450</v>
      </c>
      <c r="N27" s="54">
        <f>SUM(C27:I27)+'1216'!P28</f>
        <v>0</v>
      </c>
    </row>
    <row r="28">
      <c r="A28" s="62" t="s">
        <v>104</v>
      </c>
      <c r="B28" s="51"/>
      <c r="C28" s="60"/>
      <c r="D28" s="30">
        <v>15.0</v>
      </c>
      <c r="E28" s="60"/>
      <c r="F28" s="84"/>
      <c r="G28" s="84"/>
      <c r="H28" s="82"/>
      <c r="I28" s="60"/>
      <c r="J28" s="60"/>
      <c r="K28" s="52"/>
      <c r="L28" s="53"/>
      <c r="M28" s="33"/>
      <c r="N28" s="54"/>
    </row>
    <row r="29">
      <c r="A29" s="62" t="s">
        <v>112</v>
      </c>
      <c r="B29" s="51"/>
      <c r="C29" s="60"/>
      <c r="D29" s="60"/>
      <c r="E29" s="59">
        <v>17.0</v>
      </c>
      <c r="F29" s="30">
        <v>8.0</v>
      </c>
      <c r="G29" s="84"/>
      <c r="H29" s="82"/>
      <c r="I29" s="60"/>
      <c r="J29" s="60"/>
      <c r="K29" s="52"/>
      <c r="L29" s="53"/>
      <c r="M29" s="33"/>
      <c r="N29" s="54"/>
    </row>
    <row r="30">
      <c r="A30" s="62" t="s">
        <v>115</v>
      </c>
      <c r="B30" s="51"/>
      <c r="C30" s="60"/>
      <c r="D30" s="60"/>
      <c r="E30" s="60"/>
      <c r="F30" s="30">
        <v>8.0</v>
      </c>
      <c r="G30" s="84"/>
      <c r="H30" s="82"/>
      <c r="I30" s="60"/>
      <c r="J30" s="59">
        <v>6.0</v>
      </c>
      <c r="K30" s="52"/>
      <c r="L30" s="53"/>
      <c r="M30" s="33"/>
      <c r="N30" s="54"/>
    </row>
    <row r="31">
      <c r="A31" s="62" t="s">
        <v>44</v>
      </c>
      <c r="B31" s="51"/>
      <c r="C31" s="60"/>
      <c r="D31" s="60"/>
      <c r="E31" s="60"/>
      <c r="F31" s="30">
        <v>8.0</v>
      </c>
      <c r="G31" s="59">
        <v>11.0</v>
      </c>
      <c r="H31" s="30">
        <v>14.0</v>
      </c>
      <c r="I31" s="60"/>
      <c r="J31" s="60"/>
      <c r="K31" s="52"/>
      <c r="L31" s="53"/>
      <c r="M31" s="33"/>
      <c r="N31" s="54"/>
    </row>
    <row r="32">
      <c r="A32" s="62" t="s">
        <v>90</v>
      </c>
      <c r="B32" s="51"/>
      <c r="C32" s="60"/>
      <c r="D32" s="60"/>
      <c r="E32" s="60"/>
      <c r="F32" s="30">
        <v>8.0</v>
      </c>
      <c r="G32" s="84"/>
      <c r="H32" s="82"/>
      <c r="I32" s="60"/>
      <c r="J32" s="59">
        <v>6.0</v>
      </c>
      <c r="K32" s="52"/>
      <c r="L32" s="53"/>
      <c r="M32" s="33"/>
      <c r="N32" s="54"/>
    </row>
    <row r="33" ht="82.5" customHeight="1">
      <c r="A33" s="66"/>
      <c r="B33" s="43"/>
      <c r="C33" s="67"/>
      <c r="D33" s="67"/>
      <c r="E33" s="67"/>
      <c r="F33" s="67"/>
      <c r="G33" s="67"/>
      <c r="H33" s="67"/>
      <c r="I33" s="67"/>
      <c r="J33" s="67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>
      <c r="B34" s="68"/>
      <c r="C34" s="69"/>
      <c r="D34" s="42"/>
      <c r="E34" s="42"/>
      <c r="F34" s="42"/>
      <c r="G34" s="42"/>
      <c r="H34" s="42"/>
      <c r="I34" s="42"/>
      <c r="J34" s="42"/>
      <c r="K34" s="71"/>
      <c r="L34" s="71"/>
    </row>
    <row r="35">
      <c r="B35" s="68"/>
      <c r="C35" s="42"/>
      <c r="D35" s="69"/>
      <c r="E35" s="69"/>
      <c r="F35" s="42"/>
      <c r="G35" s="42"/>
      <c r="H35" s="42"/>
      <c r="I35" s="42"/>
      <c r="J35" s="42"/>
      <c r="K35" s="71"/>
      <c r="L35" s="71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71"/>
      <c r="L36" s="71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71"/>
      <c r="L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71"/>
      <c r="L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71"/>
      <c r="L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71"/>
      <c r="L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71"/>
      <c r="L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71"/>
      <c r="L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71"/>
      <c r="L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71"/>
      <c r="L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71"/>
      <c r="L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71"/>
      <c r="L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71"/>
      <c r="L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71"/>
      <c r="L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71"/>
      <c r="L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71"/>
      <c r="L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71"/>
      <c r="L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71"/>
      <c r="L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71"/>
      <c r="L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71"/>
      <c r="L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71"/>
      <c r="L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71"/>
      <c r="L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71"/>
      <c r="L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71"/>
      <c r="L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71"/>
      <c r="L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71"/>
      <c r="L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71"/>
      <c r="L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71"/>
      <c r="L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71"/>
      <c r="L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71"/>
      <c r="L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71"/>
      <c r="L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71"/>
      <c r="L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71"/>
      <c r="L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71"/>
      <c r="L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71"/>
      <c r="L69" s="71"/>
    </row>
    <row r="70">
      <c r="B70" s="68"/>
      <c r="C70" s="43"/>
      <c r="D70" s="43"/>
      <c r="E70" s="43"/>
      <c r="F70" s="43"/>
      <c r="H70" s="43"/>
      <c r="I70" s="43"/>
      <c r="J70" s="43"/>
      <c r="K70" s="71"/>
      <c r="L70" s="71"/>
    </row>
    <row r="71">
      <c r="B71" s="68"/>
      <c r="C71" s="43"/>
      <c r="D71" s="43"/>
      <c r="E71" s="43"/>
      <c r="F71" s="43"/>
      <c r="H71" s="43"/>
      <c r="I71" s="43"/>
      <c r="J71" s="43"/>
      <c r="K71" s="71"/>
      <c r="L71" s="71"/>
    </row>
    <row r="72">
      <c r="B72" s="68"/>
      <c r="C72" s="43"/>
      <c r="D72" s="43"/>
      <c r="E72" s="43"/>
      <c r="F72" s="43"/>
      <c r="H72" s="43"/>
      <c r="I72" s="43"/>
      <c r="J72" s="43"/>
      <c r="K72" s="71"/>
      <c r="L72" s="71"/>
    </row>
    <row r="73">
      <c r="B73" s="68"/>
      <c r="C73" s="43"/>
      <c r="D73" s="43"/>
      <c r="E73" s="43"/>
      <c r="F73" s="43"/>
      <c r="H73" s="43"/>
      <c r="I73" s="43"/>
      <c r="J73" s="43"/>
      <c r="K73" s="71"/>
      <c r="L73" s="71"/>
    </row>
    <row r="74">
      <c r="B74" s="68"/>
      <c r="C74" s="43"/>
      <c r="D74" s="43"/>
      <c r="E74" s="43"/>
      <c r="F74" s="43"/>
      <c r="H74" s="43"/>
      <c r="I74" s="43"/>
      <c r="J74" s="43"/>
      <c r="K74" s="71"/>
      <c r="L74" s="71"/>
    </row>
    <row r="75">
      <c r="B75" s="68"/>
      <c r="C75" s="43"/>
      <c r="D75" s="43"/>
      <c r="E75" s="43"/>
      <c r="F75" s="43"/>
      <c r="H75" s="43"/>
      <c r="I75" s="43"/>
      <c r="J75" s="43"/>
      <c r="K75" s="71"/>
      <c r="L75" s="71"/>
    </row>
    <row r="76">
      <c r="B76" s="68"/>
      <c r="C76" s="43"/>
      <c r="D76" s="43"/>
      <c r="E76" s="43"/>
      <c r="F76" s="43"/>
      <c r="H76" s="43"/>
      <c r="I76" s="43"/>
      <c r="J76" s="43"/>
      <c r="K76" s="71"/>
      <c r="L76" s="71"/>
    </row>
    <row r="77">
      <c r="B77" s="68"/>
      <c r="C77" s="43"/>
      <c r="D77" s="43"/>
      <c r="E77" s="43"/>
      <c r="F77" s="43"/>
      <c r="H77" s="43"/>
      <c r="I77" s="43"/>
      <c r="J77" s="43"/>
      <c r="K77" s="71"/>
      <c r="L77" s="71"/>
    </row>
    <row r="78">
      <c r="B78" s="68"/>
      <c r="C78" s="43"/>
      <c r="D78" s="43"/>
      <c r="E78" s="43"/>
      <c r="F78" s="43"/>
      <c r="H78" s="43"/>
      <c r="I78" s="43"/>
      <c r="J78" s="43"/>
      <c r="K78" s="71"/>
      <c r="L78" s="71"/>
    </row>
    <row r="79">
      <c r="B79" s="68"/>
      <c r="C79" s="43"/>
      <c r="D79" s="43"/>
      <c r="E79" s="43"/>
      <c r="F79" s="43"/>
      <c r="H79" s="43"/>
      <c r="I79" s="43"/>
      <c r="J79" s="43"/>
      <c r="K79" s="71"/>
      <c r="L79" s="71"/>
    </row>
    <row r="80">
      <c r="B80" s="68"/>
      <c r="C80" s="43"/>
      <c r="D80" s="43"/>
      <c r="E80" s="43"/>
      <c r="F80" s="43"/>
      <c r="H80" s="43"/>
      <c r="I80" s="43"/>
      <c r="J80" s="43"/>
      <c r="K80" s="71"/>
      <c r="L80" s="71"/>
    </row>
    <row r="81">
      <c r="B81" s="68"/>
      <c r="C81" s="43"/>
      <c r="D81" s="43"/>
      <c r="E81" s="43"/>
      <c r="F81" s="43"/>
      <c r="H81" s="43"/>
      <c r="I81" s="43"/>
      <c r="J81" s="43"/>
      <c r="K81" s="71"/>
      <c r="L81" s="71"/>
    </row>
    <row r="82">
      <c r="B82" s="68"/>
      <c r="C82" s="43"/>
      <c r="D82" s="43"/>
      <c r="E82" s="43"/>
      <c r="F82" s="43"/>
      <c r="H82" s="43"/>
      <c r="I82" s="43"/>
      <c r="J82" s="43"/>
      <c r="K82" s="71"/>
      <c r="L82" s="71"/>
    </row>
    <row r="83">
      <c r="B83" s="68"/>
      <c r="C83" s="43"/>
      <c r="D83" s="43"/>
      <c r="E83" s="43"/>
      <c r="F83" s="43"/>
      <c r="H83" s="43"/>
      <c r="I83" s="43"/>
      <c r="J83" s="43"/>
      <c r="K83" s="71"/>
      <c r="L83" s="71"/>
    </row>
    <row r="84">
      <c r="B84" s="68"/>
      <c r="C84" s="43"/>
      <c r="D84" s="43"/>
      <c r="E84" s="43"/>
      <c r="F84" s="43"/>
      <c r="H84" s="43"/>
      <c r="I84" s="43"/>
      <c r="J84" s="43"/>
      <c r="K84" s="71"/>
      <c r="L84" s="71"/>
    </row>
    <row r="85">
      <c r="B85" s="68"/>
      <c r="C85" s="43"/>
      <c r="D85" s="43"/>
      <c r="E85" s="43"/>
      <c r="F85" s="43"/>
      <c r="H85" s="43"/>
      <c r="I85" s="43"/>
      <c r="J85" s="43"/>
      <c r="K85" s="71"/>
      <c r="L85" s="71"/>
    </row>
    <row r="86">
      <c r="B86" s="68"/>
      <c r="C86" s="43"/>
      <c r="D86" s="43"/>
      <c r="E86" s="43"/>
      <c r="F86" s="43"/>
      <c r="H86" s="43"/>
      <c r="I86" s="43"/>
      <c r="J86" s="43"/>
      <c r="K86" s="71"/>
      <c r="L86" s="71"/>
    </row>
    <row r="87">
      <c r="B87" s="68"/>
      <c r="C87" s="43"/>
      <c r="D87" s="43"/>
      <c r="E87" s="43"/>
      <c r="F87" s="43"/>
      <c r="H87" s="43"/>
      <c r="I87" s="43"/>
      <c r="J87" s="43"/>
      <c r="K87" s="71"/>
      <c r="L87" s="71"/>
    </row>
    <row r="88">
      <c r="B88" s="68"/>
      <c r="C88" s="43"/>
      <c r="D88" s="43"/>
      <c r="E88" s="43"/>
      <c r="F88" s="43"/>
      <c r="H88" s="43"/>
      <c r="I88" s="43"/>
      <c r="J88" s="43"/>
      <c r="K88" s="71"/>
      <c r="L88" s="71"/>
    </row>
    <row r="89">
      <c r="B89" s="68"/>
      <c r="C89" s="43"/>
      <c r="D89" s="43"/>
      <c r="E89" s="43"/>
      <c r="F89" s="43"/>
      <c r="H89" s="43"/>
      <c r="I89" s="43"/>
      <c r="J89" s="43"/>
      <c r="K89" s="71"/>
      <c r="L89" s="71"/>
    </row>
    <row r="90">
      <c r="B90" s="68"/>
      <c r="C90" s="43"/>
      <c r="D90" s="43"/>
      <c r="E90" s="43"/>
      <c r="F90" s="43"/>
      <c r="H90" s="43"/>
      <c r="I90" s="43"/>
      <c r="J90" s="43"/>
      <c r="K90" s="71"/>
      <c r="L90" s="71"/>
    </row>
    <row r="91">
      <c r="B91" s="68"/>
      <c r="C91" s="43"/>
      <c r="D91" s="43"/>
      <c r="E91" s="43"/>
      <c r="F91" s="43"/>
      <c r="G91" s="73"/>
      <c r="H91" s="43"/>
      <c r="I91" s="43"/>
      <c r="J91" s="43"/>
      <c r="K91" s="71"/>
      <c r="L91" s="71"/>
    </row>
    <row r="92">
      <c r="B92" s="68"/>
      <c r="C92" s="43"/>
      <c r="D92" s="43"/>
      <c r="E92" s="43"/>
      <c r="F92" s="43"/>
      <c r="G92" s="74"/>
      <c r="H92" s="43"/>
      <c r="I92" s="43"/>
      <c r="J92" s="43"/>
      <c r="K92" s="71"/>
      <c r="L92" s="71"/>
    </row>
    <row r="93">
      <c r="B93" s="68"/>
      <c r="C93" s="43"/>
      <c r="D93" s="43"/>
      <c r="E93" s="43"/>
      <c r="F93" s="43"/>
      <c r="G93" s="43"/>
      <c r="H93" s="43"/>
      <c r="I93" s="43"/>
      <c r="J93" s="43"/>
      <c r="K93" s="71"/>
      <c r="L93" s="71"/>
    </row>
    <row r="94">
      <c r="B94" s="68"/>
      <c r="C94" s="43"/>
      <c r="D94" s="43"/>
      <c r="E94" s="43"/>
      <c r="F94" s="43"/>
      <c r="G94" s="43"/>
      <c r="H94" s="43"/>
      <c r="I94" s="43"/>
      <c r="J94" s="43"/>
      <c r="K94" s="71"/>
      <c r="L94" s="71"/>
    </row>
    <row r="95">
      <c r="B95" s="68"/>
      <c r="C95" s="43"/>
      <c r="D95" s="43"/>
      <c r="E95" s="43"/>
      <c r="F95" s="43"/>
      <c r="G95" s="43"/>
      <c r="H95" s="43"/>
      <c r="I95" s="43"/>
      <c r="J95" s="43"/>
      <c r="K95" s="71"/>
      <c r="L95" s="71"/>
    </row>
    <row r="96">
      <c r="B96" s="68"/>
      <c r="C96" s="43"/>
      <c r="D96" s="43"/>
      <c r="E96" s="43"/>
      <c r="F96" s="43"/>
      <c r="G96" s="43"/>
      <c r="H96" s="43"/>
      <c r="I96" s="43"/>
      <c r="J96" s="43"/>
      <c r="K96" s="71"/>
      <c r="L96" s="71"/>
    </row>
    <row r="97">
      <c r="B97" s="68"/>
      <c r="C97" s="43"/>
      <c r="D97" s="43"/>
      <c r="E97" s="43"/>
      <c r="F97" s="43"/>
      <c r="G97" s="43"/>
      <c r="H97" s="43"/>
      <c r="I97" s="43"/>
      <c r="J97" s="43"/>
      <c r="K97" s="71"/>
      <c r="L97" s="7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254</v>
      </c>
      <c r="C1" s="19">
        <v>42796.0</v>
      </c>
      <c r="D1" s="19">
        <v>42800.0</v>
      </c>
      <c r="E1" s="19">
        <v>42803.0</v>
      </c>
      <c r="F1" s="19">
        <v>42807.0</v>
      </c>
      <c r="G1" s="19">
        <v>42810.0</v>
      </c>
      <c r="H1" s="19">
        <v>42817.0</v>
      </c>
      <c r="I1" s="19">
        <v>42824.0</v>
      </c>
      <c r="J1" s="20" t="s">
        <v>256</v>
      </c>
      <c r="K1" s="22" t="s">
        <v>257</v>
      </c>
      <c r="L1" s="23" t="s">
        <v>258</v>
      </c>
      <c r="M1" s="24" t="s">
        <v>259</v>
      </c>
      <c r="N1" s="25"/>
      <c r="O1" s="25"/>
      <c r="P1" s="26" t="s">
        <v>260</v>
      </c>
    </row>
    <row r="2">
      <c r="A2" s="27" t="s">
        <v>261</v>
      </c>
      <c r="B2" s="28" t="str">
        <f>'1216'!L2</f>
        <v/>
      </c>
      <c r="C2" s="30" t="s">
        <v>308</v>
      </c>
      <c r="D2" s="60"/>
      <c r="E2" s="30" t="s">
        <v>263</v>
      </c>
      <c r="F2" s="75"/>
      <c r="G2" s="30" t="s">
        <v>309</v>
      </c>
      <c r="H2" s="30" t="s">
        <v>310</v>
      </c>
      <c r="I2" s="30" t="s">
        <v>311</v>
      </c>
      <c r="J2" s="31">
        <f>B2+J3-J4</f>
        <v>-4551</v>
      </c>
      <c r="K2" s="32"/>
      <c r="L2" s="33">
        <f>SUM(L5:L27)</f>
        <v>42907</v>
      </c>
      <c r="M2" s="34" t="s">
        <v>270</v>
      </c>
      <c r="N2" s="35"/>
      <c r="O2" s="35"/>
      <c r="P2" s="36"/>
    </row>
    <row r="3">
      <c r="A3" s="37" t="s">
        <v>271</v>
      </c>
      <c r="B3" s="38"/>
      <c r="C3" s="39">
        <f t="shared" ref="C3:I3" si="1">SUM(C5:C27)</f>
        <v>156</v>
      </c>
      <c r="D3" s="39">
        <f t="shared" si="1"/>
        <v>0</v>
      </c>
      <c r="E3" s="39">
        <f t="shared" si="1"/>
        <v>154</v>
      </c>
      <c r="F3" s="39">
        <f t="shared" si="1"/>
        <v>0</v>
      </c>
      <c r="G3" s="39">
        <f t="shared" si="1"/>
        <v>182</v>
      </c>
      <c r="H3" s="39">
        <f t="shared" si="1"/>
        <v>168</v>
      </c>
      <c r="I3" s="39">
        <f t="shared" si="1"/>
        <v>189</v>
      </c>
      <c r="J3" s="39">
        <f t="shared" ref="J3:J4" si="2">SUM(C3:I3)</f>
        <v>849</v>
      </c>
      <c r="K3" s="32"/>
      <c r="L3" s="40"/>
      <c r="M3" s="41"/>
      <c r="N3" s="42"/>
      <c r="O3" s="42"/>
      <c r="P3" s="43"/>
    </row>
    <row r="4">
      <c r="A4" s="44" t="s">
        <v>272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2"/>
      <c r="L4" s="40"/>
      <c r="M4" s="48"/>
      <c r="N4" s="49"/>
      <c r="O4" s="49"/>
    </row>
    <row r="5">
      <c r="A5" s="50" t="s">
        <v>278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52">
        <f t="shared" ref="J5:J28" si="3">SUM(B5:I5)</f>
        <v>-500</v>
      </c>
      <c r="K5" s="53"/>
      <c r="L5" s="33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77"/>
      <c r="D6" s="77"/>
      <c r="E6" s="78"/>
      <c r="F6" s="78"/>
      <c r="G6" s="79"/>
      <c r="H6" s="67"/>
      <c r="I6" s="80"/>
      <c r="J6" s="52">
        <f t="shared" si="3"/>
        <v>-200</v>
      </c>
      <c r="K6" s="32"/>
      <c r="L6" s="33">
        <f t="shared" si="4"/>
        <v>200</v>
      </c>
      <c r="M6" s="54">
        <f>SUM(C6:I6)+'1216'!P6</f>
        <v>0</v>
      </c>
      <c r="N6" s="55"/>
      <c r="O6" s="55"/>
      <c r="P6" s="26" t="s">
        <v>279</v>
      </c>
    </row>
    <row r="7">
      <c r="A7" s="57" t="s">
        <v>23</v>
      </c>
      <c r="B7" s="51">
        <f>-1*'1216'!N7</f>
        <v>-3400</v>
      </c>
      <c r="C7" s="30">
        <v>16.0</v>
      </c>
      <c r="D7" s="60"/>
      <c r="E7" s="30">
        <v>11.0</v>
      </c>
      <c r="F7" s="60"/>
      <c r="G7" s="30">
        <v>16.0</v>
      </c>
      <c r="H7" s="81">
        <v>10.0</v>
      </c>
      <c r="I7" s="30">
        <v>14.0</v>
      </c>
      <c r="J7" s="52">
        <f t="shared" si="3"/>
        <v>-3333</v>
      </c>
      <c r="K7" s="53"/>
      <c r="L7" s="33">
        <f t="shared" si="4"/>
        <v>3333</v>
      </c>
      <c r="M7" s="54">
        <f>SUM(C7:I7)+'1216'!P7</f>
        <v>67</v>
      </c>
      <c r="N7" s="55"/>
      <c r="O7" s="55"/>
      <c r="P7" s="26" t="s">
        <v>280</v>
      </c>
    </row>
    <row r="8">
      <c r="A8" s="57" t="s">
        <v>7</v>
      </c>
      <c r="B8" s="51">
        <f>-1*'1216'!N8</f>
        <v>-2600</v>
      </c>
      <c r="C8" s="81">
        <v>9.0</v>
      </c>
      <c r="D8" s="60"/>
      <c r="E8" s="82">
        <v>6.0</v>
      </c>
      <c r="F8" s="82"/>
      <c r="G8" s="81">
        <v>7.0</v>
      </c>
      <c r="H8" s="82">
        <v>10.0</v>
      </c>
      <c r="I8" s="81">
        <v>11.0</v>
      </c>
      <c r="J8" s="52">
        <f t="shared" si="3"/>
        <v>-2557</v>
      </c>
      <c r="K8" s="53"/>
      <c r="L8" s="33">
        <f t="shared" si="4"/>
        <v>2557</v>
      </c>
      <c r="M8" s="54">
        <f>SUM(C8:I8)+'1216'!P8</f>
        <v>43</v>
      </c>
      <c r="N8" s="55"/>
      <c r="O8" s="55"/>
      <c r="P8" s="26" t="s">
        <v>281</v>
      </c>
    </row>
    <row r="9">
      <c r="A9" s="57" t="s">
        <v>62</v>
      </c>
      <c r="B9" s="51">
        <f>-1*'1216'!N9</f>
        <v>-3000</v>
      </c>
      <c r="C9" s="60">
        <v>3.0</v>
      </c>
      <c r="D9" s="60"/>
      <c r="E9" s="60">
        <v>13.0</v>
      </c>
      <c r="F9" s="82"/>
      <c r="G9" s="30">
        <v>16.0</v>
      </c>
      <c r="H9" s="81">
        <v>10.0</v>
      </c>
      <c r="I9" s="30">
        <v>14.0</v>
      </c>
      <c r="J9" s="52">
        <f t="shared" si="3"/>
        <v>-2944</v>
      </c>
      <c r="K9" s="53"/>
      <c r="L9" s="33">
        <f t="shared" si="4"/>
        <v>2944</v>
      </c>
      <c r="M9" s="54">
        <f>SUM(C9:I9)+'1216'!P9</f>
        <v>56</v>
      </c>
      <c r="N9" s="55"/>
      <c r="O9" s="55"/>
      <c r="P9" s="26" t="s">
        <v>282</v>
      </c>
    </row>
    <row r="10">
      <c r="A10" s="57" t="s">
        <v>16</v>
      </c>
      <c r="B10" s="51">
        <f>-1*'1216'!N10</f>
        <v>-3400</v>
      </c>
      <c r="C10" s="60">
        <v>0.0</v>
      </c>
      <c r="D10" s="77"/>
      <c r="E10" s="30">
        <v>11.0</v>
      </c>
      <c r="F10" s="60"/>
      <c r="G10" s="30">
        <v>16.0</v>
      </c>
      <c r="H10" s="30">
        <v>18.0</v>
      </c>
      <c r="I10" s="82">
        <v>11.0</v>
      </c>
      <c r="J10" s="52">
        <f t="shared" si="3"/>
        <v>-3344</v>
      </c>
      <c r="K10" s="61">
        <f>J10</f>
        <v>-3344</v>
      </c>
      <c r="L10" s="33">
        <f t="shared" si="4"/>
        <v>0</v>
      </c>
      <c r="M10" s="54">
        <f>SUM(C10:I10)+'1216'!P10</f>
        <v>56</v>
      </c>
      <c r="N10" s="55"/>
      <c r="O10" s="55"/>
      <c r="P10" s="26" t="s">
        <v>283</v>
      </c>
    </row>
    <row r="11">
      <c r="A11" s="57" t="s">
        <v>36</v>
      </c>
      <c r="B11" s="51">
        <f>-1*'1216'!N11</f>
        <v>-2750</v>
      </c>
      <c r="C11" s="30">
        <v>16.0</v>
      </c>
      <c r="D11" s="60"/>
      <c r="E11" s="82">
        <v>6.0</v>
      </c>
      <c r="F11" s="60"/>
      <c r="G11" s="81">
        <v>7.0</v>
      </c>
      <c r="H11" s="30">
        <v>18.0</v>
      </c>
      <c r="I11" s="60">
        <v>17.0</v>
      </c>
      <c r="J11" s="52">
        <f t="shared" si="3"/>
        <v>-2686</v>
      </c>
      <c r="K11" s="53">
        <v>2700.0</v>
      </c>
      <c r="L11" s="33">
        <f t="shared" si="4"/>
        <v>5386</v>
      </c>
      <c r="M11" s="54">
        <f>SUM(C11:I11)+'1216'!P11</f>
        <v>64</v>
      </c>
      <c r="N11" s="55"/>
      <c r="O11" s="55"/>
      <c r="P11" s="26" t="s">
        <v>284</v>
      </c>
    </row>
    <row r="12">
      <c r="A12" s="57" t="s">
        <v>45</v>
      </c>
      <c r="B12" s="51">
        <f>-1*'1216'!N12</f>
        <v>-2350</v>
      </c>
      <c r="C12" s="30">
        <v>16.0</v>
      </c>
      <c r="D12" s="77"/>
      <c r="E12" s="67"/>
      <c r="F12" s="82"/>
      <c r="G12" s="81">
        <v>7.0</v>
      </c>
      <c r="H12" s="78"/>
      <c r="I12" s="30">
        <v>14.0</v>
      </c>
      <c r="J12" s="52">
        <f t="shared" si="3"/>
        <v>-2313</v>
      </c>
      <c r="K12" s="53"/>
      <c r="L12" s="33">
        <f t="shared" si="4"/>
        <v>2313</v>
      </c>
      <c r="M12" s="54">
        <f>SUM(C12:I12)+'1216'!P12</f>
        <v>37</v>
      </c>
      <c r="N12" s="55"/>
      <c r="O12" s="55"/>
      <c r="P12" s="26" t="s">
        <v>285</v>
      </c>
    </row>
    <row r="13">
      <c r="A13" s="57" t="s">
        <v>87</v>
      </c>
      <c r="B13" s="51">
        <f>-1*'1216'!N13</f>
        <v>-1100</v>
      </c>
      <c r="C13" s="79"/>
      <c r="D13" s="67"/>
      <c r="E13" s="60">
        <v>13.0</v>
      </c>
      <c r="F13" s="67"/>
      <c r="G13" s="60">
        <v>14.0</v>
      </c>
      <c r="H13" s="67"/>
      <c r="I13" s="80"/>
      <c r="J13" s="52">
        <f t="shared" si="3"/>
        <v>-1073</v>
      </c>
      <c r="K13" s="53"/>
      <c r="L13" s="33">
        <f t="shared" si="4"/>
        <v>1073</v>
      </c>
      <c r="M13" s="54">
        <f>SUM(C13:I13)+'1216'!P13</f>
        <v>27</v>
      </c>
      <c r="N13" s="55"/>
      <c r="O13" s="55"/>
      <c r="P13" s="26" t="s">
        <v>286</v>
      </c>
    </row>
    <row r="14">
      <c r="A14" s="57" t="s">
        <v>25</v>
      </c>
      <c r="B14" s="51">
        <f>-1*'1216'!N14</f>
        <v>-3000</v>
      </c>
      <c r="C14" s="30">
        <v>16.0</v>
      </c>
      <c r="D14" s="60"/>
      <c r="E14" s="81">
        <v>8.0</v>
      </c>
      <c r="F14" s="82"/>
      <c r="G14" s="30">
        <v>16.0</v>
      </c>
      <c r="H14" s="81">
        <v>10.0</v>
      </c>
      <c r="I14" s="81">
        <v>11.0</v>
      </c>
      <c r="J14" s="52">
        <f t="shared" si="3"/>
        <v>-2939</v>
      </c>
      <c r="K14" s="53"/>
      <c r="L14" s="33">
        <f t="shared" si="4"/>
        <v>2939</v>
      </c>
      <c r="M14" s="54">
        <f>SUM(C14:I14)+'1216'!P14</f>
        <v>61</v>
      </c>
      <c r="N14" s="55"/>
      <c r="O14" s="55"/>
      <c r="P14" s="26" t="s">
        <v>287</v>
      </c>
    </row>
    <row r="15">
      <c r="A15" s="57" t="s">
        <v>8</v>
      </c>
      <c r="B15" s="51">
        <f>-1*'1216'!N15</f>
        <v>-950</v>
      </c>
      <c r="C15" s="77"/>
      <c r="D15" s="60"/>
      <c r="E15" s="81">
        <v>8.0</v>
      </c>
      <c r="F15" s="60"/>
      <c r="G15" s="30">
        <v>16.0</v>
      </c>
      <c r="H15" s="79"/>
      <c r="I15" s="81">
        <v>11.0</v>
      </c>
      <c r="J15" s="52">
        <f t="shared" si="3"/>
        <v>-915</v>
      </c>
      <c r="K15" s="53"/>
      <c r="L15" s="33">
        <f t="shared" si="4"/>
        <v>915</v>
      </c>
      <c r="M15" s="54">
        <f>SUM(C15:I15)+'1216'!P15</f>
        <v>35</v>
      </c>
      <c r="N15" s="55"/>
      <c r="O15" s="55"/>
      <c r="P15" s="26" t="s">
        <v>288</v>
      </c>
    </row>
    <row r="16">
      <c r="A16" s="62" t="s">
        <v>13</v>
      </c>
      <c r="B16" s="51">
        <f>-1*'1216'!N16</f>
        <v>-2900</v>
      </c>
      <c r="C16" s="60">
        <v>0.0</v>
      </c>
      <c r="D16" s="60"/>
      <c r="E16" s="77">
        <v>13.0</v>
      </c>
      <c r="F16" s="78"/>
      <c r="G16" s="78"/>
      <c r="H16" s="78"/>
      <c r="I16" s="78"/>
      <c r="J16" s="52">
        <f t="shared" si="3"/>
        <v>-2887</v>
      </c>
      <c r="K16" s="53">
        <v>2700.0</v>
      </c>
      <c r="L16" s="33">
        <f t="shared" si="4"/>
        <v>5587</v>
      </c>
      <c r="M16" s="54">
        <f>SUM(C16:I16)+'1216'!P16</f>
        <v>13</v>
      </c>
      <c r="N16" s="55"/>
      <c r="O16" s="55"/>
      <c r="P16" s="26" t="s">
        <v>289</v>
      </c>
    </row>
    <row r="17">
      <c r="A17" s="57" t="s">
        <v>65</v>
      </c>
      <c r="B17" s="51">
        <f>-1*'1216'!N17</f>
        <v>-2650</v>
      </c>
      <c r="C17" s="30">
        <v>16.0</v>
      </c>
      <c r="D17" s="67"/>
      <c r="E17" s="81">
        <v>8.0</v>
      </c>
      <c r="F17" s="67"/>
      <c r="G17" s="30">
        <v>16.0</v>
      </c>
      <c r="H17" s="30">
        <v>18.0</v>
      </c>
      <c r="I17" s="67"/>
      <c r="J17" s="52">
        <f t="shared" si="3"/>
        <v>-2592</v>
      </c>
      <c r="K17" s="53"/>
      <c r="L17" s="33">
        <f t="shared" si="4"/>
        <v>2592</v>
      </c>
      <c r="M17" s="54">
        <f>SUM(C17:I17)+'1216'!P17</f>
        <v>58</v>
      </c>
      <c r="N17" s="55"/>
      <c r="O17" s="55"/>
      <c r="P17" s="26" t="s">
        <v>290</v>
      </c>
    </row>
    <row r="18">
      <c r="A18" s="57" t="s">
        <v>55</v>
      </c>
      <c r="B18" s="51">
        <f>-1*'1216'!N18</f>
        <v>-1400</v>
      </c>
      <c r="C18" s="81">
        <v>9.0</v>
      </c>
      <c r="D18" s="67"/>
      <c r="E18" s="30">
        <v>11.0</v>
      </c>
      <c r="F18" s="67"/>
      <c r="G18" s="81">
        <v>7.0</v>
      </c>
      <c r="H18" s="81">
        <v>10.0</v>
      </c>
      <c r="I18" s="30">
        <v>14.0</v>
      </c>
      <c r="J18" s="52">
        <f t="shared" si="3"/>
        <v>-1349</v>
      </c>
      <c r="K18" s="53"/>
      <c r="L18" s="33">
        <f t="shared" si="4"/>
        <v>1349</v>
      </c>
      <c r="M18" s="54">
        <f>SUM(C18:I18)+'1216'!P18</f>
        <v>51</v>
      </c>
      <c r="N18" s="55"/>
      <c r="O18" s="55"/>
      <c r="P18" s="26" t="s">
        <v>291</v>
      </c>
    </row>
    <row r="19">
      <c r="A19" s="57" t="s">
        <v>28</v>
      </c>
      <c r="B19" s="51">
        <f>-1*'1216'!N19</f>
        <v>-2900</v>
      </c>
      <c r="C19" s="81">
        <v>9.0</v>
      </c>
      <c r="D19" s="60"/>
      <c r="E19" s="30">
        <v>11.0</v>
      </c>
      <c r="F19" s="67"/>
      <c r="G19" s="81">
        <v>7.0</v>
      </c>
      <c r="H19" s="30">
        <v>18.0</v>
      </c>
      <c r="I19" s="81">
        <v>11.0</v>
      </c>
      <c r="J19" s="52">
        <f t="shared" si="3"/>
        <v>-2844</v>
      </c>
      <c r="K19" s="53"/>
      <c r="L19" s="33">
        <f t="shared" si="4"/>
        <v>2844</v>
      </c>
      <c r="M19" s="54">
        <f>SUM(C19:I19)+'1216'!P19</f>
        <v>56</v>
      </c>
      <c r="N19" s="55"/>
      <c r="O19" s="55"/>
      <c r="P19" s="26" t="s">
        <v>292</v>
      </c>
    </row>
    <row r="20">
      <c r="A20" s="57" t="s">
        <v>70</v>
      </c>
      <c r="B20" s="51">
        <f>-1*'1216'!N20</f>
        <v>-1550</v>
      </c>
      <c r="C20" s="30">
        <v>16.0</v>
      </c>
      <c r="D20" s="67"/>
      <c r="E20" s="67"/>
      <c r="F20" s="67"/>
      <c r="G20" s="82">
        <v>7.0</v>
      </c>
      <c r="H20" s="79"/>
      <c r="I20" s="81">
        <v>11.0</v>
      </c>
      <c r="J20" s="52">
        <f t="shared" si="3"/>
        <v>-1516</v>
      </c>
      <c r="K20" s="53"/>
      <c r="L20" s="33">
        <f t="shared" si="4"/>
        <v>1516</v>
      </c>
      <c r="M20" s="54">
        <f>SUM(C20:I20)+'1216'!P20</f>
        <v>34</v>
      </c>
      <c r="N20" s="55"/>
      <c r="O20" s="55"/>
      <c r="P20" s="26" t="s">
        <v>293</v>
      </c>
    </row>
    <row r="21">
      <c r="A21" s="64" t="s">
        <v>39</v>
      </c>
      <c r="B21" s="51">
        <f>-1*'1216'!N21</f>
        <v>0</v>
      </c>
      <c r="C21" s="60">
        <v>3.0</v>
      </c>
      <c r="D21" s="80"/>
      <c r="E21" s="81">
        <v>8.0</v>
      </c>
      <c r="F21" s="78"/>
      <c r="G21" s="78"/>
      <c r="H21" s="79"/>
      <c r="I21" s="30">
        <v>14.0</v>
      </c>
      <c r="J21" s="52">
        <f t="shared" si="3"/>
        <v>25</v>
      </c>
      <c r="K21" s="53"/>
      <c r="L21" s="33">
        <f t="shared" si="4"/>
        <v>-25</v>
      </c>
      <c r="M21" s="54">
        <f>SUM(C21:I21)+'1216'!P21</f>
        <v>25</v>
      </c>
      <c r="N21" s="55"/>
      <c r="O21" s="55"/>
      <c r="P21" s="26" t="s">
        <v>294</v>
      </c>
    </row>
    <row r="22">
      <c r="A22" s="57" t="s">
        <v>103</v>
      </c>
      <c r="B22" s="51">
        <f>-1*'1216'!N22</f>
        <v>0</v>
      </c>
      <c r="C22" s="79"/>
      <c r="D22" s="79"/>
      <c r="E22" s="79"/>
      <c r="F22" s="80"/>
      <c r="G22" s="79"/>
      <c r="H22" s="79"/>
      <c r="I22" s="79"/>
      <c r="J22" s="52">
        <f t="shared" si="3"/>
        <v>0</v>
      </c>
      <c r="K22" s="53"/>
      <c r="L22" s="33">
        <f t="shared" si="4"/>
        <v>0</v>
      </c>
      <c r="M22" s="54">
        <f>SUM(C22:I22)+'1216'!P22</f>
        <v>0</v>
      </c>
      <c r="N22" s="55"/>
      <c r="O22" s="55"/>
      <c r="P22" s="26" t="s">
        <v>318</v>
      </c>
    </row>
    <row r="23">
      <c r="A23" s="57" t="s">
        <v>30</v>
      </c>
      <c r="B23" s="51">
        <f>-1*'1216'!N23</f>
        <v>-3400</v>
      </c>
      <c r="C23" s="81">
        <v>9.0</v>
      </c>
      <c r="D23" s="60"/>
      <c r="E23" s="30">
        <v>11.0</v>
      </c>
      <c r="F23" s="67"/>
      <c r="G23" s="30">
        <v>16.0</v>
      </c>
      <c r="H23" s="30">
        <v>18.0</v>
      </c>
      <c r="I23" s="81">
        <v>11.0</v>
      </c>
      <c r="J23" s="52">
        <f t="shared" si="3"/>
        <v>-3335</v>
      </c>
      <c r="K23" s="53"/>
      <c r="L23" s="33">
        <f t="shared" si="4"/>
        <v>3335</v>
      </c>
      <c r="M23" s="54">
        <f>SUM(C23:I23)+'1216'!P23</f>
        <v>65</v>
      </c>
      <c r="N23" s="55"/>
      <c r="O23" s="55"/>
      <c r="P23" s="26" t="s">
        <v>295</v>
      </c>
    </row>
    <row r="24">
      <c r="A24" s="57" t="s">
        <v>52</v>
      </c>
      <c r="B24" s="51">
        <f>-1*'1216'!N24</f>
        <v>-3650</v>
      </c>
      <c r="C24" s="81">
        <v>9.0</v>
      </c>
      <c r="D24" s="60"/>
      <c r="E24" s="81">
        <v>8.0</v>
      </c>
      <c r="F24" s="60"/>
      <c r="G24" s="81">
        <v>7.0</v>
      </c>
      <c r="H24" s="81">
        <v>10.0</v>
      </c>
      <c r="I24" s="30">
        <v>14.0</v>
      </c>
      <c r="J24" s="52">
        <f t="shared" si="3"/>
        <v>-3602</v>
      </c>
      <c r="K24" s="53"/>
      <c r="L24" s="33">
        <f t="shared" si="4"/>
        <v>3602</v>
      </c>
      <c r="M24" s="54">
        <f>SUM(C24:I24)+'1216'!P24</f>
        <v>48</v>
      </c>
      <c r="N24" s="55"/>
      <c r="O24" s="55"/>
      <c r="P24" s="5" t="s">
        <v>296</v>
      </c>
    </row>
    <row r="25">
      <c r="A25" s="62" t="s">
        <v>40</v>
      </c>
      <c r="B25" s="51">
        <f>-1*'1216'!N25</f>
        <v>0</v>
      </c>
      <c r="C25" s="67"/>
      <c r="D25" s="67"/>
      <c r="E25" s="78"/>
      <c r="F25" s="67"/>
      <c r="G25" s="67"/>
      <c r="H25" s="67"/>
      <c r="I25" s="67"/>
      <c r="J25" s="52">
        <f t="shared" si="3"/>
        <v>0</v>
      </c>
      <c r="K25" s="53"/>
      <c r="L25" s="33">
        <f t="shared" si="4"/>
        <v>0</v>
      </c>
      <c r="M25" s="54">
        <f>SUM(C25:I25)+'1216'!P25</f>
        <v>0</v>
      </c>
      <c r="N25" s="55"/>
      <c r="O25" s="55"/>
      <c r="P25" s="5" t="s">
        <v>297</v>
      </c>
    </row>
    <row r="26">
      <c r="A26" s="62" t="s">
        <v>76</v>
      </c>
      <c r="B26" s="51">
        <f>-1*'1216'!N26</f>
        <v>0</v>
      </c>
      <c r="C26" s="81">
        <v>9.0</v>
      </c>
      <c r="E26" s="81">
        <v>8.0</v>
      </c>
      <c r="F26" s="67"/>
      <c r="G26" s="81">
        <v>7.0</v>
      </c>
      <c r="H26" s="30">
        <v>18.0</v>
      </c>
      <c r="I26" s="81">
        <v>11.0</v>
      </c>
      <c r="J26" s="52">
        <f t="shared" si="3"/>
        <v>53</v>
      </c>
      <c r="K26" s="53"/>
      <c r="L26" s="33">
        <f t="shared" si="4"/>
        <v>-53</v>
      </c>
      <c r="M26" s="54">
        <f>SUM(C26:I26)+'1216'!P26</f>
        <v>53</v>
      </c>
      <c r="N26" s="55"/>
      <c r="P26" s="5" t="s">
        <v>298</v>
      </c>
    </row>
    <row r="27">
      <c r="A27" s="62" t="s">
        <v>80</v>
      </c>
      <c r="B27" s="51">
        <f>-1*'1216'!N27</f>
        <v>0</v>
      </c>
      <c r="C27" s="67"/>
      <c r="E27" s="78"/>
      <c r="F27" s="80"/>
      <c r="G27" s="67"/>
      <c r="H27" s="67"/>
      <c r="I27" s="67"/>
      <c r="J27" s="52">
        <f t="shared" si="3"/>
        <v>0</v>
      </c>
      <c r="K27" s="53"/>
      <c r="L27" s="33">
        <f t="shared" si="4"/>
        <v>0</v>
      </c>
      <c r="M27" s="54">
        <f>SUM(C27:I27)+'1216'!P27</f>
        <v>0</v>
      </c>
      <c r="N27" s="55"/>
      <c r="O27" s="65"/>
      <c r="P27" s="5" t="s">
        <v>299</v>
      </c>
    </row>
    <row r="28">
      <c r="A28" s="62" t="s">
        <v>97</v>
      </c>
      <c r="B28" s="51">
        <f>-1*'1216'!N28</f>
        <v>-450</v>
      </c>
      <c r="C28" s="60">
        <v>1.0</v>
      </c>
      <c r="D28" s="60"/>
      <c r="E28" s="60">
        <v>13.0</v>
      </c>
      <c r="F28" s="84"/>
      <c r="G28" s="84"/>
      <c r="H28" s="84"/>
      <c r="I28" s="84"/>
      <c r="J28" s="52">
        <f t="shared" si="3"/>
        <v>-436</v>
      </c>
      <c r="K28" s="53"/>
      <c r="L28" s="33">
        <f t="shared" si="4"/>
        <v>436</v>
      </c>
      <c r="M28" s="54">
        <f>SUM(C28:I28)+'1216'!P28</f>
        <v>14</v>
      </c>
    </row>
    <row r="29">
      <c r="A29" s="62" t="s">
        <v>104</v>
      </c>
      <c r="B29" s="51"/>
      <c r="C29" s="60"/>
      <c r="D29" s="60"/>
      <c r="E29" s="60"/>
      <c r="F29" s="84"/>
      <c r="G29" s="84"/>
      <c r="H29" s="81">
        <v>10.0</v>
      </c>
      <c r="I29" s="30">
        <v>14.0</v>
      </c>
      <c r="J29" s="52"/>
      <c r="K29" s="53"/>
      <c r="L29" s="33"/>
      <c r="M29" s="54"/>
    </row>
    <row r="30" ht="82.5" customHeight="1">
      <c r="A30" s="66"/>
      <c r="B30" s="43"/>
      <c r="C30" s="67"/>
      <c r="D30" s="67"/>
      <c r="E30" s="67"/>
      <c r="F30" s="67"/>
      <c r="G30" s="67"/>
      <c r="H30" s="67"/>
      <c r="I30" s="67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</row>
    <row r="31">
      <c r="B31" s="68"/>
      <c r="C31" s="69"/>
      <c r="D31" s="42"/>
      <c r="E31" s="42"/>
      <c r="F31" s="42"/>
      <c r="G31" s="42"/>
      <c r="H31" s="42"/>
      <c r="I31" s="42"/>
      <c r="J31" s="71"/>
      <c r="K31" s="71"/>
    </row>
    <row r="32">
      <c r="B32" s="68"/>
      <c r="C32" s="42"/>
      <c r="D32" s="69"/>
      <c r="E32" s="69"/>
      <c r="F32" s="42"/>
      <c r="G32" s="42"/>
      <c r="H32" s="42"/>
      <c r="I32" s="42"/>
      <c r="J32" s="71"/>
      <c r="K32" s="71"/>
    </row>
    <row r="33">
      <c r="B33" s="68"/>
      <c r="C33" s="42"/>
      <c r="D33" s="42"/>
      <c r="E33" s="42"/>
      <c r="F33" s="42"/>
      <c r="G33" s="42"/>
      <c r="H33" s="42"/>
      <c r="I33" s="42"/>
      <c r="J33" s="71"/>
      <c r="K33" s="71"/>
    </row>
    <row r="34">
      <c r="B34" s="68"/>
      <c r="C34" s="42"/>
      <c r="D34" s="42"/>
      <c r="E34" s="42"/>
      <c r="F34" s="42"/>
      <c r="G34" s="42"/>
      <c r="H34" s="42"/>
      <c r="I34" s="42"/>
      <c r="J34" s="71"/>
      <c r="K34" s="71"/>
    </row>
    <row r="35">
      <c r="B35" s="68"/>
      <c r="C35" s="43"/>
      <c r="D35" s="43"/>
      <c r="E35" s="43"/>
      <c r="F35" s="43"/>
      <c r="G35" s="43"/>
      <c r="H35" s="43"/>
      <c r="I35" s="43"/>
      <c r="J35" s="71"/>
      <c r="K35" s="71"/>
    </row>
    <row r="36">
      <c r="B36" s="68"/>
      <c r="C36" s="43"/>
      <c r="D36" s="43"/>
      <c r="E36" s="43"/>
      <c r="F36" s="43"/>
      <c r="G36" s="43"/>
      <c r="H36" s="43"/>
      <c r="I36" s="43"/>
      <c r="J36" s="71"/>
      <c r="K36" s="71"/>
    </row>
    <row r="37">
      <c r="B37" s="68"/>
      <c r="C37" s="43"/>
      <c r="D37" s="43"/>
      <c r="E37" s="43"/>
      <c r="F37" s="43"/>
      <c r="G37" s="43"/>
      <c r="H37" s="43"/>
      <c r="I37" s="43"/>
      <c r="J37" s="71"/>
      <c r="K37" s="71"/>
    </row>
    <row r="38">
      <c r="B38" s="68"/>
      <c r="C38" s="43"/>
      <c r="D38" s="43"/>
      <c r="E38" s="43"/>
      <c r="F38" s="43"/>
      <c r="G38" s="43"/>
      <c r="H38" s="43"/>
      <c r="I38" s="43"/>
      <c r="J38" s="71"/>
      <c r="K38" s="71"/>
    </row>
    <row r="39">
      <c r="B39" s="68"/>
      <c r="C39" s="43"/>
      <c r="D39" s="43"/>
      <c r="E39" s="43"/>
      <c r="F39" s="43"/>
      <c r="G39" s="43"/>
      <c r="H39" s="43"/>
      <c r="I39" s="43"/>
      <c r="J39" s="71"/>
      <c r="K39" s="71"/>
    </row>
    <row r="40">
      <c r="B40" s="68"/>
      <c r="C40" s="43"/>
      <c r="D40" s="43"/>
      <c r="E40" s="43"/>
      <c r="F40" s="43"/>
      <c r="G40" s="43"/>
      <c r="H40" s="43"/>
      <c r="I40" s="43"/>
      <c r="J40" s="71"/>
      <c r="K40" s="71"/>
    </row>
    <row r="41">
      <c r="B41" s="68"/>
      <c r="C41" s="43"/>
      <c r="D41" s="43"/>
      <c r="E41" s="43"/>
      <c r="F41" s="43"/>
      <c r="G41" s="43"/>
      <c r="H41" s="43"/>
      <c r="I41" s="43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G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H73" s="43"/>
      <c r="I73" s="43"/>
      <c r="J73" s="71"/>
      <c r="K73" s="71"/>
    </row>
    <row r="74">
      <c r="B74" s="68"/>
      <c r="C74" s="43"/>
      <c r="D74" s="43"/>
      <c r="E74" s="43"/>
      <c r="F74" s="43"/>
      <c r="H74" s="43"/>
      <c r="I74" s="43"/>
      <c r="J74" s="71"/>
      <c r="K74" s="71"/>
    </row>
    <row r="75">
      <c r="B75" s="68"/>
      <c r="C75" s="43"/>
      <c r="D75" s="43"/>
      <c r="E75" s="43"/>
      <c r="F75" s="43"/>
      <c r="H75" s="43"/>
      <c r="I75" s="43"/>
      <c r="J75" s="71"/>
      <c r="K75" s="71"/>
    </row>
    <row r="76">
      <c r="B76" s="68"/>
      <c r="C76" s="43"/>
      <c r="D76" s="43"/>
      <c r="E76" s="43"/>
      <c r="F76" s="43"/>
      <c r="H76" s="43"/>
      <c r="I76" s="43"/>
      <c r="J76" s="71"/>
      <c r="K76" s="71"/>
    </row>
    <row r="77">
      <c r="B77" s="68"/>
      <c r="C77" s="43"/>
      <c r="D77" s="43"/>
      <c r="E77" s="43"/>
      <c r="F77" s="43"/>
      <c r="H77" s="43"/>
      <c r="I77" s="43"/>
      <c r="J77" s="71"/>
      <c r="K77" s="71"/>
    </row>
    <row r="78">
      <c r="B78" s="68"/>
      <c r="C78" s="43"/>
      <c r="D78" s="43"/>
      <c r="E78" s="43"/>
      <c r="F78" s="43"/>
      <c r="H78" s="43"/>
      <c r="I78" s="43"/>
      <c r="J78" s="71"/>
      <c r="K78" s="71"/>
    </row>
    <row r="79">
      <c r="B79" s="68"/>
      <c r="C79" s="43"/>
      <c r="D79" s="43"/>
      <c r="E79" s="43"/>
      <c r="F79" s="43"/>
      <c r="H79" s="43"/>
      <c r="I79" s="43"/>
      <c r="J79" s="71"/>
      <c r="K79" s="71"/>
    </row>
    <row r="80">
      <c r="B80" s="68"/>
      <c r="C80" s="43"/>
      <c r="D80" s="43"/>
      <c r="E80" s="43"/>
      <c r="F80" s="43"/>
      <c r="H80" s="43"/>
      <c r="I80" s="43"/>
      <c r="J80" s="71"/>
      <c r="K80" s="71"/>
    </row>
    <row r="81">
      <c r="B81" s="68"/>
      <c r="C81" s="43"/>
      <c r="D81" s="43"/>
      <c r="E81" s="43"/>
      <c r="F81" s="43"/>
      <c r="H81" s="43"/>
      <c r="I81" s="43"/>
      <c r="J81" s="71"/>
      <c r="K81" s="71"/>
    </row>
    <row r="82">
      <c r="B82" s="68"/>
      <c r="C82" s="43"/>
      <c r="D82" s="43"/>
      <c r="E82" s="43"/>
      <c r="F82" s="43"/>
      <c r="H82" s="43"/>
      <c r="I82" s="43"/>
      <c r="J82" s="71"/>
      <c r="K82" s="71"/>
    </row>
    <row r="83">
      <c r="B83" s="68"/>
      <c r="C83" s="43"/>
      <c r="D83" s="43"/>
      <c r="E83" s="43"/>
      <c r="F83" s="43"/>
      <c r="H83" s="43"/>
      <c r="I83" s="43"/>
      <c r="J83" s="71"/>
      <c r="K83" s="71"/>
    </row>
    <row r="84">
      <c r="B84" s="68"/>
      <c r="C84" s="43"/>
      <c r="D84" s="43"/>
      <c r="E84" s="43"/>
      <c r="F84" s="43"/>
      <c r="H84" s="43"/>
      <c r="I84" s="43"/>
      <c r="J84" s="71"/>
      <c r="K84" s="71"/>
    </row>
    <row r="85">
      <c r="B85" s="68"/>
      <c r="C85" s="43"/>
      <c r="D85" s="43"/>
      <c r="E85" s="43"/>
      <c r="F85" s="43"/>
      <c r="H85" s="43"/>
      <c r="I85" s="43"/>
      <c r="J85" s="71"/>
      <c r="K85" s="71"/>
    </row>
    <row r="86">
      <c r="B86" s="68"/>
      <c r="C86" s="43"/>
      <c r="D86" s="43"/>
      <c r="E86" s="43"/>
      <c r="F86" s="43"/>
      <c r="H86" s="43"/>
      <c r="I86" s="43"/>
      <c r="J86" s="71"/>
      <c r="K86" s="71"/>
    </row>
    <row r="87">
      <c r="B87" s="68"/>
      <c r="C87" s="43"/>
      <c r="D87" s="43"/>
      <c r="E87" s="43"/>
      <c r="F87" s="43"/>
      <c r="H87" s="43"/>
      <c r="I87" s="43"/>
      <c r="J87" s="71"/>
      <c r="K87" s="71"/>
    </row>
    <row r="88">
      <c r="B88" s="68"/>
      <c r="C88" s="43"/>
      <c r="D88" s="43"/>
      <c r="E88" s="43"/>
      <c r="F88" s="43"/>
      <c r="G88" s="73"/>
      <c r="H88" s="43"/>
      <c r="I88" s="43"/>
      <c r="J88" s="71"/>
      <c r="K88" s="71"/>
    </row>
    <row r="89">
      <c r="B89" s="68"/>
      <c r="C89" s="43"/>
      <c r="D89" s="43"/>
      <c r="E89" s="43"/>
      <c r="F89" s="43"/>
      <c r="G89" s="74"/>
      <c r="H89" s="43"/>
      <c r="I89" s="43"/>
      <c r="J89" s="71"/>
      <c r="K89" s="71"/>
    </row>
    <row r="90">
      <c r="B90" s="68"/>
      <c r="C90" s="43"/>
      <c r="D90" s="43"/>
      <c r="E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E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E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E93" s="43"/>
      <c r="F93" s="43"/>
      <c r="G93" s="43"/>
      <c r="H93" s="43"/>
      <c r="I93" s="43"/>
      <c r="J93" s="71"/>
      <c r="K93" s="71"/>
    </row>
    <row r="94">
      <c r="B94" s="68"/>
      <c r="C94" s="43"/>
      <c r="D94" s="43"/>
      <c r="E94" s="43"/>
      <c r="F94" s="43"/>
      <c r="G94" s="43"/>
      <c r="H94" s="43"/>
      <c r="I94" s="43"/>
      <c r="J94" s="71"/>
      <c r="K94" s="7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254</v>
      </c>
      <c r="C1" s="19">
        <v>42768.0</v>
      </c>
      <c r="D1" s="19">
        <v>42772.0</v>
      </c>
      <c r="E1" s="19">
        <v>42775.0</v>
      </c>
      <c r="F1" s="19">
        <v>42779.0</v>
      </c>
      <c r="G1" s="19">
        <v>42782.0</v>
      </c>
      <c r="H1" s="19">
        <v>42786.0</v>
      </c>
      <c r="I1" s="19">
        <v>42793.0</v>
      </c>
      <c r="J1" s="20" t="s">
        <v>256</v>
      </c>
      <c r="K1" s="22" t="s">
        <v>257</v>
      </c>
      <c r="L1" s="23" t="s">
        <v>258</v>
      </c>
      <c r="M1" s="24" t="s">
        <v>259</v>
      </c>
      <c r="N1" s="25"/>
      <c r="O1" s="25"/>
      <c r="P1" s="26" t="s">
        <v>260</v>
      </c>
    </row>
    <row r="2">
      <c r="A2" s="27" t="s">
        <v>261</v>
      </c>
      <c r="B2" s="28" t="str">
        <f>'1216'!L2</f>
        <v/>
      </c>
      <c r="C2" s="30" t="s">
        <v>312</v>
      </c>
      <c r="D2" s="30" t="s">
        <v>313</v>
      </c>
      <c r="E2" s="76" t="s">
        <v>314</v>
      </c>
      <c r="F2" s="75" t="s">
        <v>315</v>
      </c>
      <c r="G2" s="30" t="s">
        <v>316</v>
      </c>
      <c r="H2" s="77"/>
      <c r="I2" s="30" t="s">
        <v>317</v>
      </c>
      <c r="J2" s="31">
        <f>B2+J3-J4</f>
        <v>-4701</v>
      </c>
      <c r="K2" s="32"/>
      <c r="L2" s="33">
        <f>SUM(L5:L27)</f>
        <v>43038</v>
      </c>
      <c r="M2" s="34" t="s">
        <v>270</v>
      </c>
      <c r="N2" s="35"/>
      <c r="O2" s="35"/>
      <c r="P2" s="36"/>
    </row>
    <row r="3">
      <c r="A3" s="37" t="s">
        <v>271</v>
      </c>
      <c r="B3" s="38"/>
      <c r="C3" s="39">
        <f t="shared" ref="C3:I3" si="1">SUM(C5:C27)</f>
        <v>18</v>
      </c>
      <c r="D3" s="39">
        <f t="shared" si="1"/>
        <v>116</v>
      </c>
      <c r="E3" s="39">
        <f t="shared" si="1"/>
        <v>147</v>
      </c>
      <c r="F3" s="39">
        <f t="shared" si="1"/>
        <v>180</v>
      </c>
      <c r="G3" s="39">
        <f t="shared" si="1"/>
        <v>126</v>
      </c>
      <c r="H3" s="39">
        <f t="shared" si="1"/>
        <v>0</v>
      </c>
      <c r="I3" s="39">
        <f t="shared" si="1"/>
        <v>112</v>
      </c>
      <c r="J3" s="39">
        <f t="shared" ref="J3:J4" si="2">SUM(C3:I3)</f>
        <v>699</v>
      </c>
      <c r="K3" s="32"/>
      <c r="L3" s="40"/>
      <c r="M3" s="41"/>
      <c r="N3" s="42"/>
      <c r="O3" s="42"/>
      <c r="P3" s="43"/>
    </row>
    <row r="4">
      <c r="A4" s="44" t="s">
        <v>272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2"/>
      <c r="L4" s="40"/>
      <c r="M4" s="48"/>
      <c r="N4" s="49"/>
      <c r="O4" s="49"/>
    </row>
    <row r="5">
      <c r="A5" s="50" t="s">
        <v>278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52">
        <f t="shared" ref="J5:J28" si="3">SUM(B5:I5)</f>
        <v>-500</v>
      </c>
      <c r="K5" s="53"/>
      <c r="L5" s="33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77"/>
      <c r="D6" s="77"/>
      <c r="E6" s="78"/>
      <c r="F6" s="78"/>
      <c r="G6" s="79"/>
      <c r="H6" s="67"/>
      <c r="I6" s="80"/>
      <c r="J6" s="52">
        <f t="shared" si="3"/>
        <v>-200</v>
      </c>
      <c r="K6" s="32"/>
      <c r="L6" s="33">
        <f t="shared" si="4"/>
        <v>200</v>
      </c>
      <c r="M6" s="54">
        <f>SUM(C6:I6)+'1216'!P6</f>
        <v>0</v>
      </c>
      <c r="N6" s="55"/>
      <c r="O6" s="55"/>
      <c r="P6" s="26" t="s">
        <v>279</v>
      </c>
    </row>
    <row r="7">
      <c r="A7" s="57" t="s">
        <v>23</v>
      </c>
      <c r="B7" s="51">
        <f>-1*'1216'!N7</f>
        <v>-3400</v>
      </c>
      <c r="C7" s="83">
        <v>1.0</v>
      </c>
      <c r="D7" s="59">
        <v>10.0</v>
      </c>
      <c r="E7" s="81">
        <v>6.0</v>
      </c>
      <c r="F7" s="30">
        <v>20.0</v>
      </c>
      <c r="G7" s="81">
        <v>7.0</v>
      </c>
      <c r="H7" s="78"/>
      <c r="I7" s="30">
        <v>17.0</v>
      </c>
      <c r="J7" s="52">
        <f t="shared" si="3"/>
        <v>-3339</v>
      </c>
      <c r="K7" s="53"/>
      <c r="L7" s="33">
        <f t="shared" si="4"/>
        <v>3339</v>
      </c>
      <c r="M7" s="54">
        <f>SUM(C7:I7)+'1216'!P7</f>
        <v>61</v>
      </c>
      <c r="N7" s="55"/>
      <c r="O7" s="55"/>
      <c r="P7" s="26" t="s">
        <v>280</v>
      </c>
    </row>
    <row r="8">
      <c r="A8" s="57" t="s">
        <v>7</v>
      </c>
      <c r="B8" s="51">
        <f>-1*'1216'!N8</f>
        <v>-2600</v>
      </c>
      <c r="C8" s="67"/>
      <c r="D8" s="30">
        <v>14.0</v>
      </c>
      <c r="E8" s="81">
        <v>6.0</v>
      </c>
      <c r="F8" s="81">
        <v>20.0</v>
      </c>
      <c r="G8" s="81">
        <v>7.0</v>
      </c>
      <c r="H8" s="78"/>
      <c r="I8" s="30">
        <v>17.0</v>
      </c>
      <c r="J8" s="52">
        <f t="shared" si="3"/>
        <v>-2536</v>
      </c>
      <c r="K8" s="53"/>
      <c r="L8" s="33">
        <f t="shared" si="4"/>
        <v>2536</v>
      </c>
      <c r="M8" s="54">
        <f>SUM(C8:I8)+'1216'!P8</f>
        <v>64</v>
      </c>
      <c r="N8" s="55"/>
      <c r="O8" s="55"/>
      <c r="P8" s="26" t="s">
        <v>281</v>
      </c>
    </row>
    <row r="9">
      <c r="A9" s="57" t="s">
        <v>62</v>
      </c>
      <c r="B9" s="51">
        <f>-1*'1216'!N9</f>
        <v>-3000</v>
      </c>
      <c r="C9" s="30">
        <v>3.0</v>
      </c>
      <c r="D9" s="30">
        <v>14.0</v>
      </c>
      <c r="E9" s="83">
        <v>13.0</v>
      </c>
      <c r="F9" s="81">
        <v>20.0</v>
      </c>
      <c r="G9" s="81">
        <v>7.0</v>
      </c>
      <c r="H9" s="78"/>
      <c r="I9" s="81">
        <v>11.0</v>
      </c>
      <c r="J9" s="52">
        <f t="shared" si="3"/>
        <v>-2932</v>
      </c>
      <c r="K9" s="53"/>
      <c r="L9" s="33">
        <f t="shared" si="4"/>
        <v>2932</v>
      </c>
      <c r="M9" s="54">
        <f>SUM(C9:I9)+'1216'!P9</f>
        <v>68</v>
      </c>
      <c r="N9" s="55"/>
      <c r="O9" s="55"/>
      <c r="P9" s="26" t="s">
        <v>282</v>
      </c>
    </row>
    <row r="10">
      <c r="A10" s="57" t="s">
        <v>16</v>
      </c>
      <c r="B10" s="51">
        <f>-1*'1216'!N10</f>
        <v>-3400</v>
      </c>
      <c r="C10" s="59">
        <v>0.0</v>
      </c>
      <c r="D10" s="77"/>
      <c r="E10" s="81">
        <v>6.0</v>
      </c>
      <c r="F10" s="30">
        <v>20.0</v>
      </c>
      <c r="G10" s="78"/>
      <c r="H10" s="78"/>
      <c r="I10" s="81">
        <v>11.0</v>
      </c>
      <c r="J10" s="52">
        <f t="shared" si="3"/>
        <v>-3363</v>
      </c>
      <c r="K10" s="61">
        <f>J10</f>
        <v>-3363</v>
      </c>
      <c r="L10" s="33">
        <f t="shared" si="4"/>
        <v>0</v>
      </c>
      <c r="M10" s="54">
        <f>SUM(C10:I10)+'1216'!P10</f>
        <v>37</v>
      </c>
      <c r="N10" s="55"/>
      <c r="O10" s="55"/>
      <c r="P10" s="26" t="s">
        <v>283</v>
      </c>
    </row>
    <row r="11">
      <c r="A11" s="57" t="s">
        <v>36</v>
      </c>
      <c r="B11" s="51">
        <f>-1*'1216'!N11</f>
        <v>-2750</v>
      </c>
      <c r="C11" s="83">
        <v>1.0</v>
      </c>
      <c r="D11" s="59">
        <v>10.0</v>
      </c>
      <c r="E11" s="81">
        <v>6.0</v>
      </c>
      <c r="F11" s="30">
        <v>20.0</v>
      </c>
      <c r="G11" s="78"/>
      <c r="H11" s="78"/>
      <c r="I11" s="30">
        <v>17.0</v>
      </c>
      <c r="J11" s="52">
        <f t="shared" si="3"/>
        <v>-2696</v>
      </c>
      <c r="K11" s="53">
        <v>2700.0</v>
      </c>
      <c r="L11" s="33">
        <f t="shared" si="4"/>
        <v>5396</v>
      </c>
      <c r="M11" s="54">
        <f>SUM(C11:I11)+'1216'!P11</f>
        <v>54</v>
      </c>
      <c r="N11" s="55"/>
      <c r="O11" s="55"/>
      <c r="P11" s="26" t="s">
        <v>284</v>
      </c>
    </row>
    <row r="12">
      <c r="A12" s="57" t="s">
        <v>45</v>
      </c>
      <c r="B12" s="51">
        <f>-1*'1216'!N12</f>
        <v>-2350</v>
      </c>
      <c r="C12" s="67"/>
      <c r="D12" s="77"/>
      <c r="E12" s="67"/>
      <c r="F12" s="81">
        <v>20.0</v>
      </c>
      <c r="G12" s="81">
        <v>7.0</v>
      </c>
      <c r="H12" s="78"/>
      <c r="I12" s="67"/>
      <c r="J12" s="52">
        <f t="shared" si="3"/>
        <v>-2323</v>
      </c>
      <c r="K12" s="53"/>
      <c r="L12" s="33">
        <f t="shared" si="4"/>
        <v>2323</v>
      </c>
      <c r="M12" s="54">
        <f>SUM(C12:I12)+'1216'!P12</f>
        <v>27</v>
      </c>
      <c r="N12" s="55"/>
      <c r="O12" s="55"/>
      <c r="P12" s="26" t="s">
        <v>285</v>
      </c>
    </row>
    <row r="13">
      <c r="A13" s="57" t="s">
        <v>87</v>
      </c>
      <c r="B13" s="51">
        <f>-1*'1216'!N13</f>
        <v>-1100</v>
      </c>
      <c r="C13" s="79"/>
      <c r="D13" s="67"/>
      <c r="E13" s="83">
        <v>13.0</v>
      </c>
      <c r="F13" s="67"/>
      <c r="G13" s="30">
        <v>14.0</v>
      </c>
      <c r="H13" s="67"/>
      <c r="I13" s="80"/>
      <c r="J13" s="52">
        <f t="shared" si="3"/>
        <v>-1073</v>
      </c>
      <c r="K13" s="53"/>
      <c r="L13" s="33">
        <f t="shared" si="4"/>
        <v>1073</v>
      </c>
      <c r="M13" s="54">
        <f>SUM(C13:I13)+'1216'!P13</f>
        <v>27</v>
      </c>
      <c r="N13" s="55"/>
      <c r="O13" s="55"/>
      <c r="P13" s="26" t="s">
        <v>286</v>
      </c>
    </row>
    <row r="14">
      <c r="A14" s="57" t="s">
        <v>25</v>
      </c>
      <c r="B14" s="51">
        <f>-1*'1216'!N14</f>
        <v>-3000</v>
      </c>
      <c r="C14" s="30">
        <v>3.0</v>
      </c>
      <c r="D14" s="59">
        <v>10.0</v>
      </c>
      <c r="E14" s="83">
        <v>13.0</v>
      </c>
      <c r="F14" s="81">
        <v>20.0</v>
      </c>
      <c r="G14" s="30">
        <v>14.0</v>
      </c>
      <c r="H14" s="78"/>
      <c r="I14" s="81">
        <v>11.0</v>
      </c>
      <c r="J14" s="52">
        <f t="shared" si="3"/>
        <v>-2929</v>
      </c>
      <c r="K14" s="53"/>
      <c r="L14" s="33">
        <f t="shared" si="4"/>
        <v>2929</v>
      </c>
      <c r="M14" s="54">
        <f>SUM(C14:I14)+'1216'!P14</f>
        <v>71</v>
      </c>
      <c r="N14" s="55"/>
      <c r="O14" s="55"/>
      <c r="P14" s="26" t="s">
        <v>287</v>
      </c>
    </row>
    <row r="15">
      <c r="A15" s="57" t="s">
        <v>8</v>
      </c>
      <c r="B15" s="51">
        <f>-1*'1216'!N15</f>
        <v>-950</v>
      </c>
      <c r="C15" s="77"/>
      <c r="D15" s="59">
        <v>10.0</v>
      </c>
      <c r="E15" s="76">
        <v>13.0</v>
      </c>
      <c r="F15" s="30">
        <v>20.0</v>
      </c>
      <c r="G15" s="67"/>
      <c r="H15" s="79"/>
      <c r="I15" s="81">
        <v>11.0</v>
      </c>
      <c r="J15" s="52">
        <f t="shared" si="3"/>
        <v>-896</v>
      </c>
      <c r="K15" s="53"/>
      <c r="L15" s="33">
        <f t="shared" si="4"/>
        <v>896</v>
      </c>
      <c r="M15" s="54">
        <f>SUM(C15:I15)+'1216'!P15</f>
        <v>54</v>
      </c>
      <c r="N15" s="55"/>
      <c r="O15" s="55"/>
      <c r="P15" s="26" t="s">
        <v>288</v>
      </c>
    </row>
    <row r="16">
      <c r="A16" s="62" t="s">
        <v>13</v>
      </c>
      <c r="B16" s="51">
        <f>-1*'1216'!N16</f>
        <v>-2900</v>
      </c>
      <c r="C16" s="59">
        <v>0.0</v>
      </c>
      <c r="D16" s="30">
        <v>14.0</v>
      </c>
      <c r="E16" s="76">
        <v>13.0</v>
      </c>
      <c r="F16" s="78"/>
      <c r="G16" s="78"/>
      <c r="H16" s="78"/>
      <c r="I16" s="78"/>
      <c r="J16" s="52">
        <f t="shared" si="3"/>
        <v>-2873</v>
      </c>
      <c r="K16" s="53">
        <v>2700.0</v>
      </c>
      <c r="L16" s="33">
        <f t="shared" si="4"/>
        <v>5573</v>
      </c>
      <c r="M16" s="54">
        <f>SUM(C16:I16)+'1216'!P16</f>
        <v>27</v>
      </c>
      <c r="N16" s="55"/>
      <c r="O16" s="55"/>
      <c r="P16" s="26" t="s">
        <v>289</v>
      </c>
    </row>
    <row r="17">
      <c r="A17" s="57" t="s">
        <v>65</v>
      </c>
      <c r="B17" s="51">
        <f>-1*'1216'!N17</f>
        <v>-2650</v>
      </c>
      <c r="C17" s="67"/>
      <c r="D17" s="67"/>
      <c r="E17" s="81">
        <v>6.0</v>
      </c>
      <c r="F17" s="67"/>
      <c r="G17" s="81">
        <v>7.0</v>
      </c>
      <c r="H17" s="78"/>
      <c r="I17" s="67"/>
      <c r="J17" s="52">
        <f t="shared" si="3"/>
        <v>-2637</v>
      </c>
      <c r="K17" s="53"/>
      <c r="L17" s="33">
        <f t="shared" si="4"/>
        <v>2637</v>
      </c>
      <c r="M17" s="54">
        <f>SUM(C17:I17)+'1216'!P17</f>
        <v>13</v>
      </c>
      <c r="N17" s="55"/>
      <c r="O17" s="55"/>
      <c r="P17" s="26" t="s">
        <v>290</v>
      </c>
    </row>
    <row r="18">
      <c r="A18" s="57" t="s">
        <v>55</v>
      </c>
      <c r="B18" s="51">
        <f>-1*'1216'!N18</f>
        <v>-1400</v>
      </c>
      <c r="C18" s="59">
        <v>0.0</v>
      </c>
      <c r="D18" s="67"/>
      <c r="E18" s="76">
        <v>13.0</v>
      </c>
      <c r="F18" s="67"/>
      <c r="G18" s="30">
        <v>14.0</v>
      </c>
      <c r="H18" s="67"/>
      <c r="I18" s="78"/>
      <c r="J18" s="52">
        <f t="shared" si="3"/>
        <v>-1373</v>
      </c>
      <c r="K18" s="53"/>
      <c r="L18" s="33">
        <f t="shared" si="4"/>
        <v>1373</v>
      </c>
      <c r="M18" s="54">
        <f>SUM(C18:I18)+'1216'!P18</f>
        <v>27</v>
      </c>
      <c r="N18" s="55"/>
      <c r="O18" s="55"/>
      <c r="P18" s="26" t="s">
        <v>291</v>
      </c>
    </row>
    <row r="19">
      <c r="A19" s="57" t="s">
        <v>28</v>
      </c>
      <c r="B19" s="51">
        <f>-1*'1216'!N19</f>
        <v>-2900</v>
      </c>
      <c r="C19" s="59">
        <v>0.0</v>
      </c>
      <c r="D19" s="30">
        <v>14.0</v>
      </c>
      <c r="E19" s="78"/>
      <c r="F19" s="67"/>
      <c r="G19" s="30">
        <v>14.0</v>
      </c>
      <c r="H19" s="67"/>
      <c r="I19" s="78"/>
      <c r="J19" s="52">
        <f t="shared" si="3"/>
        <v>-2872</v>
      </c>
      <c r="K19" s="53"/>
      <c r="L19" s="33">
        <f t="shared" si="4"/>
        <v>2872</v>
      </c>
      <c r="M19" s="54">
        <f>SUM(C19:I19)+'1216'!P19</f>
        <v>28</v>
      </c>
      <c r="N19" s="55"/>
      <c r="O19" s="55"/>
      <c r="P19" s="26" t="s">
        <v>292</v>
      </c>
    </row>
    <row r="20">
      <c r="A20" s="57" t="s">
        <v>70</v>
      </c>
      <c r="B20" s="51">
        <f>-1*'1216'!N20</f>
        <v>-1550</v>
      </c>
      <c r="C20" s="79"/>
      <c r="D20" s="67"/>
      <c r="E20" s="67"/>
      <c r="F20" s="67"/>
      <c r="G20" s="81">
        <v>7.0</v>
      </c>
      <c r="H20" s="79"/>
      <c r="I20" s="67"/>
      <c r="J20" s="52">
        <f t="shared" si="3"/>
        <v>-1543</v>
      </c>
      <c r="K20" s="53"/>
      <c r="L20" s="33">
        <f t="shared" si="4"/>
        <v>1543</v>
      </c>
      <c r="M20" s="54">
        <f>SUM(C20:I20)+'1216'!P20</f>
        <v>7</v>
      </c>
      <c r="N20" s="55"/>
      <c r="O20" s="55"/>
      <c r="P20" s="26" t="s">
        <v>293</v>
      </c>
    </row>
    <row r="21">
      <c r="A21" s="64" t="s">
        <v>39</v>
      </c>
      <c r="B21" s="51">
        <f>-1*'1216'!N21</f>
        <v>0</v>
      </c>
      <c r="C21" s="30">
        <v>3.0</v>
      </c>
      <c r="D21" s="80"/>
      <c r="E21" s="78"/>
      <c r="F21" s="78"/>
      <c r="G21" s="78"/>
      <c r="H21" s="79"/>
      <c r="I21" s="78"/>
      <c r="J21" s="52">
        <f t="shared" si="3"/>
        <v>3</v>
      </c>
      <c r="K21" s="53"/>
      <c r="L21" s="33">
        <f t="shared" si="4"/>
        <v>-3</v>
      </c>
      <c r="M21" s="54">
        <f>SUM(C21:I21)+'1216'!P21</f>
        <v>3</v>
      </c>
      <c r="N21" s="55"/>
      <c r="O21" s="55"/>
      <c r="P21" s="26" t="s">
        <v>294</v>
      </c>
    </row>
    <row r="22">
      <c r="A22" s="57" t="s">
        <v>103</v>
      </c>
      <c r="B22" s="51">
        <f>-1*'1216'!N22</f>
        <v>0</v>
      </c>
      <c r="C22" s="79"/>
      <c r="D22" s="79"/>
      <c r="E22" s="79"/>
      <c r="F22" s="80"/>
      <c r="G22" s="79"/>
      <c r="H22" s="79"/>
      <c r="I22" s="79"/>
      <c r="J22" s="52">
        <f t="shared" si="3"/>
        <v>0</v>
      </c>
      <c r="K22" s="53"/>
      <c r="L22" s="33">
        <f t="shared" si="4"/>
        <v>0</v>
      </c>
      <c r="M22" s="54">
        <f>SUM(C22:I22)+'1216'!P22</f>
        <v>0</v>
      </c>
      <c r="N22" s="55"/>
      <c r="O22" s="55"/>
      <c r="P22" s="26" t="s">
        <v>318</v>
      </c>
    </row>
    <row r="23">
      <c r="A23" s="57" t="s">
        <v>30</v>
      </c>
      <c r="B23" s="51">
        <f>-1*'1216'!N23</f>
        <v>-3400</v>
      </c>
      <c r="C23" s="83">
        <v>1.0</v>
      </c>
      <c r="D23" s="59">
        <v>10.0</v>
      </c>
      <c r="E23" s="76">
        <v>13.0</v>
      </c>
      <c r="F23" s="67"/>
      <c r="G23" s="30">
        <v>14.0</v>
      </c>
      <c r="H23" s="67"/>
      <c r="I23" s="78"/>
      <c r="J23" s="52">
        <f t="shared" si="3"/>
        <v>-3362</v>
      </c>
      <c r="K23" s="53"/>
      <c r="L23" s="33">
        <f t="shared" si="4"/>
        <v>3362</v>
      </c>
      <c r="M23" s="54">
        <f>SUM(C23:I23)+'1216'!P23</f>
        <v>38</v>
      </c>
      <c r="N23" s="55"/>
      <c r="O23" s="55"/>
      <c r="P23" s="26" t="s">
        <v>295</v>
      </c>
    </row>
    <row r="24">
      <c r="A24" s="57" t="s">
        <v>52</v>
      </c>
      <c r="B24" s="51">
        <f>-1*'1216'!N24</f>
        <v>-3650</v>
      </c>
      <c r="C24" s="30">
        <v>3.0</v>
      </c>
      <c r="D24" s="59">
        <v>10.0</v>
      </c>
      <c r="E24" s="83">
        <v>13.0</v>
      </c>
      <c r="F24" s="30">
        <v>20.0</v>
      </c>
      <c r="G24" s="30">
        <v>14.0</v>
      </c>
      <c r="H24" s="78"/>
      <c r="I24" s="30">
        <v>17.0</v>
      </c>
      <c r="J24" s="52">
        <f t="shared" si="3"/>
        <v>-3573</v>
      </c>
      <c r="K24" s="53"/>
      <c r="L24" s="33">
        <f t="shared" si="4"/>
        <v>3573</v>
      </c>
      <c r="M24" s="54">
        <f>SUM(C24:I24)+'1216'!P24</f>
        <v>77</v>
      </c>
      <c r="N24" s="55"/>
      <c r="O24" s="55"/>
      <c r="P24" s="5" t="s">
        <v>296</v>
      </c>
    </row>
    <row r="25">
      <c r="A25" s="62" t="s">
        <v>40</v>
      </c>
      <c r="B25" s="51">
        <f>-1*'1216'!N25</f>
        <v>0</v>
      </c>
      <c r="C25" s="67"/>
      <c r="D25" s="67"/>
      <c r="E25" s="78"/>
      <c r="F25" s="67"/>
      <c r="G25" s="67"/>
      <c r="H25" s="67"/>
      <c r="I25" s="67"/>
      <c r="J25" s="52">
        <f t="shared" si="3"/>
        <v>0</v>
      </c>
      <c r="K25" s="53"/>
      <c r="L25" s="33">
        <f t="shared" si="4"/>
        <v>0</v>
      </c>
      <c r="M25" s="54">
        <f>SUM(C25:I25)+'1216'!P25</f>
        <v>0</v>
      </c>
      <c r="N25" s="55"/>
      <c r="O25" s="55"/>
      <c r="P25" s="5" t="s">
        <v>297</v>
      </c>
    </row>
    <row r="26">
      <c r="A26" s="62" t="s">
        <v>76</v>
      </c>
      <c r="B26" s="51">
        <f>-1*'1216'!N26</f>
        <v>0</v>
      </c>
      <c r="C26" s="30">
        <v>3.0</v>
      </c>
      <c r="E26" s="76">
        <v>13.0</v>
      </c>
      <c r="F26" s="67"/>
      <c r="G26" s="78"/>
      <c r="H26" s="67"/>
      <c r="I26" s="78"/>
      <c r="J26" s="52">
        <f t="shared" si="3"/>
        <v>16</v>
      </c>
      <c r="K26" s="53"/>
      <c r="L26" s="33">
        <f t="shared" si="4"/>
        <v>-16</v>
      </c>
      <c r="M26" s="54">
        <f>SUM(C26:I26)+'1216'!P26</f>
        <v>16</v>
      </c>
      <c r="N26" s="55"/>
      <c r="P26" s="5" t="s">
        <v>298</v>
      </c>
    </row>
    <row r="27">
      <c r="A27" s="62" t="s">
        <v>80</v>
      </c>
      <c r="B27" s="51">
        <f>-1*'1216'!N27</f>
        <v>0</v>
      </c>
      <c r="C27" s="67"/>
      <c r="E27" s="78"/>
      <c r="F27" s="80"/>
      <c r="G27" s="67"/>
      <c r="H27" s="67"/>
      <c r="I27" s="67"/>
      <c r="J27" s="52">
        <f t="shared" si="3"/>
        <v>0</v>
      </c>
      <c r="K27" s="53"/>
      <c r="L27" s="33">
        <f t="shared" si="4"/>
        <v>0</v>
      </c>
      <c r="M27" s="54">
        <f>SUM(C27:I27)+'1216'!P27</f>
        <v>0</v>
      </c>
      <c r="N27" s="55"/>
      <c r="O27" s="65"/>
      <c r="P27" s="5" t="s">
        <v>299</v>
      </c>
    </row>
    <row r="28">
      <c r="A28" s="62" t="s">
        <v>97</v>
      </c>
      <c r="B28" s="51">
        <f>-1*'1216'!N28</f>
        <v>-450</v>
      </c>
      <c r="C28" s="83">
        <v>1.0</v>
      </c>
      <c r="D28" s="30">
        <v>14.0</v>
      </c>
      <c r="E28" s="83">
        <v>13.0</v>
      </c>
      <c r="F28" s="84"/>
      <c r="G28" s="84"/>
      <c r="H28" s="84"/>
      <c r="I28" s="84"/>
      <c r="J28" s="52">
        <f t="shared" si="3"/>
        <v>-422</v>
      </c>
      <c r="K28" s="53"/>
      <c r="L28" s="33">
        <f t="shared" si="4"/>
        <v>422</v>
      </c>
      <c r="M28" s="54">
        <f>SUM(C28:I28)+'1216'!P28</f>
        <v>28</v>
      </c>
    </row>
    <row r="29" ht="82.5" customHeight="1">
      <c r="A29" s="66"/>
      <c r="B29" s="43"/>
      <c r="C29" s="67"/>
      <c r="D29" s="67"/>
      <c r="E29" s="67"/>
      <c r="F29" s="67"/>
      <c r="G29" s="67"/>
      <c r="H29" s="67"/>
      <c r="I29" s="67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>
      <c r="B30" s="68"/>
      <c r="C30" s="69"/>
      <c r="D30" s="42"/>
      <c r="E30" s="42"/>
      <c r="F30" s="42"/>
      <c r="G30" s="42"/>
      <c r="H30" s="42"/>
      <c r="I30" s="42"/>
      <c r="J30" s="71"/>
      <c r="K30" s="71"/>
    </row>
    <row r="31">
      <c r="B31" s="68"/>
      <c r="C31" s="42"/>
      <c r="D31" s="69"/>
      <c r="E31" s="69"/>
      <c r="F31" s="42"/>
      <c r="G31" s="42"/>
      <c r="H31" s="42"/>
      <c r="I31" s="42"/>
      <c r="J31" s="71"/>
      <c r="K31" s="71"/>
    </row>
    <row r="32">
      <c r="B32" s="68"/>
      <c r="C32" s="42"/>
      <c r="D32" s="42"/>
      <c r="E32" s="42"/>
      <c r="F32" s="42"/>
      <c r="G32" s="42"/>
      <c r="H32" s="42"/>
      <c r="I32" s="42"/>
      <c r="J32" s="71"/>
      <c r="K32" s="71"/>
    </row>
    <row r="33">
      <c r="B33" s="68"/>
      <c r="C33" s="42"/>
      <c r="D33" s="42"/>
      <c r="E33" s="42"/>
      <c r="F33" s="42"/>
      <c r="G33" s="42"/>
      <c r="H33" s="42"/>
      <c r="I33" s="42"/>
      <c r="J33" s="71"/>
      <c r="K33" s="71"/>
    </row>
    <row r="34">
      <c r="B34" s="68"/>
      <c r="C34" s="43"/>
      <c r="D34" s="43"/>
      <c r="E34" s="43"/>
      <c r="F34" s="43"/>
      <c r="G34" s="43"/>
      <c r="H34" s="43"/>
      <c r="I34" s="43"/>
      <c r="J34" s="71"/>
      <c r="K34" s="71"/>
    </row>
    <row r="35">
      <c r="B35" s="68"/>
      <c r="C35" s="43"/>
      <c r="D35" s="43"/>
      <c r="E35" s="43"/>
      <c r="F35" s="43"/>
      <c r="G35" s="43"/>
      <c r="H35" s="43"/>
      <c r="I35" s="43"/>
      <c r="J35" s="71"/>
      <c r="K35" s="71"/>
    </row>
    <row r="36">
      <c r="B36" s="68"/>
      <c r="C36" s="43"/>
      <c r="D36" s="43"/>
      <c r="E36" s="43"/>
      <c r="F36" s="43"/>
      <c r="G36" s="43"/>
      <c r="H36" s="43"/>
      <c r="I36" s="43"/>
      <c r="J36" s="71"/>
      <c r="K36" s="71"/>
    </row>
    <row r="37">
      <c r="B37" s="68"/>
      <c r="C37" s="43"/>
      <c r="D37" s="43"/>
      <c r="E37" s="43"/>
      <c r="F37" s="43"/>
      <c r="G37" s="43"/>
      <c r="H37" s="43"/>
      <c r="I37" s="43"/>
      <c r="J37" s="71"/>
      <c r="K37" s="71"/>
    </row>
    <row r="38">
      <c r="B38" s="68"/>
      <c r="C38" s="43"/>
      <c r="D38" s="43"/>
      <c r="E38" s="43"/>
      <c r="F38" s="43"/>
      <c r="G38" s="43"/>
      <c r="H38" s="43"/>
      <c r="I38" s="43"/>
      <c r="J38" s="71"/>
      <c r="K38" s="71"/>
    </row>
    <row r="39">
      <c r="B39" s="68"/>
      <c r="C39" s="43"/>
      <c r="D39" s="43"/>
      <c r="E39" s="43"/>
      <c r="F39" s="43"/>
      <c r="G39" s="43"/>
      <c r="H39" s="43"/>
      <c r="I39" s="43"/>
      <c r="J39" s="71"/>
      <c r="K39" s="71"/>
    </row>
    <row r="40">
      <c r="B40" s="68"/>
      <c r="C40" s="43"/>
      <c r="D40" s="43"/>
      <c r="E40" s="43"/>
      <c r="F40" s="43"/>
      <c r="G40" s="43"/>
      <c r="H40" s="43"/>
      <c r="I40" s="43"/>
      <c r="J40" s="71"/>
      <c r="K40" s="71"/>
    </row>
    <row r="41">
      <c r="B41" s="68"/>
      <c r="C41" s="43"/>
      <c r="D41" s="43"/>
      <c r="E41" s="43"/>
      <c r="F41" s="43"/>
      <c r="G41" s="43"/>
      <c r="H41" s="43"/>
      <c r="I41" s="43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H73" s="43"/>
      <c r="I73" s="43"/>
      <c r="J73" s="71"/>
      <c r="K73" s="71"/>
    </row>
    <row r="74">
      <c r="B74" s="68"/>
      <c r="C74" s="43"/>
      <c r="D74" s="43"/>
      <c r="E74" s="43"/>
      <c r="F74" s="43"/>
      <c r="H74" s="43"/>
      <c r="I74" s="43"/>
      <c r="J74" s="71"/>
      <c r="K74" s="71"/>
    </row>
    <row r="75">
      <c r="B75" s="68"/>
      <c r="C75" s="43"/>
      <c r="D75" s="43"/>
      <c r="E75" s="43"/>
      <c r="F75" s="43"/>
      <c r="H75" s="43"/>
      <c r="I75" s="43"/>
      <c r="J75" s="71"/>
      <c r="K75" s="71"/>
    </row>
    <row r="76">
      <c r="B76" s="68"/>
      <c r="C76" s="43"/>
      <c r="D76" s="43"/>
      <c r="E76" s="43"/>
      <c r="F76" s="43"/>
      <c r="H76" s="43"/>
      <c r="I76" s="43"/>
      <c r="J76" s="71"/>
      <c r="K76" s="71"/>
    </row>
    <row r="77">
      <c r="B77" s="68"/>
      <c r="C77" s="43"/>
      <c r="D77" s="43"/>
      <c r="E77" s="43"/>
      <c r="F77" s="43"/>
      <c r="H77" s="43"/>
      <c r="I77" s="43"/>
      <c r="J77" s="71"/>
      <c r="K77" s="71"/>
    </row>
    <row r="78">
      <c r="B78" s="68"/>
      <c r="C78" s="43"/>
      <c r="D78" s="43"/>
      <c r="E78" s="43"/>
      <c r="F78" s="43"/>
      <c r="H78" s="43"/>
      <c r="I78" s="43"/>
      <c r="J78" s="71"/>
      <c r="K78" s="71"/>
    </row>
    <row r="79">
      <c r="B79" s="68"/>
      <c r="C79" s="43"/>
      <c r="D79" s="43"/>
      <c r="E79" s="43"/>
      <c r="F79" s="43"/>
      <c r="H79" s="43"/>
      <c r="I79" s="43"/>
      <c r="J79" s="71"/>
      <c r="K79" s="71"/>
    </row>
    <row r="80">
      <c r="B80" s="68"/>
      <c r="C80" s="43"/>
      <c r="D80" s="43"/>
      <c r="E80" s="43"/>
      <c r="F80" s="43"/>
      <c r="H80" s="43"/>
      <c r="I80" s="43"/>
      <c r="J80" s="71"/>
      <c r="K80" s="71"/>
    </row>
    <row r="81">
      <c r="B81" s="68"/>
      <c r="C81" s="43"/>
      <c r="D81" s="43"/>
      <c r="E81" s="43"/>
      <c r="F81" s="43"/>
      <c r="H81" s="43"/>
      <c r="I81" s="43"/>
      <c r="J81" s="71"/>
      <c r="K81" s="71"/>
    </row>
    <row r="82">
      <c r="B82" s="68"/>
      <c r="C82" s="43"/>
      <c r="D82" s="43"/>
      <c r="E82" s="43"/>
      <c r="F82" s="43"/>
      <c r="H82" s="43"/>
      <c r="I82" s="43"/>
      <c r="J82" s="71"/>
      <c r="K82" s="71"/>
    </row>
    <row r="83">
      <c r="B83" s="68"/>
      <c r="C83" s="43"/>
      <c r="D83" s="43"/>
      <c r="E83" s="43"/>
      <c r="F83" s="43"/>
      <c r="H83" s="43"/>
      <c r="I83" s="43"/>
      <c r="J83" s="71"/>
      <c r="K83" s="71"/>
    </row>
    <row r="84">
      <c r="B84" s="68"/>
      <c r="C84" s="43"/>
      <c r="D84" s="43"/>
      <c r="E84" s="43"/>
      <c r="F84" s="43"/>
      <c r="H84" s="43"/>
      <c r="I84" s="43"/>
      <c r="J84" s="71"/>
      <c r="K84" s="71"/>
    </row>
    <row r="85">
      <c r="B85" s="68"/>
      <c r="C85" s="43"/>
      <c r="D85" s="43"/>
      <c r="E85" s="43"/>
      <c r="F85" s="43"/>
      <c r="H85" s="43"/>
      <c r="I85" s="43"/>
      <c r="J85" s="71"/>
      <c r="K85" s="71"/>
    </row>
    <row r="86">
      <c r="B86" s="68"/>
      <c r="C86" s="43"/>
      <c r="D86" s="43"/>
      <c r="E86" s="43"/>
      <c r="F86" s="43"/>
      <c r="H86" s="43"/>
      <c r="I86" s="43"/>
      <c r="J86" s="71"/>
      <c r="K86" s="71"/>
    </row>
    <row r="87">
      <c r="B87" s="68"/>
      <c r="C87" s="43"/>
      <c r="D87" s="43"/>
      <c r="E87" s="43"/>
      <c r="F87" s="43"/>
      <c r="G87" s="73"/>
      <c r="H87" s="43"/>
      <c r="I87" s="43"/>
      <c r="J87" s="71"/>
      <c r="K87" s="71"/>
    </row>
    <row r="88">
      <c r="B88" s="68"/>
      <c r="C88" s="43"/>
      <c r="D88" s="43"/>
      <c r="E88" s="43"/>
      <c r="F88" s="43"/>
      <c r="G88" s="74"/>
      <c r="H88" s="43"/>
      <c r="I88" s="43"/>
      <c r="J88" s="71"/>
      <c r="K88" s="71"/>
    </row>
    <row r="89">
      <c r="B89" s="68"/>
      <c r="C89" s="43"/>
      <c r="D89" s="43"/>
      <c r="E89" s="43"/>
      <c r="F89" s="43"/>
      <c r="G89" s="43"/>
      <c r="H89" s="43"/>
      <c r="I89" s="43"/>
      <c r="J89" s="71"/>
      <c r="K89" s="71"/>
    </row>
    <row r="90">
      <c r="B90" s="68"/>
      <c r="C90" s="43"/>
      <c r="D90" s="43"/>
      <c r="E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E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E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E93" s="43"/>
      <c r="F93" s="43"/>
      <c r="G93" s="43"/>
      <c r="H93" s="43"/>
      <c r="I93" s="43"/>
      <c r="J93" s="71"/>
      <c r="K93" s="7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254</v>
      </c>
      <c r="C1" s="85">
        <v>42705.0</v>
      </c>
      <c r="D1" s="19">
        <v>42740.0</v>
      </c>
      <c r="E1" s="19">
        <v>42744.0</v>
      </c>
      <c r="F1" s="19">
        <v>42747.0</v>
      </c>
      <c r="G1" s="19">
        <v>42751.0</v>
      </c>
      <c r="H1" s="19">
        <v>42754.0</v>
      </c>
      <c r="I1" s="19">
        <v>42758.0</v>
      </c>
      <c r="J1" s="19">
        <v>42761.0</v>
      </c>
      <c r="K1" s="19">
        <v>42765.0</v>
      </c>
      <c r="L1" s="20" t="s">
        <v>256</v>
      </c>
      <c r="M1" s="22" t="s">
        <v>257</v>
      </c>
      <c r="N1" s="23" t="s">
        <v>258</v>
      </c>
      <c r="O1" s="24" t="s">
        <v>259</v>
      </c>
      <c r="P1" s="25"/>
      <c r="Q1" s="25"/>
      <c r="R1" s="26" t="s">
        <v>260</v>
      </c>
    </row>
    <row r="2">
      <c r="A2" s="27" t="s">
        <v>261</v>
      </c>
      <c r="B2" s="28" t="str">
        <f>'1216'!L2</f>
        <v/>
      </c>
      <c r="D2" s="76" t="s">
        <v>319</v>
      </c>
      <c r="E2" s="76" t="s">
        <v>320</v>
      </c>
      <c r="F2" s="30" t="s">
        <v>312</v>
      </c>
      <c r="G2" s="76" t="s">
        <v>321</v>
      </c>
      <c r="H2" s="76" t="s">
        <v>322</v>
      </c>
      <c r="I2" s="76" t="s">
        <v>323</v>
      </c>
      <c r="J2" s="30" t="s">
        <v>324</v>
      </c>
      <c r="K2" s="76" t="s">
        <v>325</v>
      </c>
      <c r="L2" s="31">
        <f>B2+L3-L4</f>
        <v>12300</v>
      </c>
      <c r="M2" s="32"/>
      <c r="N2" s="33">
        <f>SUM(N5:N27)</f>
        <v>24850</v>
      </c>
      <c r="O2" s="34" t="s">
        <v>270</v>
      </c>
      <c r="P2" s="35"/>
      <c r="Q2" s="35"/>
      <c r="R2" s="36"/>
    </row>
    <row r="3">
      <c r="A3" s="37" t="s">
        <v>271</v>
      </c>
      <c r="B3" s="38"/>
      <c r="C3" s="86">
        <f>SUM(C5:C29)</f>
        <v>0</v>
      </c>
      <c r="D3" s="39">
        <f t="shared" ref="D3:K3" si="1">SUM(D5:D27)</f>
        <v>2850</v>
      </c>
      <c r="E3" s="39">
        <f t="shared" si="1"/>
        <v>2650</v>
      </c>
      <c r="F3" s="39">
        <f t="shared" si="1"/>
        <v>3000</v>
      </c>
      <c r="G3" s="39">
        <f t="shared" si="1"/>
        <v>2200</v>
      </c>
      <c r="H3" s="39">
        <f t="shared" si="1"/>
        <v>2800</v>
      </c>
      <c r="I3" s="39">
        <f t="shared" si="1"/>
        <v>2000</v>
      </c>
      <c r="J3" s="39">
        <f t="shared" si="1"/>
        <v>2800</v>
      </c>
      <c r="K3" s="39">
        <f t="shared" si="1"/>
        <v>2000</v>
      </c>
      <c r="L3" s="39">
        <f t="shared" ref="L3:L4" si="2">SUM(C3:K3)</f>
        <v>20300</v>
      </c>
      <c r="M3" s="32"/>
      <c r="N3" s="40"/>
      <c r="O3" s="41"/>
      <c r="P3" s="42"/>
      <c r="Q3" s="42"/>
      <c r="R3" s="43"/>
    </row>
    <row r="4">
      <c r="A4" s="44" t="s">
        <v>272</v>
      </c>
      <c r="B4" s="45"/>
      <c r="C4" s="87">
        <v>2600.0</v>
      </c>
      <c r="D4" s="46">
        <v>2700.0</v>
      </c>
      <c r="E4" s="46">
        <v>2700.0</v>
      </c>
      <c r="F4" s="46"/>
      <c r="G4" s="46"/>
      <c r="H4" s="46"/>
      <c r="I4" s="46"/>
      <c r="J4" s="46"/>
      <c r="K4" s="46"/>
      <c r="L4" s="47">
        <f t="shared" si="2"/>
        <v>8000</v>
      </c>
      <c r="M4" s="32"/>
      <c r="N4" s="40"/>
      <c r="O4" s="48"/>
      <c r="P4" s="49"/>
      <c r="Q4" s="49"/>
    </row>
    <row r="5">
      <c r="A5" s="50" t="s">
        <v>278</v>
      </c>
      <c r="B5" s="51">
        <f>-1*'1216'!N5</f>
        <v>-500</v>
      </c>
      <c r="C5" s="78"/>
      <c r="D5" s="73"/>
      <c r="E5" s="73"/>
      <c r="F5" s="73"/>
      <c r="G5" s="73"/>
      <c r="H5" s="73"/>
      <c r="I5" s="73"/>
      <c r="J5" s="73"/>
      <c r="K5" s="73"/>
      <c r="L5" s="52">
        <f t="shared" ref="L5:L28" si="3">SUM(B5:K5)</f>
        <v>-500</v>
      </c>
      <c r="M5" s="53"/>
      <c r="N5" s="33">
        <f t="shared" ref="N5:N28" si="4">M5-L5</f>
        <v>500</v>
      </c>
      <c r="O5" s="54">
        <f>SUM(C5:K5)+'1216'!P5</f>
        <v>0</v>
      </c>
      <c r="P5" s="55"/>
      <c r="Q5" s="55"/>
      <c r="R5" s="56"/>
    </row>
    <row r="6">
      <c r="A6" s="57" t="s">
        <v>94</v>
      </c>
      <c r="B6" s="51">
        <f>-1*'1216'!N6</f>
        <v>-200</v>
      </c>
      <c r="C6" s="92"/>
      <c r="D6" s="93">
        <v>250.0</v>
      </c>
      <c r="E6" s="93">
        <v>150.0</v>
      </c>
      <c r="F6" s="88">
        <v>200.0</v>
      </c>
      <c r="G6" s="89">
        <v>200.0</v>
      </c>
      <c r="H6" s="74"/>
      <c r="I6" s="73"/>
      <c r="J6" s="94"/>
      <c r="K6" s="94"/>
      <c r="L6" s="52">
        <f t="shared" si="3"/>
        <v>600</v>
      </c>
      <c r="M6" s="32"/>
      <c r="N6" s="33">
        <f t="shared" si="4"/>
        <v>-600</v>
      </c>
      <c r="O6" s="54">
        <f>SUM(C6:K6)+'1216'!P6</f>
        <v>800</v>
      </c>
      <c r="P6" s="55"/>
      <c r="Q6" s="55"/>
      <c r="R6" s="26" t="s">
        <v>279</v>
      </c>
    </row>
    <row r="7">
      <c r="A7" s="57" t="s">
        <v>23</v>
      </c>
      <c r="B7" s="51">
        <f>-1*'1216'!N7</f>
        <v>-3400</v>
      </c>
      <c r="C7" s="78"/>
      <c r="D7" s="76">
        <v>250.0</v>
      </c>
      <c r="E7" s="76">
        <v>250.0</v>
      </c>
      <c r="F7" s="89">
        <v>200.0</v>
      </c>
      <c r="G7" s="88">
        <v>200.0</v>
      </c>
      <c r="H7" s="88">
        <v>200.0</v>
      </c>
      <c r="I7" s="89">
        <v>200.0</v>
      </c>
      <c r="J7" s="88">
        <v>200.0</v>
      </c>
      <c r="K7" s="88">
        <v>200.0</v>
      </c>
      <c r="L7" s="52">
        <f t="shared" si="3"/>
        <v>-1700</v>
      </c>
      <c r="M7" s="53"/>
      <c r="N7" s="33">
        <f t="shared" si="4"/>
        <v>1700</v>
      </c>
      <c r="O7" s="54">
        <f>SUM(C7:K7)+'1216'!P7</f>
        <v>1700</v>
      </c>
      <c r="P7" s="55"/>
      <c r="Q7" s="55"/>
      <c r="R7" s="26" t="s">
        <v>280</v>
      </c>
    </row>
    <row r="8">
      <c r="A8" s="57" t="s">
        <v>7</v>
      </c>
      <c r="B8" s="51">
        <f>-1*'1216'!N8</f>
        <v>-2600</v>
      </c>
      <c r="C8" s="78"/>
      <c r="D8" s="73"/>
      <c r="E8" s="93">
        <v>250.0</v>
      </c>
      <c r="F8" s="96">
        <v>200.0</v>
      </c>
      <c r="G8" s="88">
        <v>200.0</v>
      </c>
      <c r="H8" s="89">
        <v>200.0</v>
      </c>
      <c r="I8" s="89">
        <v>200.0</v>
      </c>
      <c r="J8" s="96">
        <v>200.0</v>
      </c>
      <c r="K8" s="88">
        <v>200.0</v>
      </c>
      <c r="L8" s="52">
        <f t="shared" si="3"/>
        <v>-1150</v>
      </c>
      <c r="M8" s="53"/>
      <c r="N8" s="33">
        <f t="shared" si="4"/>
        <v>1150</v>
      </c>
      <c r="O8" s="54">
        <f>SUM(C8:K8)+'1216'!P8</f>
        <v>1450</v>
      </c>
      <c r="P8" s="55"/>
      <c r="Q8" s="55"/>
      <c r="R8" s="26" t="s">
        <v>281</v>
      </c>
    </row>
    <row r="9">
      <c r="A9" s="57" t="s">
        <v>62</v>
      </c>
      <c r="B9" s="51">
        <f>-1*'1216'!N9</f>
        <v>-3000</v>
      </c>
      <c r="C9" s="78"/>
      <c r="D9" s="93">
        <v>250.0</v>
      </c>
      <c r="E9" s="93">
        <v>250.0</v>
      </c>
      <c r="F9" s="96">
        <v>200.0</v>
      </c>
      <c r="G9" s="89">
        <v>200.0</v>
      </c>
      <c r="H9" s="89">
        <v>200.0</v>
      </c>
      <c r="I9" s="89">
        <v>200.0</v>
      </c>
      <c r="J9" s="88">
        <v>200.0</v>
      </c>
      <c r="K9" s="89">
        <v>200.0</v>
      </c>
      <c r="L9" s="52">
        <f t="shared" si="3"/>
        <v>-1300</v>
      </c>
      <c r="M9" s="53"/>
      <c r="N9" s="33">
        <f t="shared" si="4"/>
        <v>1300</v>
      </c>
      <c r="O9" s="54">
        <f>SUM(C9:K9)+'1216'!P9</f>
        <v>1700</v>
      </c>
      <c r="P9" s="55"/>
      <c r="Q9" s="55"/>
      <c r="R9" s="26" t="s">
        <v>282</v>
      </c>
    </row>
    <row r="10">
      <c r="A10" s="57" t="s">
        <v>16</v>
      </c>
      <c r="B10" s="51">
        <f>-1*'1216'!N10</f>
        <v>-3400</v>
      </c>
      <c r="C10" s="78"/>
      <c r="D10" s="73"/>
      <c r="E10" s="76">
        <v>250.0</v>
      </c>
      <c r="F10" s="89">
        <v>200.0</v>
      </c>
      <c r="G10" s="89">
        <v>200.0</v>
      </c>
      <c r="H10" s="88">
        <v>200.0</v>
      </c>
      <c r="I10" s="88">
        <v>200.0</v>
      </c>
      <c r="J10" s="88">
        <v>200.0</v>
      </c>
      <c r="K10" s="88">
        <v>200.0</v>
      </c>
      <c r="L10" s="52">
        <f t="shared" si="3"/>
        <v>-1950</v>
      </c>
      <c r="M10" s="61">
        <f>L10</f>
        <v>-1950</v>
      </c>
      <c r="N10" s="33">
        <f t="shared" si="4"/>
        <v>0</v>
      </c>
      <c r="O10" s="54">
        <f>SUM(C10:K10)+'1216'!P10</f>
        <v>1450</v>
      </c>
      <c r="P10" s="55"/>
      <c r="Q10" s="55"/>
      <c r="R10" s="26" t="s">
        <v>283</v>
      </c>
    </row>
    <row r="11">
      <c r="A11" s="57" t="s">
        <v>36</v>
      </c>
      <c r="B11" s="51">
        <f>-1*'1216'!N11</f>
        <v>-2750</v>
      </c>
      <c r="C11" s="98"/>
      <c r="D11" s="93">
        <v>1350.0</v>
      </c>
      <c r="E11" s="93">
        <v>250.0</v>
      </c>
      <c r="F11" s="96">
        <v>200.0</v>
      </c>
      <c r="G11" s="88">
        <v>200.0</v>
      </c>
      <c r="H11" s="88">
        <v>200.0</v>
      </c>
      <c r="I11" s="89">
        <v>200.0</v>
      </c>
      <c r="J11" s="89">
        <v>200.0</v>
      </c>
      <c r="K11" s="88">
        <v>200.0</v>
      </c>
      <c r="L11" s="52">
        <f t="shared" si="3"/>
        <v>50</v>
      </c>
      <c r="M11" s="53">
        <v>2700.0</v>
      </c>
      <c r="N11" s="33">
        <f t="shared" si="4"/>
        <v>2650</v>
      </c>
      <c r="O11" s="54">
        <f>SUM(C11:K11)+'1216'!P11</f>
        <v>2800</v>
      </c>
      <c r="P11" s="55"/>
      <c r="Q11" s="55"/>
      <c r="R11" s="26" t="s">
        <v>284</v>
      </c>
    </row>
    <row r="12">
      <c r="A12" s="57" t="s">
        <v>45</v>
      </c>
      <c r="B12" s="51">
        <f>-1*'1216'!N12</f>
        <v>-2350</v>
      </c>
      <c r="C12" s="98"/>
      <c r="D12" s="73"/>
      <c r="E12" s="76">
        <v>250.0</v>
      </c>
      <c r="F12" s="73"/>
      <c r="G12" s="88">
        <v>200.0</v>
      </c>
      <c r="H12" s="73"/>
      <c r="I12" s="88">
        <v>200.0</v>
      </c>
      <c r="J12" s="73"/>
      <c r="K12" s="89">
        <v>200.0</v>
      </c>
      <c r="L12" s="52">
        <f t="shared" si="3"/>
        <v>-1500</v>
      </c>
      <c r="M12" s="53"/>
      <c r="N12" s="33">
        <f t="shared" si="4"/>
        <v>1500</v>
      </c>
      <c r="O12" s="54">
        <f>SUM(C12:K12)+'1216'!P12</f>
        <v>850</v>
      </c>
      <c r="P12" s="55"/>
      <c r="Q12" s="55"/>
      <c r="R12" s="26" t="s">
        <v>285</v>
      </c>
    </row>
    <row r="13">
      <c r="A13" s="57" t="s">
        <v>87</v>
      </c>
      <c r="B13" s="51">
        <f>-1*'1216'!N13</f>
        <v>-1100</v>
      </c>
      <c r="C13" s="78"/>
      <c r="D13" s="74"/>
      <c r="E13" s="73"/>
      <c r="F13" s="73"/>
      <c r="G13" s="73"/>
      <c r="H13" s="73"/>
      <c r="I13" s="73"/>
      <c r="J13" s="94"/>
      <c r="K13" s="74"/>
      <c r="L13" s="52">
        <f t="shared" si="3"/>
        <v>-1100</v>
      </c>
      <c r="M13" s="53"/>
      <c r="N13" s="33">
        <f t="shared" si="4"/>
        <v>1100</v>
      </c>
      <c r="O13" s="54">
        <f>SUM(C13:K13)+'1216'!P13</f>
        <v>0</v>
      </c>
      <c r="P13" s="55"/>
      <c r="Q13" s="55"/>
      <c r="R13" s="26" t="s">
        <v>286</v>
      </c>
    </row>
    <row r="14">
      <c r="A14" s="57" t="s">
        <v>25</v>
      </c>
      <c r="B14" s="51">
        <f>-1*'1216'!N14</f>
        <v>-3000</v>
      </c>
      <c r="C14" s="78"/>
      <c r="D14" s="93">
        <v>250.0</v>
      </c>
      <c r="E14" s="93">
        <v>250.0</v>
      </c>
      <c r="F14" s="89">
        <v>200.0</v>
      </c>
      <c r="G14" s="89">
        <v>200.0</v>
      </c>
      <c r="H14" s="89">
        <v>200.0</v>
      </c>
      <c r="I14" s="88">
        <v>200.0</v>
      </c>
      <c r="J14" s="89">
        <v>200.0</v>
      </c>
      <c r="K14" s="88">
        <v>200.0</v>
      </c>
      <c r="L14" s="52">
        <f t="shared" si="3"/>
        <v>-1300</v>
      </c>
      <c r="M14" s="53"/>
      <c r="N14" s="33">
        <f t="shared" si="4"/>
        <v>1300</v>
      </c>
      <c r="O14" s="54">
        <f>SUM(C14:K14)+'1216'!P14</f>
        <v>1700</v>
      </c>
      <c r="P14" s="55"/>
      <c r="Q14" s="55"/>
      <c r="R14" s="26" t="s">
        <v>287</v>
      </c>
    </row>
    <row r="15">
      <c r="A15" s="57" t="s">
        <v>8</v>
      </c>
      <c r="B15" s="51">
        <f>-1*'1216'!N15</f>
        <v>-950</v>
      </c>
      <c r="C15" s="78"/>
      <c r="D15" s="76">
        <v>250.0</v>
      </c>
      <c r="E15" s="76">
        <v>250.0</v>
      </c>
      <c r="F15" s="73"/>
      <c r="G15" s="73"/>
      <c r="H15" s="73"/>
      <c r="I15" s="74"/>
      <c r="J15" s="88">
        <v>200.0</v>
      </c>
      <c r="K15" s="89">
        <v>200.0</v>
      </c>
      <c r="L15" s="52">
        <f t="shared" si="3"/>
        <v>-50</v>
      </c>
      <c r="M15" s="53"/>
      <c r="N15" s="33">
        <f t="shared" si="4"/>
        <v>50</v>
      </c>
      <c r="O15" s="54">
        <f>SUM(C15:K15)+'1216'!P15</f>
        <v>900</v>
      </c>
      <c r="P15" s="55"/>
      <c r="Q15" s="55"/>
      <c r="R15" s="26" t="s">
        <v>288</v>
      </c>
    </row>
    <row r="16">
      <c r="A16" s="62" t="s">
        <v>13</v>
      </c>
      <c r="B16" s="51">
        <f>-1*'1216'!N16</f>
        <v>-2900</v>
      </c>
      <c r="C16" s="98"/>
      <c r="D16" s="73"/>
      <c r="E16" s="76">
        <v>250.0</v>
      </c>
      <c r="F16" s="88">
        <v>200.0</v>
      </c>
      <c r="G16" s="89">
        <v>200.0</v>
      </c>
      <c r="H16" s="89">
        <v>200.0</v>
      </c>
      <c r="I16" s="88">
        <v>200.0</v>
      </c>
      <c r="J16" s="96">
        <v>200.0</v>
      </c>
      <c r="K16" s="89">
        <v>200.0</v>
      </c>
      <c r="L16" s="52">
        <f t="shared" si="3"/>
        <v>-1450</v>
      </c>
      <c r="M16" s="53">
        <v>2700.0</v>
      </c>
      <c r="N16" s="33">
        <f t="shared" si="4"/>
        <v>4150</v>
      </c>
      <c r="O16" s="54">
        <f>SUM(C16:K16)+'1216'!P16</f>
        <v>1450</v>
      </c>
      <c r="P16" s="55"/>
      <c r="Q16" s="55"/>
      <c r="R16" s="26" t="s">
        <v>289</v>
      </c>
    </row>
    <row r="17">
      <c r="A17" s="57" t="s">
        <v>65</v>
      </c>
      <c r="B17" s="51">
        <f>-1*'1216'!N17</f>
        <v>-2650</v>
      </c>
      <c r="C17" s="78"/>
      <c r="D17" s="73"/>
      <c r="E17" s="73"/>
      <c r="F17" s="74"/>
      <c r="G17" s="73"/>
      <c r="H17" s="88">
        <v>200.0</v>
      </c>
      <c r="I17" s="89">
        <v>200.0</v>
      </c>
      <c r="J17" s="73"/>
      <c r="K17" s="73"/>
      <c r="L17" s="52">
        <f t="shared" si="3"/>
        <v>-2250</v>
      </c>
      <c r="M17" s="53"/>
      <c r="N17" s="33">
        <f t="shared" si="4"/>
        <v>2250</v>
      </c>
      <c r="O17" s="54">
        <f>SUM(C17:K17)+'1216'!P17</f>
        <v>400</v>
      </c>
      <c r="P17" s="55"/>
      <c r="Q17" s="55"/>
      <c r="R17" s="26" t="s">
        <v>290</v>
      </c>
    </row>
    <row r="18">
      <c r="A18" s="57" t="s">
        <v>55</v>
      </c>
      <c r="B18" s="51">
        <f>-1*'1216'!N18</f>
        <v>-1400</v>
      </c>
      <c r="C18" s="78"/>
      <c r="D18" s="73"/>
      <c r="E18" s="73"/>
      <c r="F18" s="88">
        <v>200.0</v>
      </c>
      <c r="G18" s="73"/>
      <c r="H18" s="88">
        <v>200.0</v>
      </c>
      <c r="I18" s="73"/>
      <c r="J18" s="89">
        <v>200.0</v>
      </c>
      <c r="K18" s="73"/>
      <c r="L18" s="52">
        <f t="shared" si="3"/>
        <v>-800</v>
      </c>
      <c r="M18" s="53"/>
      <c r="N18" s="33">
        <f t="shared" si="4"/>
        <v>800</v>
      </c>
      <c r="O18" s="54">
        <f>SUM(C18:K18)+'1216'!P18</f>
        <v>600</v>
      </c>
      <c r="P18" s="55"/>
      <c r="Q18" s="55"/>
      <c r="R18" s="26" t="s">
        <v>291</v>
      </c>
    </row>
    <row r="19">
      <c r="A19" s="57" t="s">
        <v>28</v>
      </c>
      <c r="B19" s="51">
        <f>-1*'1216'!N19</f>
        <v>-2900</v>
      </c>
      <c r="C19" s="78"/>
      <c r="D19" s="73"/>
      <c r="E19" s="73"/>
      <c r="F19" s="88">
        <v>200.0</v>
      </c>
      <c r="G19" s="73"/>
      <c r="H19" s="88">
        <v>200.0</v>
      </c>
      <c r="I19" s="73"/>
      <c r="J19" s="88">
        <v>200.0</v>
      </c>
      <c r="K19" s="74"/>
      <c r="L19" s="52">
        <f t="shared" si="3"/>
        <v>-2300</v>
      </c>
      <c r="M19" s="53"/>
      <c r="N19" s="33">
        <f t="shared" si="4"/>
        <v>2300</v>
      </c>
      <c r="O19" s="54">
        <f>SUM(C19:K19)+'1216'!P19</f>
        <v>600</v>
      </c>
      <c r="P19" s="55"/>
      <c r="Q19" s="55"/>
      <c r="R19" s="26" t="s">
        <v>292</v>
      </c>
    </row>
    <row r="20">
      <c r="A20" s="57" t="s">
        <v>70</v>
      </c>
      <c r="B20" s="51">
        <f>-1*'1216'!N20</f>
        <v>-1550</v>
      </c>
      <c r="C20" s="98"/>
      <c r="D20" s="74"/>
      <c r="E20" s="73"/>
      <c r="F20" s="73"/>
      <c r="G20" s="73"/>
      <c r="H20" s="73"/>
      <c r="I20" s="74"/>
      <c r="J20" s="73"/>
      <c r="K20" s="74"/>
      <c r="L20" s="52">
        <f t="shared" si="3"/>
        <v>-1550</v>
      </c>
      <c r="M20" s="53"/>
      <c r="N20" s="33">
        <f t="shared" si="4"/>
        <v>1550</v>
      </c>
      <c r="O20" s="54">
        <f>SUM(C20:K20)+'1216'!P20</f>
        <v>0</v>
      </c>
      <c r="P20" s="55"/>
      <c r="Q20" s="55"/>
      <c r="R20" s="26" t="s">
        <v>293</v>
      </c>
    </row>
    <row r="21">
      <c r="A21" s="64" t="s">
        <v>39</v>
      </c>
      <c r="B21" s="51">
        <f>-1*'1216'!N21</f>
        <v>0</v>
      </c>
      <c r="C21" s="92"/>
      <c r="D21" s="94"/>
      <c r="E21" s="94"/>
      <c r="F21" s="78"/>
      <c r="G21" s="88">
        <v>200.0</v>
      </c>
      <c r="H21" s="88">
        <v>200.0</v>
      </c>
      <c r="I21" s="74"/>
      <c r="J21" s="88">
        <v>200.0</v>
      </c>
      <c r="K21" s="94"/>
      <c r="L21" s="52">
        <f t="shared" si="3"/>
        <v>600</v>
      </c>
      <c r="M21" s="53"/>
      <c r="N21" s="33">
        <f t="shared" si="4"/>
        <v>-600</v>
      </c>
      <c r="O21" s="54">
        <f>SUM(C21:K21)+'1216'!P21</f>
        <v>600</v>
      </c>
      <c r="P21" s="55"/>
      <c r="Q21" s="55"/>
      <c r="R21" s="26" t="s">
        <v>294</v>
      </c>
    </row>
    <row r="22">
      <c r="A22" s="57" t="s">
        <v>103</v>
      </c>
      <c r="B22" s="51">
        <f>-1*'1216'!N22</f>
        <v>0</v>
      </c>
      <c r="C22" s="92"/>
      <c r="D22" s="74"/>
      <c r="E22" s="74"/>
      <c r="F22" s="74"/>
      <c r="G22" s="94"/>
      <c r="H22" s="74"/>
      <c r="I22" s="74"/>
      <c r="J22" s="74"/>
      <c r="K22" s="74"/>
      <c r="L22" s="52">
        <f t="shared" si="3"/>
        <v>0</v>
      </c>
      <c r="M22" s="53"/>
      <c r="N22" s="33">
        <f t="shared" si="4"/>
        <v>0</v>
      </c>
      <c r="O22" s="54">
        <f>SUM(C22:K22)+'1216'!P22</f>
        <v>0</v>
      </c>
      <c r="P22" s="55"/>
      <c r="Q22" s="55"/>
      <c r="R22" s="26" t="s">
        <v>318</v>
      </c>
    </row>
    <row r="23">
      <c r="A23" s="57" t="s">
        <v>30</v>
      </c>
      <c r="B23" s="51">
        <f>-1*'1216'!N23</f>
        <v>-3400</v>
      </c>
      <c r="C23" s="78"/>
      <c r="D23" s="73"/>
      <c r="E23" s="73"/>
      <c r="F23" s="96">
        <v>200.0</v>
      </c>
      <c r="G23" s="73"/>
      <c r="H23" s="89">
        <v>200.0</v>
      </c>
      <c r="I23" s="73"/>
      <c r="J23" s="96">
        <v>200.0</v>
      </c>
      <c r="K23" s="73"/>
      <c r="L23" s="52">
        <f t="shared" si="3"/>
        <v>-2800</v>
      </c>
      <c r="M23" s="53"/>
      <c r="N23" s="33">
        <f t="shared" si="4"/>
        <v>2800</v>
      </c>
      <c r="O23" s="54">
        <f>SUM(C23:K23)+'1216'!P23</f>
        <v>600</v>
      </c>
      <c r="P23" s="55"/>
      <c r="Q23" s="55"/>
      <c r="R23" s="26" t="s">
        <v>295</v>
      </c>
    </row>
    <row r="24">
      <c r="A24" s="57" t="s">
        <v>52</v>
      </c>
      <c r="B24" s="51">
        <f>-1*'1216'!N24</f>
        <v>-3650</v>
      </c>
      <c r="C24" s="78"/>
      <c r="D24" s="76">
        <v>250.0</v>
      </c>
      <c r="E24" s="76">
        <v>250.0</v>
      </c>
      <c r="F24" s="89">
        <v>200.0</v>
      </c>
      <c r="G24" s="89">
        <v>200.0</v>
      </c>
      <c r="H24" s="89">
        <v>200.0</v>
      </c>
      <c r="I24" s="88">
        <v>200.0</v>
      </c>
      <c r="J24" s="96">
        <v>200.0</v>
      </c>
      <c r="K24" s="89">
        <v>200.0</v>
      </c>
      <c r="L24" s="52">
        <f t="shared" si="3"/>
        <v>-1950</v>
      </c>
      <c r="M24" s="53"/>
      <c r="N24" s="33">
        <f t="shared" si="4"/>
        <v>1950</v>
      </c>
      <c r="O24" s="54">
        <f>SUM(C24:K24)+'1216'!P24</f>
        <v>1700</v>
      </c>
      <c r="P24" s="55"/>
      <c r="Q24" s="55"/>
      <c r="R24" s="5" t="s">
        <v>296</v>
      </c>
    </row>
    <row r="25">
      <c r="A25" s="62" t="s">
        <v>40</v>
      </c>
      <c r="B25" s="51">
        <f>-1*'1216'!N25</f>
        <v>0</v>
      </c>
      <c r="C25" s="78"/>
      <c r="D25" s="73"/>
      <c r="E25" s="73"/>
      <c r="F25" s="96">
        <v>200.0</v>
      </c>
      <c r="G25" s="73"/>
      <c r="H25" s="73"/>
      <c r="I25" s="73"/>
      <c r="J25" s="73"/>
      <c r="K25" s="73"/>
      <c r="L25" s="52">
        <f t="shared" si="3"/>
        <v>200</v>
      </c>
      <c r="M25" s="53"/>
      <c r="N25" s="33">
        <f t="shared" si="4"/>
        <v>-200</v>
      </c>
      <c r="O25" s="54">
        <f>SUM(C25:K25)+'1216'!P25</f>
        <v>200</v>
      </c>
      <c r="P25" s="55"/>
      <c r="Q25" s="55"/>
      <c r="R25" s="5" t="s">
        <v>297</v>
      </c>
    </row>
    <row r="26">
      <c r="A26" s="62" t="s">
        <v>76</v>
      </c>
      <c r="B26" s="51">
        <f>-1*'1216'!N26</f>
        <v>0</v>
      </c>
      <c r="C26" s="78"/>
      <c r="D26" s="73"/>
      <c r="F26" s="89">
        <v>200.0</v>
      </c>
      <c r="G26" s="73"/>
      <c r="H26" s="89">
        <v>200.0</v>
      </c>
      <c r="I26" s="73"/>
      <c r="J26" s="89">
        <v>200.0</v>
      </c>
      <c r="K26" s="73"/>
      <c r="L26" s="52">
        <f t="shared" si="3"/>
        <v>600</v>
      </c>
      <c r="M26" s="53"/>
      <c r="N26" s="33">
        <f t="shared" si="4"/>
        <v>-600</v>
      </c>
      <c r="O26" s="54">
        <f>SUM(C26:K26)+'1216'!P26</f>
        <v>600</v>
      </c>
      <c r="P26" s="55"/>
      <c r="R26" s="5" t="s">
        <v>298</v>
      </c>
    </row>
    <row r="27">
      <c r="A27" s="62" t="s">
        <v>80</v>
      </c>
      <c r="B27" s="51">
        <f>-1*'1216'!N27</f>
        <v>0</v>
      </c>
      <c r="C27" s="98"/>
      <c r="D27" s="73"/>
      <c r="F27" s="89">
        <v>200.0</v>
      </c>
      <c r="G27" s="94"/>
      <c r="H27" s="73"/>
      <c r="I27" s="73"/>
      <c r="J27" s="73"/>
      <c r="K27" s="73"/>
      <c r="L27" s="52">
        <f t="shared" si="3"/>
        <v>200</v>
      </c>
      <c r="M27" s="53"/>
      <c r="N27" s="33">
        <f t="shared" si="4"/>
        <v>-200</v>
      </c>
      <c r="O27" s="54">
        <f>SUM(C27:K27)+'1216'!P27</f>
        <v>200</v>
      </c>
      <c r="P27" s="55"/>
      <c r="Q27" s="65"/>
      <c r="R27" s="5" t="s">
        <v>299</v>
      </c>
    </row>
    <row r="28">
      <c r="A28" s="62" t="s">
        <v>97</v>
      </c>
      <c r="B28" s="51">
        <f>-1*'1216'!N28</f>
        <v>-450</v>
      </c>
      <c r="C28" s="102"/>
      <c r="D28" s="103"/>
      <c r="E28" s="103"/>
      <c r="F28" s="103"/>
      <c r="G28" s="103"/>
      <c r="H28" s="103"/>
      <c r="I28" s="103"/>
      <c r="J28" s="103"/>
      <c r="K28" s="89">
        <v>200.0</v>
      </c>
      <c r="L28" s="52">
        <f t="shared" si="3"/>
        <v>-250</v>
      </c>
      <c r="M28" s="53"/>
      <c r="N28" s="33">
        <f t="shared" si="4"/>
        <v>250</v>
      </c>
      <c r="O28" s="54">
        <f>SUM(C28:K28)+'1216'!P28</f>
        <v>200</v>
      </c>
    </row>
    <row r="29" ht="82.5" customHeight="1">
      <c r="A29" s="66"/>
      <c r="B29" s="43"/>
      <c r="C29" s="97"/>
      <c r="D29" s="73" t="s">
        <v>332</v>
      </c>
      <c r="E29" s="73"/>
      <c r="F29" s="73"/>
      <c r="G29" s="73"/>
      <c r="H29" s="73"/>
      <c r="I29" s="73"/>
      <c r="J29" s="73"/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8"/>
      <c r="C30" s="99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104" t="s">
        <v>333</v>
      </c>
      <c r="D31" s="42"/>
      <c r="E31" s="69"/>
      <c r="F31" s="69"/>
      <c r="G31" s="42"/>
      <c r="H31" s="42"/>
      <c r="I31" s="42"/>
      <c r="J31" s="42"/>
      <c r="K31" s="42"/>
      <c r="L31" s="71"/>
      <c r="M31" s="71"/>
    </row>
    <row r="32">
      <c r="B32" s="68"/>
      <c r="C32" s="9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99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99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99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92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92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92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92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92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92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92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92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92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92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92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92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92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92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92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92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92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92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92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92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92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92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92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92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92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92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92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92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92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92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92"/>
      <c r="D66" s="43"/>
      <c r="E66" s="43"/>
      <c r="F66" s="43"/>
      <c r="G66" s="43"/>
      <c r="I66" s="43"/>
      <c r="J66" s="43"/>
      <c r="K66" s="43"/>
      <c r="L66" s="71"/>
      <c r="M66" s="71"/>
    </row>
    <row r="67">
      <c r="B67" s="68"/>
      <c r="C67" s="92"/>
      <c r="D67" s="43"/>
      <c r="E67" s="43"/>
      <c r="F67" s="43"/>
      <c r="G67" s="43"/>
      <c r="I67" s="43"/>
      <c r="J67" s="43"/>
      <c r="K67" s="43"/>
      <c r="L67" s="71"/>
      <c r="M67" s="71"/>
    </row>
    <row r="68">
      <c r="B68" s="68"/>
      <c r="C68" s="92"/>
      <c r="D68" s="43"/>
      <c r="E68" s="43"/>
      <c r="F68" s="43"/>
      <c r="G68" s="43"/>
      <c r="I68" s="43"/>
      <c r="J68" s="43"/>
      <c r="K68" s="43"/>
      <c r="L68" s="71"/>
      <c r="M68" s="71"/>
    </row>
    <row r="69">
      <c r="B69" s="68"/>
      <c r="C69" s="92"/>
      <c r="D69" s="43"/>
      <c r="E69" s="43"/>
      <c r="F69" s="43"/>
      <c r="G69" s="43"/>
      <c r="I69" s="43"/>
      <c r="J69" s="43"/>
      <c r="K69" s="43"/>
      <c r="L69" s="71"/>
      <c r="M69" s="71"/>
    </row>
    <row r="70">
      <c r="B70" s="68"/>
      <c r="C70" s="92"/>
      <c r="D70" s="43"/>
      <c r="E70" s="43"/>
      <c r="F70" s="43"/>
      <c r="G70" s="43"/>
      <c r="I70" s="43"/>
      <c r="J70" s="43"/>
      <c r="K70" s="43"/>
      <c r="L70" s="71"/>
      <c r="M70" s="71"/>
    </row>
    <row r="71">
      <c r="B71" s="68"/>
      <c r="C71" s="92"/>
      <c r="D71" s="43"/>
      <c r="E71" s="43"/>
      <c r="F71" s="43"/>
      <c r="G71" s="43"/>
      <c r="I71" s="43"/>
      <c r="J71" s="43"/>
      <c r="K71" s="43"/>
      <c r="L71" s="71"/>
      <c r="M71" s="71"/>
    </row>
    <row r="72">
      <c r="B72" s="68"/>
      <c r="C72" s="92"/>
      <c r="D72" s="43"/>
      <c r="E72" s="43"/>
      <c r="F72" s="43"/>
      <c r="G72" s="43"/>
      <c r="I72" s="43"/>
      <c r="J72" s="43"/>
      <c r="K72" s="43"/>
      <c r="L72" s="71"/>
      <c r="M72" s="71"/>
    </row>
    <row r="73">
      <c r="B73" s="68"/>
      <c r="C73" s="92"/>
      <c r="D73" s="43"/>
      <c r="E73" s="43"/>
      <c r="F73" s="43"/>
      <c r="G73" s="43"/>
      <c r="I73" s="43"/>
      <c r="J73" s="43"/>
      <c r="K73" s="43"/>
      <c r="L73" s="71"/>
      <c r="M73" s="71"/>
    </row>
    <row r="74">
      <c r="B74" s="68"/>
      <c r="C74" s="92"/>
      <c r="D74" s="43"/>
      <c r="E74" s="43"/>
      <c r="F74" s="43"/>
      <c r="G74" s="43"/>
      <c r="I74" s="43"/>
      <c r="J74" s="43"/>
      <c r="K74" s="43"/>
      <c r="L74" s="71"/>
      <c r="M74" s="71"/>
    </row>
    <row r="75">
      <c r="B75" s="68"/>
      <c r="C75" s="92"/>
      <c r="D75" s="43"/>
      <c r="E75" s="43"/>
      <c r="F75" s="43"/>
      <c r="G75" s="43"/>
      <c r="I75" s="43"/>
      <c r="J75" s="43"/>
      <c r="K75" s="43"/>
      <c r="L75" s="71"/>
      <c r="M75" s="71"/>
    </row>
    <row r="76">
      <c r="B76" s="68"/>
      <c r="C76" s="92"/>
      <c r="D76" s="43"/>
      <c r="E76" s="43"/>
      <c r="F76" s="43"/>
      <c r="G76" s="43"/>
      <c r="I76" s="43"/>
      <c r="J76" s="43"/>
      <c r="K76" s="43"/>
      <c r="L76" s="71"/>
      <c r="M76" s="71"/>
    </row>
    <row r="77">
      <c r="B77" s="68"/>
      <c r="C77" s="92"/>
      <c r="D77" s="43"/>
      <c r="E77" s="43"/>
      <c r="F77" s="43"/>
      <c r="G77" s="43"/>
      <c r="I77" s="43"/>
      <c r="J77" s="43"/>
      <c r="K77" s="43"/>
      <c r="L77" s="71"/>
      <c r="M77" s="71"/>
    </row>
    <row r="78">
      <c r="B78" s="68"/>
      <c r="C78" s="92"/>
      <c r="D78" s="43"/>
      <c r="E78" s="43"/>
      <c r="F78" s="43"/>
      <c r="G78" s="43"/>
      <c r="I78" s="43"/>
      <c r="J78" s="43"/>
      <c r="K78" s="43"/>
      <c r="L78" s="71"/>
      <c r="M78" s="71"/>
    </row>
    <row r="79">
      <c r="B79" s="68"/>
      <c r="C79" s="92"/>
      <c r="D79" s="43"/>
      <c r="E79" s="43"/>
      <c r="F79" s="43"/>
      <c r="G79" s="43"/>
      <c r="I79" s="43"/>
      <c r="J79" s="43"/>
      <c r="K79" s="43"/>
      <c r="L79" s="71"/>
      <c r="M79" s="71"/>
    </row>
    <row r="80">
      <c r="B80" s="68"/>
      <c r="C80" s="92"/>
      <c r="D80" s="43"/>
      <c r="E80" s="43"/>
      <c r="F80" s="43"/>
      <c r="G80" s="43"/>
      <c r="I80" s="43"/>
      <c r="J80" s="43"/>
      <c r="K80" s="43"/>
      <c r="L80" s="71"/>
      <c r="M80" s="71"/>
    </row>
    <row r="81">
      <c r="B81" s="68"/>
      <c r="C81" s="92"/>
      <c r="D81" s="43"/>
      <c r="E81" s="43"/>
      <c r="F81" s="43"/>
      <c r="G81" s="43"/>
      <c r="I81" s="43"/>
      <c r="J81" s="43"/>
      <c r="K81" s="43"/>
      <c r="L81" s="71"/>
      <c r="M81" s="71"/>
    </row>
    <row r="82">
      <c r="B82" s="68"/>
      <c r="C82" s="92"/>
      <c r="D82" s="43"/>
      <c r="E82" s="43"/>
      <c r="F82" s="43"/>
      <c r="G82" s="43"/>
      <c r="I82" s="43"/>
      <c r="J82" s="43"/>
      <c r="K82" s="43"/>
      <c r="L82" s="71"/>
      <c r="M82" s="71"/>
    </row>
    <row r="83">
      <c r="B83" s="68"/>
      <c r="C83" s="92"/>
      <c r="D83" s="43"/>
      <c r="E83" s="43"/>
      <c r="F83" s="43"/>
      <c r="G83" s="43"/>
      <c r="I83" s="43"/>
      <c r="J83" s="43"/>
      <c r="K83" s="43"/>
      <c r="L83" s="71"/>
      <c r="M83" s="71"/>
    </row>
    <row r="84">
      <c r="B84" s="68"/>
      <c r="C84" s="92"/>
      <c r="D84" s="43"/>
      <c r="E84" s="43"/>
      <c r="F84" s="43"/>
      <c r="G84" s="43"/>
      <c r="I84" s="43"/>
      <c r="J84" s="43"/>
      <c r="K84" s="43"/>
      <c r="L84" s="71"/>
      <c r="M84" s="71"/>
    </row>
    <row r="85">
      <c r="B85" s="68"/>
      <c r="C85" s="92"/>
      <c r="D85" s="43"/>
      <c r="E85" s="43"/>
      <c r="F85" s="43"/>
      <c r="G85" s="43"/>
      <c r="I85" s="43"/>
      <c r="J85" s="43"/>
      <c r="K85" s="43"/>
      <c r="L85" s="71"/>
      <c r="M85" s="71"/>
    </row>
    <row r="86">
      <c r="B86" s="68"/>
      <c r="C86" s="92"/>
      <c r="D86" s="43"/>
      <c r="E86" s="43"/>
      <c r="F86" s="43"/>
      <c r="G86" s="43"/>
      <c r="I86" s="43"/>
      <c r="J86" s="43"/>
      <c r="K86" s="43"/>
      <c r="L86" s="71"/>
      <c r="M86" s="71"/>
    </row>
    <row r="87">
      <c r="B87" s="68"/>
      <c r="C87" s="92"/>
      <c r="D87" s="43"/>
      <c r="E87" s="43"/>
      <c r="F87" s="43"/>
      <c r="G87" s="43"/>
      <c r="H87" s="73"/>
      <c r="I87" s="43"/>
      <c r="J87" s="43"/>
      <c r="K87" s="43"/>
      <c r="L87" s="71"/>
      <c r="M87" s="71"/>
    </row>
    <row r="88">
      <c r="B88" s="68"/>
      <c r="C88" s="92"/>
      <c r="D88" s="43"/>
      <c r="E88" s="43"/>
      <c r="F88" s="43"/>
      <c r="G88" s="43"/>
      <c r="H88" s="74"/>
      <c r="I88" s="43"/>
      <c r="J88" s="43"/>
      <c r="K88" s="43"/>
      <c r="L88" s="71"/>
      <c r="M88" s="71"/>
    </row>
    <row r="89">
      <c r="B89" s="68"/>
      <c r="C89" s="92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92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92"/>
      <c r="D91" s="43"/>
      <c r="E91" s="43"/>
      <c r="F91" s="43"/>
      <c r="G91" s="43"/>
      <c r="H91" s="43"/>
      <c r="I91" s="43"/>
      <c r="J91" s="43"/>
      <c r="K91" s="43"/>
      <c r="L91" s="71"/>
      <c r="M91" s="71"/>
    </row>
    <row r="92">
      <c r="B92" s="68"/>
      <c r="C92" s="92"/>
      <c r="D92" s="43"/>
      <c r="E92" s="43"/>
      <c r="F92" s="43"/>
      <c r="G92" s="43"/>
      <c r="H92" s="43"/>
      <c r="I92" s="43"/>
      <c r="J92" s="43"/>
      <c r="K92" s="43"/>
      <c r="L92" s="71"/>
      <c r="M92" s="71"/>
    </row>
    <row r="93">
      <c r="B93" s="68"/>
      <c r="C93" s="92"/>
      <c r="D93" s="43"/>
      <c r="E93" s="43"/>
      <c r="F93" s="43"/>
      <c r="G93" s="43"/>
      <c r="H93" s="43"/>
      <c r="I93" s="43"/>
      <c r="J93" s="43"/>
      <c r="K93" s="43"/>
      <c r="L93" s="71"/>
      <c r="M93" s="7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254</v>
      </c>
      <c r="C1" s="19">
        <v>42705.0</v>
      </c>
      <c r="D1" s="19">
        <v>42709.0</v>
      </c>
      <c r="E1" s="85">
        <v>42712.0</v>
      </c>
      <c r="F1" s="85">
        <v>42716.0</v>
      </c>
      <c r="G1" s="85">
        <v>42719.0</v>
      </c>
      <c r="H1" s="85">
        <v>42726.0</v>
      </c>
      <c r="I1" s="19">
        <v>42730.0</v>
      </c>
      <c r="J1" s="19">
        <v>42733.0</v>
      </c>
      <c r="K1" s="20" t="s">
        <v>256</v>
      </c>
      <c r="L1" s="22" t="s">
        <v>257</v>
      </c>
      <c r="M1" s="23" t="s">
        <v>258</v>
      </c>
      <c r="N1" s="24" t="s">
        <v>259</v>
      </c>
      <c r="O1" s="25"/>
      <c r="P1" s="25"/>
      <c r="Q1" s="26" t="s">
        <v>260</v>
      </c>
    </row>
    <row r="2">
      <c r="A2" s="27" t="s">
        <v>261</v>
      </c>
      <c r="B2" s="28">
        <f>'1116'!L2</f>
        <v>4330</v>
      </c>
      <c r="C2" s="6"/>
      <c r="D2" s="76" t="s">
        <v>317</v>
      </c>
      <c r="E2" s="88" t="s">
        <v>317</v>
      </c>
      <c r="F2" s="88" t="s">
        <v>326</v>
      </c>
      <c r="G2" s="89" t="s">
        <v>327</v>
      </c>
      <c r="H2" s="88" t="s">
        <v>328</v>
      </c>
      <c r="I2" s="73"/>
      <c r="J2" s="73"/>
      <c r="K2" s="31">
        <f>B2+K3-K4</f>
        <v>3780</v>
      </c>
      <c r="L2" s="32"/>
      <c r="M2" s="33">
        <f>SUM(M5:M29)</f>
        <v>-122090</v>
      </c>
      <c r="N2" s="34" t="s">
        <v>331</v>
      </c>
      <c r="O2" s="35"/>
      <c r="P2" s="35"/>
      <c r="Q2" s="36"/>
    </row>
    <row r="3">
      <c r="A3" s="37" t="s">
        <v>271</v>
      </c>
      <c r="B3" s="38"/>
      <c r="C3" s="39">
        <f t="shared" ref="C3:J3" si="1">SUM(C5:C29)</f>
        <v>2400</v>
      </c>
      <c r="D3" s="39">
        <f t="shared" si="1"/>
        <v>2500</v>
      </c>
      <c r="E3" s="86">
        <f t="shared" si="1"/>
        <v>2500</v>
      </c>
      <c r="F3" s="86">
        <f t="shared" si="1"/>
        <v>2750</v>
      </c>
      <c r="G3" s="86">
        <f t="shared" si="1"/>
        <v>2500</v>
      </c>
      <c r="H3" s="86">
        <f t="shared" si="1"/>
        <v>2400</v>
      </c>
      <c r="I3" s="39">
        <f t="shared" si="1"/>
        <v>0</v>
      </c>
      <c r="J3" s="39">
        <f t="shared" si="1"/>
        <v>0</v>
      </c>
      <c r="K3" s="39">
        <f t="shared" ref="K3:K4" si="2">SUM(C3:J3)</f>
        <v>15050</v>
      </c>
      <c r="L3" s="32"/>
      <c r="M3" s="40"/>
      <c r="N3" s="41"/>
      <c r="O3" s="42"/>
      <c r="P3" s="42"/>
      <c r="Q3" s="43"/>
    </row>
    <row r="4">
      <c r="A4" s="44" t="s">
        <v>272</v>
      </c>
      <c r="B4" s="45"/>
      <c r="C4" s="46">
        <v>2600.0</v>
      </c>
      <c r="D4" s="46">
        <v>2600.0</v>
      </c>
      <c r="E4" s="87">
        <v>2600.0</v>
      </c>
      <c r="F4" s="87">
        <v>2600.0</v>
      </c>
      <c r="G4" s="87">
        <v>2600.0</v>
      </c>
      <c r="H4" s="87">
        <v>2600.0</v>
      </c>
      <c r="I4" s="46"/>
      <c r="J4" s="46"/>
      <c r="K4" s="47">
        <f t="shared" si="2"/>
        <v>15600</v>
      </c>
      <c r="L4" s="32"/>
      <c r="M4" s="40"/>
      <c r="N4" s="48"/>
      <c r="O4" s="49"/>
      <c r="P4" s="49"/>
    </row>
    <row r="5">
      <c r="A5" s="50" t="s">
        <v>278</v>
      </c>
      <c r="B5" s="51">
        <f>-1*'1116'!N5</f>
        <v>3800</v>
      </c>
      <c r="C5" s="95">
        <v>0.0</v>
      </c>
      <c r="D5" s="73"/>
      <c r="E5" s="88">
        <v>0.0</v>
      </c>
      <c r="F5" s="97"/>
      <c r="G5" s="97"/>
      <c r="H5" s="97"/>
      <c r="I5" s="73"/>
      <c r="J5" s="73"/>
      <c r="K5" s="52">
        <f t="shared" ref="K5:K29" si="3">SUM(B5:J5)</f>
        <v>3800</v>
      </c>
      <c r="L5" s="53"/>
      <c r="M5" s="33">
        <f t="shared" ref="M5:M29" si="4">L5-K5</f>
        <v>-3800</v>
      </c>
      <c r="N5" s="54">
        <f>SUM(C5:J5)+'1116'!O5</f>
        <v>500</v>
      </c>
      <c r="O5" s="55"/>
      <c r="P5" s="55"/>
      <c r="Q5" s="56"/>
    </row>
    <row r="6">
      <c r="A6" s="57" t="s">
        <v>94</v>
      </c>
      <c r="B6" s="51">
        <f>-1*'1116'!N6</f>
        <v>-600</v>
      </c>
      <c r="C6" s="94"/>
      <c r="D6" s="94"/>
      <c r="E6" s="97"/>
      <c r="F6" s="99"/>
      <c r="G6" s="99"/>
      <c r="H6" s="100">
        <v>200.0</v>
      </c>
      <c r="I6" s="94"/>
      <c r="J6" s="94"/>
      <c r="K6" s="52">
        <f t="shared" si="3"/>
        <v>-400</v>
      </c>
      <c r="L6" s="32"/>
      <c r="M6" s="33">
        <f t="shared" si="4"/>
        <v>400</v>
      </c>
      <c r="N6" s="54">
        <f>SUM(C6:J6)+'1116'!O6</f>
        <v>200</v>
      </c>
      <c r="O6" s="55"/>
      <c r="P6" s="55"/>
      <c r="Q6" s="26" t="s">
        <v>279</v>
      </c>
    </row>
    <row r="7">
      <c r="A7" s="57" t="s">
        <v>23</v>
      </c>
      <c r="B7" s="51">
        <f>-1*'1116'!N7</f>
        <v>3698</v>
      </c>
      <c r="C7" s="93">
        <v>200.0</v>
      </c>
      <c r="D7" s="76">
        <v>250.0</v>
      </c>
      <c r="E7" s="89">
        <v>250.0</v>
      </c>
      <c r="F7" s="89">
        <v>250.0</v>
      </c>
      <c r="G7" s="88">
        <v>250.0</v>
      </c>
      <c r="H7" s="88">
        <v>200.0</v>
      </c>
      <c r="I7" s="73"/>
      <c r="J7" s="73"/>
      <c r="K7" s="52">
        <f t="shared" si="3"/>
        <v>5098</v>
      </c>
      <c r="L7" s="53"/>
      <c r="M7" s="33">
        <f t="shared" si="4"/>
        <v>-5098</v>
      </c>
      <c r="N7" s="54">
        <f>SUM(C7:J7)+'1116'!O7</f>
        <v>3400</v>
      </c>
      <c r="O7" s="55"/>
      <c r="P7" s="55"/>
      <c r="Q7" s="26" t="s">
        <v>280</v>
      </c>
    </row>
    <row r="8">
      <c r="A8" s="57" t="s">
        <v>7</v>
      </c>
      <c r="B8" s="51">
        <f>-1*'1116'!N8</f>
        <v>5450</v>
      </c>
      <c r="C8" s="95">
        <v>200.0</v>
      </c>
      <c r="D8" s="93">
        <v>250.0</v>
      </c>
      <c r="E8" s="88">
        <v>250.0</v>
      </c>
      <c r="F8" s="89">
        <v>250.0</v>
      </c>
      <c r="G8" s="101">
        <v>250.0</v>
      </c>
      <c r="H8" s="97"/>
      <c r="I8" s="73"/>
      <c r="J8" s="73"/>
      <c r="K8" s="52">
        <f t="shared" si="3"/>
        <v>6650</v>
      </c>
      <c r="L8" s="53"/>
      <c r="M8" s="33">
        <f t="shared" si="4"/>
        <v>-6650</v>
      </c>
      <c r="N8" s="54">
        <f>SUM(C8:J8)+'1116'!O8</f>
        <v>2600</v>
      </c>
      <c r="O8" s="55"/>
      <c r="P8" s="55"/>
      <c r="Q8" s="26" t="s">
        <v>281</v>
      </c>
    </row>
    <row r="9">
      <c r="A9" s="57" t="s">
        <v>62</v>
      </c>
      <c r="B9" s="51">
        <f>-1*'1116'!N9</f>
        <v>8000</v>
      </c>
      <c r="C9" s="76">
        <v>200.0</v>
      </c>
      <c r="D9" s="76">
        <v>250.0</v>
      </c>
      <c r="E9" s="89">
        <v>250.0</v>
      </c>
      <c r="F9" s="89">
        <v>250.0</v>
      </c>
      <c r="G9" s="97"/>
      <c r="H9" s="89">
        <v>200.0</v>
      </c>
      <c r="I9" s="73"/>
      <c r="J9" s="73"/>
      <c r="K9" s="52">
        <f t="shared" si="3"/>
        <v>9150</v>
      </c>
      <c r="L9" s="53"/>
      <c r="M9" s="33">
        <f t="shared" si="4"/>
        <v>-9150</v>
      </c>
      <c r="N9" s="54">
        <f>SUM(C9:J9)+'1116'!O9</f>
        <v>3000</v>
      </c>
      <c r="O9" s="55"/>
      <c r="P9" s="55"/>
      <c r="Q9" s="26" t="s">
        <v>282</v>
      </c>
    </row>
    <row r="10">
      <c r="A10" s="57" t="s">
        <v>16</v>
      </c>
      <c r="B10" s="51">
        <f>-1*'1116'!N10</f>
        <v>0</v>
      </c>
      <c r="C10" s="76">
        <v>200.0</v>
      </c>
      <c r="D10" s="93">
        <v>250.0</v>
      </c>
      <c r="E10" s="88">
        <v>250.0</v>
      </c>
      <c r="F10" s="88">
        <v>250.0</v>
      </c>
      <c r="G10" s="97"/>
      <c r="H10" s="88">
        <v>200.0</v>
      </c>
      <c r="I10" s="73"/>
      <c r="J10" s="73"/>
      <c r="K10" s="52">
        <f t="shared" si="3"/>
        <v>1150</v>
      </c>
      <c r="L10" s="32"/>
      <c r="M10" s="33">
        <f t="shared" si="4"/>
        <v>-1150</v>
      </c>
      <c r="N10" s="54">
        <f>SUM(C10:J10)+'1116'!O10</f>
        <v>3400</v>
      </c>
      <c r="O10" s="55"/>
      <c r="P10" s="55"/>
      <c r="Q10" s="26" t="s">
        <v>283</v>
      </c>
    </row>
    <row r="11">
      <c r="A11" s="57" t="s">
        <v>36</v>
      </c>
      <c r="B11" s="51">
        <f>-1*'1116'!N11</f>
        <v>9300</v>
      </c>
      <c r="C11" s="73"/>
      <c r="D11" s="73"/>
      <c r="E11" s="97"/>
      <c r="F11" s="97"/>
      <c r="G11" s="97"/>
      <c r="H11" s="88">
        <v>200.0</v>
      </c>
      <c r="I11" s="73"/>
      <c r="J11" s="73"/>
      <c r="K11" s="52">
        <f t="shared" si="3"/>
        <v>9500</v>
      </c>
      <c r="L11" s="53"/>
      <c r="M11" s="33">
        <f t="shared" si="4"/>
        <v>-9500</v>
      </c>
      <c r="N11" s="54">
        <f>SUM(C11:J11)+'1116'!O11</f>
        <v>2750</v>
      </c>
      <c r="O11" s="55"/>
      <c r="P11" s="55"/>
      <c r="Q11" s="26" t="s">
        <v>284</v>
      </c>
    </row>
    <row r="12">
      <c r="A12" s="57" t="s">
        <v>45</v>
      </c>
      <c r="B12" s="51">
        <f>-1*'1116'!N12</f>
        <v>7720</v>
      </c>
      <c r="C12" s="73"/>
      <c r="D12" s="76">
        <v>250.0</v>
      </c>
      <c r="E12" s="97"/>
      <c r="F12" s="88">
        <v>250.0</v>
      </c>
      <c r="G12" s="89">
        <v>250.0</v>
      </c>
      <c r="H12" s="97"/>
      <c r="I12" s="73"/>
      <c r="J12" s="74"/>
      <c r="K12" s="52">
        <f t="shared" si="3"/>
        <v>8470</v>
      </c>
      <c r="L12" s="53"/>
      <c r="M12" s="33">
        <f t="shared" si="4"/>
        <v>-8470</v>
      </c>
      <c r="N12" s="54">
        <f>SUM(C12:J12)+'1116'!O12</f>
        <v>2350</v>
      </c>
      <c r="O12" s="55"/>
      <c r="P12" s="55"/>
      <c r="Q12" s="26" t="s">
        <v>285</v>
      </c>
    </row>
    <row r="13">
      <c r="A13" s="57" t="s">
        <v>87</v>
      </c>
      <c r="B13" s="51">
        <f>-1*'1116'!N13</f>
        <v>1550</v>
      </c>
      <c r="C13" s="95">
        <v>200.0</v>
      </c>
      <c r="D13" s="74"/>
      <c r="E13" s="97"/>
      <c r="F13" s="97"/>
      <c r="G13" s="97"/>
      <c r="H13" s="89">
        <v>200.0</v>
      </c>
      <c r="I13" s="94"/>
      <c r="J13" s="74"/>
      <c r="K13" s="52">
        <f t="shared" si="3"/>
        <v>1950</v>
      </c>
      <c r="L13" s="53"/>
      <c r="M13" s="33">
        <f t="shared" si="4"/>
        <v>-1950</v>
      </c>
      <c r="N13" s="54">
        <f>SUM(C13:J13)+'1116'!O13</f>
        <v>1100</v>
      </c>
      <c r="O13" s="55"/>
      <c r="P13" s="55"/>
      <c r="Q13" s="26" t="s">
        <v>286</v>
      </c>
    </row>
    <row r="14">
      <c r="A14" s="57" t="s">
        <v>25</v>
      </c>
      <c r="B14" s="51">
        <f>-1*'1116'!N14</f>
        <v>8500</v>
      </c>
      <c r="C14" s="93">
        <v>200.0</v>
      </c>
      <c r="D14" s="73"/>
      <c r="E14" s="97"/>
      <c r="F14" s="88">
        <v>250.0</v>
      </c>
      <c r="G14" s="88">
        <v>250.0</v>
      </c>
      <c r="H14" s="88">
        <v>200.0</v>
      </c>
      <c r="I14" s="73"/>
      <c r="J14" s="74"/>
      <c r="K14" s="52">
        <f t="shared" si="3"/>
        <v>9400</v>
      </c>
      <c r="L14" s="53"/>
      <c r="M14" s="33">
        <f t="shared" si="4"/>
        <v>-9400</v>
      </c>
      <c r="N14" s="54">
        <f>SUM(C14:J14)+'1116'!O14</f>
        <v>3000</v>
      </c>
      <c r="O14" s="55"/>
      <c r="P14" s="55"/>
      <c r="Q14" s="26" t="s">
        <v>287</v>
      </c>
    </row>
    <row r="15">
      <c r="A15" s="57" t="s">
        <v>8</v>
      </c>
      <c r="B15" s="51">
        <f>-1*'1116'!N15</f>
        <v>4950</v>
      </c>
      <c r="C15" s="93">
        <v>200.0</v>
      </c>
      <c r="D15" s="73"/>
      <c r="E15" s="97"/>
      <c r="F15" s="97"/>
      <c r="G15" s="97"/>
      <c r="H15" s="97"/>
      <c r="I15" s="73"/>
      <c r="J15" s="74"/>
      <c r="K15" s="52">
        <f t="shared" si="3"/>
        <v>5150</v>
      </c>
      <c r="L15" s="53"/>
      <c r="M15" s="33">
        <f t="shared" si="4"/>
        <v>-5150</v>
      </c>
      <c r="N15" s="54">
        <f>SUM(C15:J15)+'1116'!O15</f>
        <v>950</v>
      </c>
      <c r="O15" s="55"/>
      <c r="P15" s="55"/>
      <c r="Q15" s="26" t="s">
        <v>288</v>
      </c>
    </row>
    <row r="16">
      <c r="A16" s="62" t="s">
        <v>13</v>
      </c>
      <c r="B16" s="51">
        <f>-1*'1116'!N16</f>
        <v>8600</v>
      </c>
      <c r="C16" s="73"/>
      <c r="D16" s="76">
        <v>250.0</v>
      </c>
      <c r="E16" s="97"/>
      <c r="F16" s="88">
        <v>250.0</v>
      </c>
      <c r="G16" s="88">
        <v>250.0</v>
      </c>
      <c r="H16" s="97"/>
      <c r="I16" s="73"/>
      <c r="J16" s="74"/>
      <c r="K16" s="52">
        <f t="shared" si="3"/>
        <v>9350</v>
      </c>
      <c r="L16" s="53"/>
      <c r="M16" s="33">
        <f t="shared" si="4"/>
        <v>-9350</v>
      </c>
      <c r="N16" s="54">
        <f>SUM(C16:J16)+'1116'!O16</f>
        <v>2900</v>
      </c>
      <c r="O16" s="55"/>
      <c r="P16" s="55"/>
      <c r="Q16" s="26" t="s">
        <v>289</v>
      </c>
    </row>
    <row r="17">
      <c r="A17" s="57" t="s">
        <v>65</v>
      </c>
      <c r="B17" s="51">
        <f>-1*'1116'!N17</f>
        <v>6570</v>
      </c>
      <c r="C17" s="76">
        <v>200.0</v>
      </c>
      <c r="D17" s="93">
        <v>250.0</v>
      </c>
      <c r="E17" s="89">
        <v>250.0</v>
      </c>
      <c r="F17" s="97"/>
      <c r="G17" s="88">
        <v>250.0</v>
      </c>
      <c r="H17" s="89">
        <v>200.0</v>
      </c>
      <c r="I17" s="73"/>
      <c r="J17" s="73"/>
      <c r="K17" s="52">
        <f t="shared" si="3"/>
        <v>7720</v>
      </c>
      <c r="L17" s="53"/>
      <c r="M17" s="33">
        <f t="shared" si="4"/>
        <v>-7720</v>
      </c>
      <c r="N17" s="54">
        <f>SUM(C17:J17)+'1116'!O17</f>
        <v>2650</v>
      </c>
      <c r="O17" s="55"/>
      <c r="P17" s="55"/>
      <c r="Q17" s="26" t="s">
        <v>290</v>
      </c>
    </row>
    <row r="18">
      <c r="A18" s="57" t="s">
        <v>55</v>
      </c>
      <c r="B18" s="51">
        <f>-1*'1116'!N18</f>
        <v>7500</v>
      </c>
      <c r="C18" s="93">
        <v>200.0</v>
      </c>
      <c r="D18" s="73"/>
      <c r="E18" s="88">
        <v>250.0</v>
      </c>
      <c r="F18" s="97"/>
      <c r="G18" s="89">
        <v>250.0</v>
      </c>
      <c r="H18" s="89">
        <v>200.0</v>
      </c>
      <c r="I18" s="74"/>
      <c r="J18" s="73"/>
      <c r="K18" s="52">
        <f t="shared" si="3"/>
        <v>8400</v>
      </c>
      <c r="L18" s="53"/>
      <c r="M18" s="33">
        <f t="shared" si="4"/>
        <v>-8400</v>
      </c>
      <c r="N18" s="54">
        <f>SUM(C18:J18)+'1116'!O18</f>
        <v>1400</v>
      </c>
      <c r="O18" s="55"/>
      <c r="P18" s="55"/>
      <c r="Q18" s="26" t="s">
        <v>291</v>
      </c>
    </row>
    <row r="19">
      <c r="A19" s="57" t="s">
        <v>28</v>
      </c>
      <c r="B19" s="51">
        <f>-1*'1116'!N19</f>
        <v>4052</v>
      </c>
      <c r="C19" s="93">
        <v>200.0</v>
      </c>
      <c r="D19" s="93">
        <v>250.0</v>
      </c>
      <c r="E19" s="88">
        <v>250.0</v>
      </c>
      <c r="F19" s="88">
        <v>250.0</v>
      </c>
      <c r="G19" s="89">
        <v>250.0</v>
      </c>
      <c r="H19" s="88">
        <v>200.0</v>
      </c>
      <c r="I19" s="73"/>
      <c r="J19" s="74"/>
      <c r="K19" s="52">
        <f t="shared" si="3"/>
        <v>5452</v>
      </c>
      <c r="L19" s="53"/>
      <c r="M19" s="33">
        <f t="shared" si="4"/>
        <v>-5452</v>
      </c>
      <c r="N19" s="54">
        <f>SUM(C19:J19)+'1116'!O19</f>
        <v>2900</v>
      </c>
      <c r="O19" s="55"/>
      <c r="P19" s="55"/>
      <c r="Q19" s="26" t="s">
        <v>292</v>
      </c>
    </row>
    <row r="20">
      <c r="A20" s="57" t="s">
        <v>70</v>
      </c>
      <c r="B20" s="51">
        <f>-1*'1116'!N20</f>
        <v>4850</v>
      </c>
      <c r="C20" s="73"/>
      <c r="D20" s="74"/>
      <c r="E20" s="89">
        <v>250.0</v>
      </c>
      <c r="F20" s="89">
        <v>250.0</v>
      </c>
      <c r="G20" s="88">
        <v>250.0</v>
      </c>
      <c r="H20" s="97"/>
      <c r="I20" s="73"/>
      <c r="J20" s="74"/>
      <c r="K20" s="52">
        <f t="shared" si="3"/>
        <v>5600</v>
      </c>
      <c r="L20" s="53"/>
      <c r="M20" s="33">
        <f t="shared" si="4"/>
        <v>-5600</v>
      </c>
      <c r="N20" s="54">
        <f>SUM(C20:J20)+'1116'!O20</f>
        <v>1550</v>
      </c>
      <c r="O20" s="55"/>
      <c r="P20" s="55"/>
      <c r="Q20" s="26" t="s">
        <v>293</v>
      </c>
    </row>
    <row r="21">
      <c r="A21" s="57" t="s">
        <v>149</v>
      </c>
      <c r="B21" s="51">
        <f>-1*'1116'!N21</f>
        <v>400</v>
      </c>
      <c r="C21" s="94"/>
      <c r="D21" s="94"/>
      <c r="E21" s="99"/>
      <c r="F21" s="99"/>
      <c r="G21" s="99"/>
      <c r="H21" s="97"/>
      <c r="I21" s="94"/>
      <c r="J21" s="94"/>
      <c r="K21" s="52">
        <f t="shared" si="3"/>
        <v>400</v>
      </c>
      <c r="L21" s="53"/>
      <c r="M21" s="33">
        <f t="shared" si="4"/>
        <v>-400</v>
      </c>
      <c r="N21" s="54">
        <f>SUM(C21:J21)+'1116'!O21</f>
        <v>0</v>
      </c>
      <c r="O21" s="55"/>
      <c r="P21" s="55"/>
      <c r="Q21" s="26" t="s">
        <v>294</v>
      </c>
    </row>
    <row r="22">
      <c r="A22" s="57" t="s">
        <v>103</v>
      </c>
      <c r="B22" s="51">
        <f>-1*'1116'!N22</f>
        <v>1550</v>
      </c>
      <c r="C22" s="94"/>
      <c r="D22" s="74"/>
      <c r="E22" s="97"/>
      <c r="F22" s="97"/>
      <c r="G22" s="99"/>
      <c r="H22" s="97"/>
      <c r="I22" s="74"/>
      <c r="J22" s="74"/>
      <c r="K22" s="52">
        <f t="shared" si="3"/>
        <v>1550</v>
      </c>
      <c r="L22" s="53"/>
      <c r="M22" s="33">
        <f t="shared" si="4"/>
        <v>-1550</v>
      </c>
      <c r="N22" s="54">
        <f>SUM(C22:J22)+'1116'!O22</f>
        <v>0</v>
      </c>
      <c r="O22" s="55"/>
      <c r="P22" s="55"/>
      <c r="Q22" s="26" t="s">
        <v>318</v>
      </c>
    </row>
    <row r="23">
      <c r="A23" s="57" t="s">
        <v>30</v>
      </c>
      <c r="B23" s="51">
        <f>-1*'1116'!N23</f>
        <v>12400</v>
      </c>
      <c r="C23" s="76">
        <v>200.0</v>
      </c>
      <c r="D23" s="76">
        <v>250.0</v>
      </c>
      <c r="E23" s="89">
        <v>250.0</v>
      </c>
      <c r="F23" s="89">
        <v>250.0</v>
      </c>
      <c r="G23" s="89">
        <v>250.0</v>
      </c>
      <c r="H23" s="89">
        <v>200.0</v>
      </c>
      <c r="I23" s="73"/>
      <c r="J23" s="73"/>
      <c r="K23" s="52">
        <f t="shared" si="3"/>
        <v>13800</v>
      </c>
      <c r="L23" s="53"/>
      <c r="M23" s="33">
        <f t="shared" si="4"/>
        <v>-13800</v>
      </c>
      <c r="N23" s="54">
        <f>SUM(C23:J23)+'1116'!O23</f>
        <v>3400</v>
      </c>
      <c r="O23" s="55"/>
      <c r="P23" s="55"/>
      <c r="Q23" s="26" t="s">
        <v>295</v>
      </c>
    </row>
    <row r="24">
      <c r="A24" s="57" t="s">
        <v>52</v>
      </c>
      <c r="B24" s="51">
        <f>-1*'1116'!N24</f>
        <v>7900</v>
      </c>
      <c r="C24" s="95">
        <v>200.0</v>
      </c>
      <c r="D24" s="76">
        <v>250.0</v>
      </c>
      <c r="E24" s="89">
        <v>250.0</v>
      </c>
      <c r="F24" s="88">
        <v>250.0</v>
      </c>
      <c r="G24" s="97"/>
      <c r="H24" s="88">
        <v>200.0</v>
      </c>
      <c r="I24" s="73"/>
      <c r="J24" s="73"/>
      <c r="K24" s="52">
        <f t="shared" si="3"/>
        <v>9050</v>
      </c>
      <c r="L24" s="53"/>
      <c r="M24" s="33">
        <f t="shared" si="4"/>
        <v>-9050</v>
      </c>
      <c r="N24" s="54">
        <f>SUM(C24:J24)+'1116'!O24</f>
        <v>3650</v>
      </c>
      <c r="O24" s="55"/>
      <c r="P24" s="55"/>
      <c r="Q24" s="5" t="s">
        <v>296</v>
      </c>
    </row>
    <row r="25">
      <c r="A25" s="62" t="s">
        <v>40</v>
      </c>
      <c r="B25" s="51">
        <f>-1*'1116'!N25</f>
        <v>400</v>
      </c>
      <c r="C25" s="95">
        <v>0.0</v>
      </c>
      <c r="D25" s="93">
        <v>0.0</v>
      </c>
      <c r="E25" s="88">
        <v>0.0</v>
      </c>
      <c r="F25" s="97"/>
      <c r="G25" s="89">
        <v>0.0</v>
      </c>
      <c r="H25" s="97"/>
      <c r="I25" s="73"/>
      <c r="J25" s="73"/>
      <c r="K25" s="52">
        <f t="shared" si="3"/>
        <v>400</v>
      </c>
      <c r="L25" s="53"/>
      <c r="M25" s="33">
        <f t="shared" si="4"/>
        <v>-400</v>
      </c>
      <c r="N25" s="54">
        <f>SUM(C25:J25)+'1116'!O25</f>
        <v>0</v>
      </c>
      <c r="O25" s="55"/>
      <c r="P25" s="55"/>
      <c r="Q25" s="5" t="s">
        <v>297</v>
      </c>
    </row>
    <row r="26">
      <c r="A26" s="62" t="s">
        <v>76</v>
      </c>
      <c r="B26" s="51">
        <f>-1*'1116'!N26</f>
        <v>0</v>
      </c>
      <c r="C26" s="95">
        <v>0.0</v>
      </c>
      <c r="D26" s="73"/>
      <c r="E26" s="89">
        <v>0.0</v>
      </c>
      <c r="F26" s="97"/>
      <c r="G26" s="88">
        <v>0.0</v>
      </c>
      <c r="H26" s="89">
        <v>0.0</v>
      </c>
      <c r="I26" s="73"/>
      <c r="J26" s="73"/>
      <c r="K26" s="52">
        <f t="shared" si="3"/>
        <v>0</v>
      </c>
      <c r="L26" s="53"/>
      <c r="M26" s="33">
        <f t="shared" si="4"/>
        <v>0</v>
      </c>
      <c r="N26" s="54">
        <f>SUM(C26:J26)+'1116'!O26</f>
        <v>0</v>
      </c>
      <c r="O26" s="55"/>
      <c r="Q26" s="5" t="s">
        <v>298</v>
      </c>
    </row>
    <row r="27">
      <c r="A27" s="62" t="s">
        <v>80</v>
      </c>
      <c r="B27" s="51">
        <f>-1*'1116'!N27</f>
        <v>0</v>
      </c>
      <c r="C27" s="73"/>
      <c r="D27" s="73"/>
      <c r="E27" s="97"/>
      <c r="F27" s="97"/>
      <c r="G27" s="99"/>
      <c r="H27" s="89">
        <v>0.0</v>
      </c>
      <c r="I27" s="73"/>
      <c r="J27" s="73"/>
      <c r="K27" s="52">
        <f t="shared" si="3"/>
        <v>0</v>
      </c>
      <c r="L27" s="53"/>
      <c r="M27" s="33">
        <f t="shared" si="4"/>
        <v>0</v>
      </c>
      <c r="N27" s="54">
        <f>SUM(C27:J27)+'1116'!O27</f>
        <v>0</v>
      </c>
      <c r="O27" s="55"/>
      <c r="P27" s="65"/>
      <c r="Q27" s="5" t="s">
        <v>299</v>
      </c>
    </row>
    <row r="28">
      <c r="A28" s="62" t="s">
        <v>334</v>
      </c>
      <c r="B28" s="51">
        <f>-1*'1116'!N28</f>
        <v>450</v>
      </c>
      <c r="C28" s="76">
        <v>0.0</v>
      </c>
      <c r="D28" s="73"/>
      <c r="E28" s="97"/>
      <c r="F28" s="97"/>
      <c r="G28" s="99"/>
      <c r="H28" s="97"/>
      <c r="I28" s="74"/>
      <c r="J28" s="94"/>
      <c r="K28" s="52">
        <f t="shared" si="3"/>
        <v>450</v>
      </c>
      <c r="L28" s="53"/>
      <c r="M28" s="33">
        <f t="shared" si="4"/>
        <v>-450</v>
      </c>
      <c r="N28" s="54">
        <f>SUM(C28:J28)+'1116'!O28</f>
        <v>450</v>
      </c>
      <c r="O28" s="55"/>
      <c r="P28" s="65"/>
      <c r="Q28" s="105" t="s">
        <v>335</v>
      </c>
    </row>
    <row r="29">
      <c r="A29" s="62" t="s">
        <v>90</v>
      </c>
      <c r="B29" s="51">
        <f>-1*'1116'!N29</f>
        <v>0</v>
      </c>
      <c r="C29" s="73"/>
      <c r="D29" s="73"/>
      <c r="E29" s="97"/>
      <c r="F29" s="97"/>
      <c r="G29" s="97"/>
      <c r="H29" s="97"/>
      <c r="I29" s="74"/>
      <c r="J29" s="94"/>
      <c r="K29" s="52">
        <f t="shared" si="3"/>
        <v>0</v>
      </c>
      <c r="L29" s="53"/>
      <c r="M29" s="33">
        <f t="shared" si="4"/>
        <v>0</v>
      </c>
      <c r="N29" s="54">
        <f>SUM(C29:J29)+'1116'!O29</f>
        <v>0</v>
      </c>
      <c r="O29" s="55"/>
      <c r="P29" s="65"/>
      <c r="Q29" s="105" t="s">
        <v>336</v>
      </c>
    </row>
    <row r="30">
      <c r="B30" s="68"/>
      <c r="C30" s="103"/>
      <c r="D30" s="103"/>
      <c r="E30" s="99"/>
      <c r="F30" s="99"/>
      <c r="G30" s="99"/>
      <c r="H30" s="99"/>
      <c r="I30" s="103"/>
      <c r="J30" s="103"/>
      <c r="K30" s="71"/>
      <c r="L30" s="71"/>
    </row>
    <row r="31" ht="82.5" customHeight="1">
      <c r="A31" s="66"/>
      <c r="B31" s="43"/>
      <c r="C31" s="73" t="s">
        <v>333</v>
      </c>
      <c r="D31" s="73"/>
      <c r="E31" s="106" t="s">
        <v>333</v>
      </c>
      <c r="F31" s="97"/>
      <c r="G31" s="97"/>
      <c r="H31" s="97"/>
      <c r="I31" s="73"/>
      <c r="J31" s="7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8"/>
      <c r="D32" s="69"/>
      <c r="E32" s="99"/>
      <c r="F32" s="99"/>
      <c r="G32" s="99"/>
      <c r="H32" s="99"/>
      <c r="I32" s="42"/>
      <c r="J32" s="42"/>
      <c r="K32" s="71"/>
      <c r="L32" s="71"/>
    </row>
    <row r="33">
      <c r="B33" s="68"/>
      <c r="C33" s="42"/>
      <c r="D33" s="42"/>
      <c r="E33" s="99"/>
      <c r="F33" s="104" t="s">
        <v>340</v>
      </c>
      <c r="G33" s="99"/>
      <c r="H33" s="99"/>
      <c r="I33" s="42"/>
      <c r="J33" s="42"/>
      <c r="K33" s="71"/>
      <c r="L33" s="71"/>
    </row>
    <row r="34">
      <c r="B34" s="68"/>
      <c r="C34" s="42"/>
      <c r="D34" s="42"/>
      <c r="E34" s="99"/>
      <c r="F34" s="99"/>
      <c r="G34" s="99"/>
      <c r="H34" s="99"/>
      <c r="I34" s="42"/>
      <c r="J34" s="42"/>
      <c r="K34" s="71"/>
      <c r="L34" s="71"/>
    </row>
    <row r="35">
      <c r="B35" s="68"/>
      <c r="C35" s="42"/>
      <c r="D35" s="42"/>
      <c r="E35" s="99"/>
      <c r="F35" s="99"/>
      <c r="G35" s="99"/>
      <c r="H35" s="99"/>
      <c r="I35" s="42"/>
      <c r="J35" s="42"/>
      <c r="K35" s="71"/>
      <c r="L35" s="71"/>
    </row>
    <row r="36">
      <c r="B36" s="68"/>
      <c r="C36" s="43"/>
      <c r="D36" s="43"/>
      <c r="E36" s="92"/>
      <c r="F36" s="92"/>
      <c r="G36" s="92"/>
      <c r="H36" s="92"/>
      <c r="I36" s="43"/>
      <c r="J36" s="43"/>
      <c r="K36" s="71"/>
      <c r="L36" s="71"/>
    </row>
    <row r="37">
      <c r="B37" s="68"/>
      <c r="C37" s="43"/>
      <c r="D37" s="43"/>
      <c r="E37" s="92"/>
      <c r="F37" s="92"/>
      <c r="G37" s="92"/>
      <c r="H37" s="92"/>
      <c r="I37" s="43"/>
      <c r="J37" s="43"/>
      <c r="K37" s="71"/>
      <c r="L37" s="71"/>
    </row>
    <row r="38">
      <c r="B38" s="68"/>
      <c r="C38" s="43"/>
      <c r="D38" s="43"/>
      <c r="E38" s="92"/>
      <c r="F38" s="92"/>
      <c r="G38" s="92"/>
      <c r="H38" s="92"/>
      <c r="I38" s="43"/>
      <c r="J38" s="43"/>
      <c r="K38" s="71"/>
      <c r="L38" s="71"/>
    </row>
    <row r="39">
      <c r="B39" s="68"/>
      <c r="C39" s="43"/>
      <c r="D39" s="43"/>
      <c r="E39" s="92"/>
      <c r="F39" s="92"/>
      <c r="G39" s="92"/>
      <c r="H39" s="92"/>
      <c r="I39" s="43"/>
      <c r="J39" s="43"/>
      <c r="K39" s="71"/>
      <c r="L39" s="71"/>
    </row>
    <row r="40">
      <c r="B40" s="68"/>
      <c r="C40" s="43"/>
      <c r="D40" s="43"/>
      <c r="E40" s="92"/>
      <c r="F40" s="92"/>
      <c r="G40" s="92"/>
      <c r="H40" s="92"/>
      <c r="I40" s="43"/>
      <c r="J40" s="43"/>
      <c r="K40" s="71"/>
      <c r="L40" s="71"/>
    </row>
    <row r="41">
      <c r="B41" s="68"/>
      <c r="C41" s="43"/>
      <c r="D41" s="43"/>
      <c r="E41" s="92"/>
      <c r="F41" s="92"/>
      <c r="G41" s="92"/>
      <c r="H41" s="92"/>
      <c r="I41" s="43"/>
      <c r="J41" s="43"/>
      <c r="K41" s="71"/>
      <c r="L41" s="71"/>
    </row>
    <row r="42">
      <c r="B42" s="68"/>
      <c r="C42" s="43"/>
      <c r="D42" s="43"/>
      <c r="E42" s="92"/>
      <c r="F42" s="92"/>
      <c r="G42" s="92"/>
      <c r="H42" s="92"/>
      <c r="I42" s="43"/>
      <c r="J42" s="43"/>
      <c r="K42" s="71"/>
      <c r="L42" s="71"/>
    </row>
    <row r="43">
      <c r="B43" s="68"/>
      <c r="C43" s="43"/>
      <c r="D43" s="43"/>
      <c r="E43" s="92"/>
      <c r="F43" s="92"/>
      <c r="G43" s="92"/>
      <c r="H43" s="92"/>
      <c r="I43" s="43"/>
      <c r="J43" s="43"/>
      <c r="K43" s="71"/>
      <c r="L43" s="71"/>
    </row>
    <row r="44">
      <c r="B44" s="68"/>
      <c r="C44" s="43"/>
      <c r="D44" s="43"/>
      <c r="E44" s="92"/>
      <c r="F44" s="92"/>
      <c r="G44" s="92"/>
      <c r="H44" s="92"/>
      <c r="I44" s="43"/>
      <c r="J44" s="43"/>
      <c r="K44" s="71"/>
      <c r="L44" s="71"/>
    </row>
    <row r="45">
      <c r="B45" s="68"/>
      <c r="C45" s="43"/>
      <c r="D45" s="43"/>
      <c r="E45" s="92"/>
      <c r="F45" s="92"/>
      <c r="G45" s="92"/>
      <c r="H45" s="92"/>
      <c r="I45" s="43"/>
      <c r="J45" s="43"/>
      <c r="K45" s="71"/>
      <c r="L45" s="71"/>
    </row>
    <row r="46">
      <c r="B46" s="68"/>
      <c r="C46" s="43"/>
      <c r="D46" s="43"/>
      <c r="E46" s="92"/>
      <c r="F46" s="92"/>
      <c r="G46" s="92"/>
      <c r="H46" s="92"/>
      <c r="I46" s="43"/>
      <c r="J46" s="43"/>
      <c r="K46" s="71"/>
      <c r="L46" s="71"/>
    </row>
    <row r="47">
      <c r="B47" s="68"/>
      <c r="C47" s="43"/>
      <c r="D47" s="43"/>
      <c r="E47" s="92"/>
      <c r="F47" s="92"/>
      <c r="G47" s="92"/>
      <c r="H47" s="92"/>
      <c r="I47" s="43"/>
      <c r="J47" s="43"/>
      <c r="K47" s="71"/>
      <c r="L47" s="71"/>
    </row>
    <row r="48">
      <c r="B48" s="68"/>
      <c r="C48" s="43"/>
      <c r="D48" s="43"/>
      <c r="E48" s="92"/>
      <c r="F48" s="92"/>
      <c r="G48" s="92"/>
      <c r="H48" s="92"/>
      <c r="I48" s="43"/>
      <c r="J48" s="43"/>
      <c r="K48" s="71"/>
      <c r="L48" s="71"/>
    </row>
    <row r="49">
      <c r="B49" s="68"/>
      <c r="C49" s="43"/>
      <c r="D49" s="43"/>
      <c r="E49" s="92"/>
      <c r="F49" s="92"/>
      <c r="G49" s="92"/>
      <c r="H49" s="92"/>
      <c r="I49" s="43"/>
      <c r="J49" s="43"/>
      <c r="K49" s="71"/>
      <c r="L49" s="71"/>
    </row>
    <row r="50">
      <c r="B50" s="68"/>
      <c r="C50" s="43"/>
      <c r="D50" s="43"/>
      <c r="E50" s="92"/>
      <c r="F50" s="92"/>
      <c r="G50" s="92"/>
      <c r="H50" s="92"/>
      <c r="I50" s="43"/>
      <c r="J50" s="43"/>
      <c r="K50" s="71"/>
      <c r="L50" s="71"/>
    </row>
    <row r="51">
      <c r="B51" s="68"/>
      <c r="C51" s="43"/>
      <c r="D51" s="43"/>
      <c r="E51" s="92"/>
      <c r="F51" s="92"/>
      <c r="G51" s="92"/>
      <c r="H51" s="92"/>
      <c r="I51" s="43"/>
      <c r="J51" s="43"/>
      <c r="K51" s="71"/>
      <c r="L51" s="71"/>
    </row>
    <row r="52">
      <c r="B52" s="68"/>
      <c r="C52" s="43"/>
      <c r="D52" s="43"/>
      <c r="E52" s="92"/>
      <c r="F52" s="92"/>
      <c r="G52" s="92"/>
      <c r="H52" s="92"/>
      <c r="I52" s="43"/>
      <c r="J52" s="43"/>
      <c r="K52" s="71"/>
      <c r="L52" s="71"/>
    </row>
    <row r="53">
      <c r="B53" s="68"/>
      <c r="C53" s="43"/>
      <c r="D53" s="43"/>
      <c r="E53" s="92"/>
      <c r="F53" s="92"/>
      <c r="G53" s="92"/>
      <c r="H53" s="92"/>
      <c r="I53" s="43"/>
      <c r="J53" s="43"/>
      <c r="K53" s="71"/>
      <c r="L53" s="71"/>
    </row>
    <row r="54">
      <c r="B54" s="68"/>
      <c r="C54" s="43"/>
      <c r="D54" s="43"/>
      <c r="E54" s="92"/>
      <c r="F54" s="92"/>
      <c r="G54" s="92"/>
      <c r="H54" s="92"/>
      <c r="I54" s="43"/>
      <c r="J54" s="43"/>
      <c r="K54" s="71"/>
      <c r="L54" s="71"/>
    </row>
    <row r="55">
      <c r="B55" s="68"/>
      <c r="C55" s="43"/>
      <c r="D55" s="43"/>
      <c r="E55" s="92"/>
      <c r="F55" s="92"/>
      <c r="G55" s="92"/>
      <c r="H55" s="92"/>
      <c r="I55" s="43"/>
      <c r="J55" s="43"/>
      <c r="K55" s="71"/>
      <c r="L55" s="71"/>
    </row>
    <row r="56">
      <c r="B56" s="68"/>
      <c r="C56" s="43"/>
      <c r="D56" s="43"/>
      <c r="E56" s="92"/>
      <c r="F56" s="92"/>
      <c r="G56" s="92"/>
      <c r="H56" s="92"/>
      <c r="I56" s="43"/>
      <c r="J56" s="43"/>
      <c r="K56" s="71"/>
      <c r="L56" s="71"/>
    </row>
    <row r="57">
      <c r="B57" s="68"/>
      <c r="C57" s="43"/>
      <c r="D57" s="43"/>
      <c r="E57" s="92"/>
      <c r="F57" s="92"/>
      <c r="G57" s="92"/>
      <c r="H57" s="92"/>
      <c r="I57" s="43"/>
      <c r="J57" s="43"/>
      <c r="K57" s="71"/>
      <c r="L57" s="71"/>
    </row>
    <row r="58">
      <c r="B58" s="68"/>
      <c r="C58" s="43"/>
      <c r="D58" s="43"/>
      <c r="E58" s="92"/>
      <c r="F58" s="92"/>
      <c r="G58" s="92"/>
      <c r="H58" s="92"/>
      <c r="I58" s="43"/>
      <c r="J58" s="43"/>
      <c r="K58" s="71"/>
      <c r="L58" s="71"/>
    </row>
    <row r="59">
      <c r="B59" s="68"/>
      <c r="C59" s="43"/>
      <c r="D59" s="43"/>
      <c r="E59" s="92"/>
      <c r="F59" s="92"/>
      <c r="G59" s="92"/>
      <c r="H59" s="92"/>
      <c r="I59" s="43"/>
      <c r="J59" s="43"/>
      <c r="K59" s="71"/>
      <c r="L59" s="71"/>
    </row>
    <row r="60">
      <c r="B60" s="68"/>
      <c r="C60" s="43"/>
      <c r="D60" s="43"/>
      <c r="E60" s="92"/>
      <c r="F60" s="92"/>
      <c r="G60" s="92"/>
      <c r="H60" s="92"/>
      <c r="I60" s="43"/>
      <c r="J60" s="43"/>
      <c r="K60" s="71"/>
      <c r="L60" s="71"/>
    </row>
    <row r="61">
      <c r="B61" s="68"/>
      <c r="C61" s="43"/>
      <c r="D61" s="43"/>
      <c r="E61" s="92"/>
      <c r="F61" s="92"/>
      <c r="G61" s="92"/>
      <c r="H61" s="92"/>
      <c r="I61" s="43"/>
      <c r="J61" s="43"/>
      <c r="K61" s="71"/>
      <c r="L61" s="71"/>
    </row>
    <row r="62">
      <c r="B62" s="68"/>
      <c r="C62" s="43"/>
      <c r="D62" s="43"/>
      <c r="E62" s="92"/>
      <c r="F62" s="92"/>
      <c r="G62" s="92"/>
      <c r="H62" s="92"/>
      <c r="I62" s="43"/>
      <c r="J62" s="43"/>
      <c r="K62" s="71"/>
      <c r="L62" s="71"/>
    </row>
    <row r="63">
      <c r="B63" s="68"/>
      <c r="C63" s="43"/>
      <c r="D63" s="43"/>
      <c r="E63" s="92"/>
      <c r="F63" s="92"/>
      <c r="G63" s="92"/>
      <c r="H63" s="92"/>
      <c r="I63" s="43"/>
      <c r="J63" s="43"/>
      <c r="K63" s="71"/>
      <c r="L63" s="71"/>
    </row>
    <row r="64">
      <c r="B64" s="68"/>
      <c r="C64" s="43"/>
      <c r="D64" s="43"/>
      <c r="E64" s="92"/>
      <c r="F64" s="92"/>
      <c r="G64" s="92"/>
      <c r="H64" s="92"/>
      <c r="I64" s="43"/>
      <c r="J64" s="43"/>
      <c r="K64" s="71"/>
      <c r="L64" s="71"/>
    </row>
    <row r="65">
      <c r="B65" s="68"/>
      <c r="C65" s="43"/>
      <c r="D65" s="43"/>
      <c r="E65" s="92"/>
      <c r="F65" s="92"/>
      <c r="G65" s="92"/>
      <c r="H65" s="92"/>
      <c r="I65" s="43"/>
      <c r="J65" s="43"/>
      <c r="K65" s="71"/>
      <c r="L65" s="71"/>
    </row>
    <row r="66">
      <c r="B66" s="68"/>
      <c r="C66" s="43"/>
      <c r="D66" s="43"/>
      <c r="E66" s="92"/>
      <c r="F66" s="92"/>
      <c r="G66" s="92"/>
      <c r="H66" s="92"/>
      <c r="I66" s="43"/>
      <c r="J66" s="43"/>
      <c r="K66" s="71"/>
      <c r="L66" s="71"/>
    </row>
    <row r="67">
      <c r="B67" s="68"/>
      <c r="C67" s="43"/>
      <c r="D67" s="43"/>
      <c r="E67" s="92"/>
      <c r="F67" s="92"/>
      <c r="G67" s="92"/>
      <c r="H67" s="92"/>
      <c r="I67" s="43"/>
      <c r="J67" s="43"/>
      <c r="K67" s="71"/>
      <c r="L67" s="71"/>
    </row>
    <row r="68">
      <c r="B68" s="68"/>
      <c r="C68" s="43"/>
      <c r="D68" s="43"/>
      <c r="E68" s="92"/>
      <c r="F68" s="92"/>
      <c r="G68" s="92"/>
      <c r="H68" s="92"/>
      <c r="I68" s="43"/>
      <c r="J68" s="43"/>
      <c r="K68" s="71"/>
      <c r="L68" s="71"/>
    </row>
    <row r="69">
      <c r="B69" s="68"/>
      <c r="C69" s="43"/>
      <c r="D69" s="43"/>
      <c r="E69" s="92"/>
      <c r="F69" s="92"/>
      <c r="G69" s="92"/>
      <c r="H69" s="92"/>
      <c r="I69" s="43"/>
      <c r="J69" s="43"/>
      <c r="K69" s="71"/>
      <c r="L69" s="71"/>
    </row>
    <row r="70">
      <c r="B70" s="68"/>
      <c r="C70" s="43"/>
      <c r="D70" s="43"/>
      <c r="E70" s="92"/>
      <c r="F70" s="92"/>
      <c r="G70" s="92"/>
      <c r="H70" s="92"/>
      <c r="I70" s="43"/>
      <c r="J70" s="43"/>
      <c r="K70" s="71"/>
      <c r="L70" s="71"/>
    </row>
    <row r="71">
      <c r="B71" s="68"/>
      <c r="C71" s="43"/>
      <c r="D71" s="43"/>
      <c r="E71" s="92"/>
      <c r="F71" s="92"/>
      <c r="G71" s="92"/>
      <c r="H71" s="92"/>
      <c r="I71" s="43"/>
      <c r="J71" s="43"/>
      <c r="K71" s="71"/>
      <c r="L71" s="71"/>
    </row>
    <row r="72">
      <c r="B72" s="68"/>
      <c r="C72" s="43"/>
      <c r="D72" s="43"/>
      <c r="E72" s="92"/>
      <c r="F72" s="92"/>
      <c r="G72" s="92"/>
      <c r="H72" s="92"/>
      <c r="I72" s="43"/>
      <c r="J72" s="43"/>
      <c r="K72" s="71"/>
      <c r="L72" s="71"/>
    </row>
    <row r="73">
      <c r="B73" s="68"/>
      <c r="C73" s="43"/>
      <c r="D73" s="43"/>
      <c r="E73" s="92"/>
      <c r="F73" s="92"/>
      <c r="G73" s="92"/>
      <c r="H73" s="92"/>
      <c r="I73" s="43"/>
      <c r="J73" s="43"/>
      <c r="K73" s="71"/>
      <c r="L73" s="71"/>
    </row>
    <row r="74">
      <c r="B74" s="68"/>
      <c r="C74" s="43"/>
      <c r="D74" s="43"/>
      <c r="E74" s="92"/>
      <c r="F74" s="92"/>
      <c r="G74" s="92"/>
      <c r="H74" s="92"/>
      <c r="I74" s="43"/>
      <c r="J74" s="43"/>
      <c r="K74" s="71"/>
      <c r="L74" s="71"/>
    </row>
    <row r="75">
      <c r="B75" s="68"/>
      <c r="C75" s="43"/>
      <c r="D75" s="43"/>
      <c r="E75" s="92"/>
      <c r="F75" s="92"/>
      <c r="G75" s="92"/>
      <c r="H75" s="92"/>
      <c r="I75" s="43"/>
      <c r="J75" s="43"/>
      <c r="K75" s="71"/>
      <c r="L75" s="71"/>
    </row>
    <row r="76">
      <c r="B76" s="68"/>
      <c r="C76" s="43"/>
      <c r="D76" s="43"/>
      <c r="E76" s="92"/>
      <c r="F76" s="92"/>
      <c r="G76" s="92"/>
      <c r="H76" s="92"/>
      <c r="I76" s="43"/>
      <c r="J76" s="43"/>
      <c r="K76" s="71"/>
      <c r="L76" s="71"/>
    </row>
    <row r="77">
      <c r="B77" s="68"/>
      <c r="C77" s="43"/>
      <c r="D77" s="43"/>
      <c r="E77" s="92"/>
      <c r="F77" s="92"/>
      <c r="G77" s="92"/>
      <c r="H77" s="92"/>
      <c r="I77" s="43"/>
      <c r="J77" s="43"/>
      <c r="K77" s="71"/>
      <c r="L77" s="71"/>
    </row>
    <row r="78">
      <c r="B78" s="68"/>
      <c r="C78" s="43"/>
      <c r="D78" s="43"/>
      <c r="E78" s="92"/>
      <c r="F78" s="92"/>
      <c r="G78" s="92"/>
      <c r="H78" s="92"/>
      <c r="I78" s="43"/>
      <c r="J78" s="43"/>
      <c r="K78" s="71"/>
      <c r="L78" s="71"/>
    </row>
    <row r="79">
      <c r="B79" s="68"/>
      <c r="C79" s="43"/>
      <c r="D79" s="43"/>
      <c r="E79" s="92"/>
      <c r="F79" s="92"/>
      <c r="G79" s="92"/>
      <c r="H79" s="92"/>
      <c r="I79" s="43"/>
      <c r="J79" s="43"/>
      <c r="K79" s="71"/>
      <c r="L79" s="71"/>
    </row>
    <row r="80">
      <c r="B80" s="68"/>
      <c r="C80" s="43"/>
      <c r="D80" s="43"/>
      <c r="E80" s="92"/>
      <c r="F80" s="92"/>
      <c r="G80" s="92"/>
      <c r="H80" s="92"/>
      <c r="I80" s="43"/>
      <c r="J80" s="43"/>
      <c r="K80" s="71"/>
      <c r="L80" s="71"/>
    </row>
    <row r="81">
      <c r="B81" s="68"/>
      <c r="C81" s="43"/>
      <c r="D81" s="43"/>
      <c r="E81" s="92"/>
      <c r="F81" s="92"/>
      <c r="G81" s="92"/>
      <c r="H81" s="92"/>
      <c r="I81" s="43"/>
      <c r="J81" s="43"/>
      <c r="K81" s="71"/>
      <c r="L81" s="71"/>
    </row>
    <row r="82">
      <c r="B82" s="68"/>
      <c r="C82" s="43"/>
      <c r="D82" s="43"/>
      <c r="E82" s="92"/>
      <c r="F82" s="92"/>
      <c r="G82" s="92"/>
      <c r="H82" s="92"/>
      <c r="I82" s="43"/>
      <c r="J82" s="43"/>
      <c r="K82" s="71"/>
      <c r="L82" s="71"/>
    </row>
    <row r="83">
      <c r="B83" s="68"/>
      <c r="C83" s="43"/>
      <c r="D83" s="43"/>
      <c r="E83" s="92"/>
      <c r="F83" s="92"/>
      <c r="G83" s="92"/>
      <c r="H83" s="92"/>
      <c r="I83" s="43"/>
      <c r="J83" s="43"/>
      <c r="K83" s="71"/>
      <c r="L83" s="71"/>
    </row>
    <row r="84">
      <c r="B84" s="68"/>
      <c r="C84" s="43"/>
      <c r="D84" s="43"/>
      <c r="E84" s="92"/>
      <c r="F84" s="92"/>
      <c r="G84" s="92"/>
      <c r="H84" s="92"/>
      <c r="I84" s="43"/>
      <c r="J84" s="43"/>
      <c r="K84" s="71"/>
      <c r="L84" s="71"/>
    </row>
    <row r="85">
      <c r="B85" s="68"/>
      <c r="C85" s="43"/>
      <c r="D85" s="43"/>
      <c r="E85" s="92"/>
      <c r="F85" s="92"/>
      <c r="G85" s="92"/>
      <c r="H85" s="92"/>
      <c r="I85" s="43"/>
      <c r="J85" s="43"/>
      <c r="K85" s="71"/>
      <c r="L85" s="71"/>
    </row>
    <row r="86">
      <c r="B86" s="68"/>
      <c r="C86" s="43"/>
      <c r="D86" s="43"/>
      <c r="E86" s="92"/>
      <c r="F86" s="92"/>
      <c r="G86" s="92"/>
      <c r="H86" s="92"/>
      <c r="I86" s="43"/>
      <c r="J86" s="43"/>
      <c r="K86" s="71"/>
      <c r="L86" s="71"/>
    </row>
    <row r="87">
      <c r="B87" s="68"/>
      <c r="C87" s="43"/>
      <c r="D87" s="43"/>
      <c r="E87" s="92"/>
      <c r="F87" s="92"/>
      <c r="G87" s="92"/>
      <c r="H87" s="92"/>
      <c r="I87" s="43"/>
      <c r="J87" s="43"/>
      <c r="K87" s="71"/>
      <c r="L87" s="71"/>
    </row>
    <row r="88">
      <c r="B88" s="68"/>
      <c r="C88" s="43"/>
      <c r="D88" s="43"/>
      <c r="E88" s="92"/>
      <c r="F88" s="92"/>
      <c r="G88" s="92"/>
      <c r="H88" s="92"/>
      <c r="I88" s="43"/>
      <c r="J88" s="43"/>
      <c r="K88" s="71"/>
      <c r="L88" s="71"/>
    </row>
    <row r="89">
      <c r="B89" s="68"/>
      <c r="C89" s="43"/>
      <c r="D89" s="43"/>
      <c r="E89" s="92"/>
      <c r="F89" s="92"/>
      <c r="G89" s="92"/>
      <c r="H89" s="92"/>
      <c r="I89" s="43"/>
      <c r="J89" s="43"/>
      <c r="K89" s="71"/>
      <c r="L89" s="71"/>
    </row>
    <row r="90">
      <c r="B90" s="68"/>
      <c r="C90" s="43"/>
      <c r="D90" s="43"/>
      <c r="E90" s="92"/>
      <c r="F90" s="92"/>
      <c r="G90" s="92"/>
      <c r="H90" s="92"/>
      <c r="I90" s="43"/>
      <c r="J90" s="43"/>
      <c r="K90" s="71"/>
      <c r="L90" s="71"/>
    </row>
    <row r="91">
      <c r="B91" s="68"/>
      <c r="C91" s="43"/>
      <c r="D91" s="43"/>
      <c r="E91" s="92"/>
      <c r="F91" s="92"/>
      <c r="G91" s="92"/>
      <c r="H91" s="92"/>
      <c r="I91" s="43"/>
      <c r="J91" s="43"/>
      <c r="K91" s="71"/>
      <c r="L91" s="71"/>
    </row>
    <row r="92">
      <c r="B92" s="68"/>
      <c r="C92" s="43"/>
      <c r="D92" s="43"/>
      <c r="E92" s="92"/>
      <c r="F92" s="92"/>
      <c r="G92" s="92"/>
      <c r="H92" s="92"/>
      <c r="I92" s="43"/>
      <c r="J92" s="43"/>
      <c r="K92" s="71"/>
      <c r="L92" s="71"/>
    </row>
    <row r="93">
      <c r="B93" s="68"/>
      <c r="C93" s="43"/>
      <c r="D93" s="43"/>
      <c r="E93" s="92"/>
      <c r="F93" s="92"/>
      <c r="G93" s="92"/>
      <c r="H93" s="92"/>
      <c r="I93" s="43"/>
      <c r="J93" s="43"/>
      <c r="K93" s="71"/>
      <c r="L93" s="7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254</v>
      </c>
      <c r="C1" s="19">
        <v>42677.0</v>
      </c>
      <c r="D1" s="19">
        <v>42681.0</v>
      </c>
      <c r="E1" s="19">
        <v>42684.0</v>
      </c>
      <c r="F1" s="85">
        <v>42688.0</v>
      </c>
      <c r="G1" s="85">
        <v>42691.0</v>
      </c>
      <c r="H1" s="19">
        <v>42695.0</v>
      </c>
      <c r="I1" s="19">
        <v>42698.0</v>
      </c>
      <c r="J1" s="85">
        <v>42702.0</v>
      </c>
      <c r="K1" s="19"/>
      <c r="L1" s="20" t="s">
        <v>256</v>
      </c>
      <c r="M1" s="22" t="s">
        <v>257</v>
      </c>
      <c r="N1" s="23" t="s">
        <v>258</v>
      </c>
      <c r="O1" s="24" t="s">
        <v>259</v>
      </c>
      <c r="P1" s="25"/>
      <c r="Q1" s="25"/>
      <c r="R1" s="26" t="s">
        <v>260</v>
      </c>
    </row>
    <row r="2">
      <c r="A2" s="27" t="s">
        <v>261</v>
      </c>
      <c r="B2" s="28">
        <f>'1016'!L2</f>
        <v>3380</v>
      </c>
      <c r="C2" s="76" t="s">
        <v>329</v>
      </c>
      <c r="D2" s="6"/>
      <c r="E2" s="77"/>
      <c r="F2" s="59" t="s">
        <v>329</v>
      </c>
      <c r="G2" s="88" t="s">
        <v>330</v>
      </c>
      <c r="H2" s="90"/>
      <c r="I2" s="91"/>
      <c r="J2" s="88" t="s">
        <v>329</v>
      </c>
      <c r="K2" s="91"/>
      <c r="L2" s="31">
        <f>B2+L3-L4</f>
        <v>4330</v>
      </c>
      <c r="M2" s="32"/>
      <c r="N2" s="33">
        <f>SUM(N5:N29)</f>
        <v>-107040</v>
      </c>
      <c r="O2" s="34" t="s">
        <v>331</v>
      </c>
      <c r="P2" s="35"/>
      <c r="Q2" s="35"/>
      <c r="R2" s="36"/>
    </row>
    <row r="3">
      <c r="A3" s="37" t="s">
        <v>271</v>
      </c>
      <c r="B3" s="38"/>
      <c r="C3" s="39">
        <f t="shared" ref="C3:K3" si="1">SUM(C5:C29)</f>
        <v>2700</v>
      </c>
      <c r="D3" s="39">
        <f t="shared" si="1"/>
        <v>0</v>
      </c>
      <c r="E3" s="39">
        <f t="shared" si="1"/>
        <v>3000</v>
      </c>
      <c r="F3" s="86">
        <f t="shared" si="1"/>
        <v>3000</v>
      </c>
      <c r="G3" s="86">
        <f t="shared" si="1"/>
        <v>2500</v>
      </c>
      <c r="H3" s="39">
        <f t="shared" si="1"/>
        <v>0</v>
      </c>
      <c r="I3" s="39">
        <f t="shared" si="1"/>
        <v>0</v>
      </c>
      <c r="J3" s="86">
        <f t="shared" si="1"/>
        <v>2750</v>
      </c>
      <c r="K3" s="39">
        <f t="shared" si="1"/>
        <v>0</v>
      </c>
      <c r="L3" s="39">
        <f t="shared" ref="L3:L4" si="2">SUM(C3:K3)</f>
        <v>13950</v>
      </c>
      <c r="M3" s="32"/>
      <c r="N3" s="40"/>
      <c r="O3" s="41"/>
      <c r="P3" s="42"/>
      <c r="Q3" s="42"/>
      <c r="R3" s="43"/>
    </row>
    <row r="4">
      <c r="A4" s="44" t="s">
        <v>272</v>
      </c>
      <c r="B4" s="45"/>
      <c r="C4" s="46">
        <v>2600.0</v>
      </c>
      <c r="D4" s="46"/>
      <c r="E4" s="46">
        <v>2600.0</v>
      </c>
      <c r="F4" s="87">
        <v>2600.0</v>
      </c>
      <c r="G4" s="87">
        <v>2600.0</v>
      </c>
      <c r="H4" s="46"/>
      <c r="I4" s="46"/>
      <c r="J4" s="87">
        <v>2600.0</v>
      </c>
      <c r="K4" s="46"/>
      <c r="L4" s="47">
        <f t="shared" si="2"/>
        <v>13000</v>
      </c>
      <c r="M4" s="32"/>
      <c r="N4" s="40"/>
      <c r="O4" s="48"/>
      <c r="P4" s="49"/>
      <c r="Q4" s="49"/>
    </row>
    <row r="5">
      <c r="A5" s="50" t="s">
        <v>278</v>
      </c>
      <c r="B5" s="51">
        <f>-1*'1016'!N5</f>
        <v>3850</v>
      </c>
      <c r="C5" s="79"/>
      <c r="D5" s="77"/>
      <c r="E5" s="67">
        <v>250.0</v>
      </c>
      <c r="F5" s="89">
        <v>250.0</v>
      </c>
      <c r="G5" s="88">
        <v>0.0</v>
      </c>
      <c r="H5" s="77"/>
      <c r="I5" s="67"/>
      <c r="J5" s="98"/>
      <c r="K5" s="67"/>
      <c r="L5" s="52">
        <f t="shared" ref="L5:L29" si="3">SUM(B5:K5)</f>
        <v>4350</v>
      </c>
      <c r="M5" s="53">
        <v>550.0</v>
      </c>
      <c r="N5" s="33">
        <f t="shared" ref="N5:N29" si="4">M5-L5</f>
        <v>-3800</v>
      </c>
      <c r="O5" s="54">
        <f>SUM(C5:K5)+'1016'!O5</f>
        <v>500</v>
      </c>
      <c r="P5" s="55"/>
      <c r="Q5" s="55"/>
      <c r="R5" s="56"/>
    </row>
    <row r="6">
      <c r="A6" s="57" t="s">
        <v>94</v>
      </c>
      <c r="B6" s="51">
        <f>-1*'1016'!N6</f>
        <v>-600</v>
      </c>
      <c r="C6" s="80"/>
      <c r="D6" s="80"/>
      <c r="E6" s="79"/>
      <c r="F6" s="92"/>
      <c r="G6" s="92"/>
      <c r="H6" s="79"/>
      <c r="I6" s="80"/>
      <c r="J6" s="92"/>
      <c r="K6" s="80"/>
      <c r="L6" s="52">
        <f t="shared" si="3"/>
        <v>-600</v>
      </c>
      <c r="M6" s="32"/>
      <c r="N6" s="33">
        <f t="shared" si="4"/>
        <v>600</v>
      </c>
      <c r="O6" s="54">
        <f>SUM(C6:K6)+'1016'!O6</f>
        <v>0</v>
      </c>
      <c r="P6" s="55"/>
      <c r="Q6" s="55"/>
      <c r="R6" s="26" t="s">
        <v>279</v>
      </c>
    </row>
    <row r="7">
      <c r="A7" s="57" t="s">
        <v>23</v>
      </c>
      <c r="B7" s="51">
        <f>-1*'1016'!N7</f>
        <v>5248</v>
      </c>
      <c r="C7" s="77"/>
      <c r="D7" s="67"/>
      <c r="E7" s="93">
        <v>250.0</v>
      </c>
      <c r="F7" s="88">
        <v>250.0</v>
      </c>
      <c r="G7" s="89">
        <v>250.0</v>
      </c>
      <c r="H7" s="77"/>
      <c r="I7" s="67"/>
      <c r="J7" s="89">
        <v>250.0</v>
      </c>
      <c r="K7" s="67"/>
      <c r="L7" s="52">
        <f t="shared" si="3"/>
        <v>6248</v>
      </c>
      <c r="M7" s="53">
        <v>2550.0</v>
      </c>
      <c r="N7" s="33">
        <f t="shared" si="4"/>
        <v>-3698</v>
      </c>
      <c r="O7" s="54">
        <f>SUM(C7:K7)+'1016'!O7</f>
        <v>2000</v>
      </c>
      <c r="P7" s="55"/>
      <c r="Q7" s="55"/>
      <c r="R7" s="26" t="s">
        <v>280</v>
      </c>
    </row>
    <row r="8">
      <c r="A8" s="57" t="s">
        <v>7</v>
      </c>
      <c r="B8" s="51">
        <f>-1*'1016'!N8</f>
        <v>4950</v>
      </c>
      <c r="C8" s="77"/>
      <c r="D8" s="77"/>
      <c r="E8" s="67"/>
      <c r="F8" s="89">
        <v>250.0</v>
      </c>
      <c r="G8" s="98"/>
      <c r="H8" s="77"/>
      <c r="I8" s="79"/>
      <c r="J8" s="89">
        <v>250.0</v>
      </c>
      <c r="K8" s="67"/>
      <c r="L8" s="52">
        <f t="shared" si="3"/>
        <v>5450</v>
      </c>
      <c r="M8" s="53"/>
      <c r="N8" s="33">
        <f t="shared" si="4"/>
        <v>-5450</v>
      </c>
      <c r="O8" s="54">
        <f>SUM(C8:K8)+'1016'!O8</f>
        <v>1400</v>
      </c>
      <c r="P8" s="55"/>
      <c r="Q8" s="55"/>
      <c r="R8" s="26" t="s">
        <v>281</v>
      </c>
    </row>
    <row r="9">
      <c r="A9" s="57" t="s">
        <v>62</v>
      </c>
      <c r="B9" s="51">
        <f>-1*'1016'!N9</f>
        <v>7000</v>
      </c>
      <c r="C9" s="77"/>
      <c r="D9" s="77"/>
      <c r="E9" s="93">
        <v>250.0</v>
      </c>
      <c r="F9" s="89">
        <v>250.0</v>
      </c>
      <c r="G9" s="88">
        <v>250.0</v>
      </c>
      <c r="H9" s="77"/>
      <c r="I9" s="67"/>
      <c r="J9" s="89">
        <v>250.0</v>
      </c>
      <c r="K9" s="67"/>
      <c r="L9" s="52">
        <f t="shared" si="3"/>
        <v>8000</v>
      </c>
      <c r="M9" s="53"/>
      <c r="N9" s="33">
        <f t="shared" si="4"/>
        <v>-8000</v>
      </c>
      <c r="O9" s="54">
        <f>SUM(C9:K9)+'1016'!O9</f>
        <v>1850</v>
      </c>
      <c r="P9" s="55"/>
      <c r="Q9" s="55"/>
      <c r="R9" s="26" t="s">
        <v>282</v>
      </c>
    </row>
    <row r="10">
      <c r="A10" s="57" t="s">
        <v>16</v>
      </c>
      <c r="B10" s="51">
        <f>-1*'1016'!N10</f>
        <v>4500</v>
      </c>
      <c r="C10" s="76">
        <v>300.0</v>
      </c>
      <c r="D10" s="77"/>
      <c r="E10" s="77"/>
      <c r="F10" s="88">
        <v>250.0</v>
      </c>
      <c r="G10" s="88">
        <v>250.0</v>
      </c>
      <c r="H10" s="77"/>
      <c r="I10" s="67"/>
      <c r="J10" s="88">
        <v>250.0</v>
      </c>
      <c r="K10" s="67"/>
      <c r="L10" s="52">
        <f t="shared" si="3"/>
        <v>5550</v>
      </c>
      <c r="M10" s="61">
        <f>L10</f>
        <v>5550</v>
      </c>
      <c r="N10" s="33">
        <f t="shared" si="4"/>
        <v>0</v>
      </c>
      <c r="O10" s="54">
        <f>SUM(C10:K10)+'1016'!O10</f>
        <v>2250</v>
      </c>
      <c r="P10" s="55"/>
      <c r="Q10" s="55"/>
      <c r="R10" s="26" t="s">
        <v>283</v>
      </c>
    </row>
    <row r="11">
      <c r="A11" s="57" t="s">
        <v>36</v>
      </c>
      <c r="B11" s="51">
        <f>-1*'1016'!N11</f>
        <v>8250</v>
      </c>
      <c r="C11" s="76">
        <v>300.0</v>
      </c>
      <c r="D11" s="77"/>
      <c r="E11" s="93">
        <v>250.0</v>
      </c>
      <c r="F11" s="88">
        <v>250.0</v>
      </c>
      <c r="G11" s="89">
        <v>250.0</v>
      </c>
      <c r="H11" s="77"/>
      <c r="I11" s="67"/>
      <c r="J11" s="98"/>
      <c r="K11" s="67"/>
      <c r="L11" s="52">
        <f t="shared" si="3"/>
        <v>9300</v>
      </c>
      <c r="M11" s="53"/>
      <c r="N11" s="33">
        <f t="shared" si="4"/>
        <v>-9300</v>
      </c>
      <c r="O11" s="54">
        <f>SUM(C11:K11)+'1016'!O11</f>
        <v>2550</v>
      </c>
      <c r="P11" s="55"/>
      <c r="Q11" s="55"/>
      <c r="R11" s="26" t="s">
        <v>284</v>
      </c>
    </row>
    <row r="12">
      <c r="A12" s="57" t="s">
        <v>45</v>
      </c>
      <c r="B12" s="51">
        <f>-1*'1016'!N12</f>
        <v>6670</v>
      </c>
      <c r="C12" s="93">
        <v>300.0</v>
      </c>
      <c r="D12" s="67"/>
      <c r="E12" s="95">
        <v>250.0</v>
      </c>
      <c r="F12" s="89">
        <v>250.0</v>
      </c>
      <c r="G12" s="98"/>
      <c r="H12" s="77"/>
      <c r="I12" s="79"/>
      <c r="J12" s="89">
        <v>250.0</v>
      </c>
      <c r="K12" s="79"/>
      <c r="L12" s="52">
        <f t="shared" si="3"/>
        <v>7720</v>
      </c>
      <c r="M12" s="53"/>
      <c r="N12" s="33">
        <f t="shared" si="4"/>
        <v>-7720</v>
      </c>
      <c r="O12" s="54">
        <f>SUM(C12:K12)+'1016'!O12</f>
        <v>1600</v>
      </c>
      <c r="P12" s="55"/>
      <c r="Q12" s="55"/>
      <c r="R12" s="26" t="s">
        <v>285</v>
      </c>
    </row>
    <row r="13">
      <c r="A13" s="57" t="s">
        <v>87</v>
      </c>
      <c r="B13" s="51">
        <f>-1*'1016'!N13</f>
        <v>1300</v>
      </c>
      <c r="C13" s="67"/>
      <c r="D13" s="79"/>
      <c r="E13" s="77"/>
      <c r="F13" s="98"/>
      <c r="G13" s="100">
        <v>250.0</v>
      </c>
      <c r="H13" s="77"/>
      <c r="I13" s="80"/>
      <c r="J13" s="92"/>
      <c r="K13" s="79"/>
      <c r="L13" s="52">
        <f t="shared" si="3"/>
        <v>1550</v>
      </c>
      <c r="M13" s="53"/>
      <c r="N13" s="33">
        <f t="shared" si="4"/>
        <v>-1550</v>
      </c>
      <c r="O13" s="54">
        <f>SUM(C13:K13)+'1016'!O13</f>
        <v>700</v>
      </c>
      <c r="P13" s="55"/>
      <c r="Q13" s="55"/>
      <c r="R13" s="26" t="s">
        <v>286</v>
      </c>
    </row>
    <row r="14">
      <c r="A14" s="57" t="s">
        <v>25</v>
      </c>
      <c r="B14" s="51">
        <f>-1*'1016'!N14</f>
        <v>7500</v>
      </c>
      <c r="C14" s="67"/>
      <c r="D14" s="67"/>
      <c r="E14" s="93">
        <v>250.0</v>
      </c>
      <c r="F14" s="89">
        <v>250.0</v>
      </c>
      <c r="G14" s="89">
        <v>250.0</v>
      </c>
      <c r="H14" s="77"/>
      <c r="I14" s="67"/>
      <c r="J14" s="88">
        <v>250.0</v>
      </c>
      <c r="K14" s="79"/>
      <c r="L14" s="52">
        <f t="shared" si="3"/>
        <v>8500</v>
      </c>
      <c r="M14" s="53"/>
      <c r="N14" s="33">
        <f t="shared" si="4"/>
        <v>-8500</v>
      </c>
      <c r="O14" s="54">
        <f>SUM(C14:K14)+'1016'!O14</f>
        <v>2100</v>
      </c>
      <c r="P14" s="55"/>
      <c r="Q14" s="55"/>
      <c r="R14" s="26" t="s">
        <v>287</v>
      </c>
    </row>
    <row r="15">
      <c r="A15" s="57" t="s">
        <v>8</v>
      </c>
      <c r="B15" s="51">
        <f>-1*'1016'!N15</f>
        <v>4950</v>
      </c>
      <c r="C15" s="77"/>
      <c r="D15" s="67"/>
      <c r="E15" s="77"/>
      <c r="F15" s="98"/>
      <c r="G15" s="98"/>
      <c r="H15" s="79"/>
      <c r="I15" s="79"/>
      <c r="J15" s="98"/>
      <c r="K15" s="79"/>
      <c r="L15" s="52">
        <f t="shared" si="3"/>
        <v>4950</v>
      </c>
      <c r="M15" s="53"/>
      <c r="N15" s="33">
        <f t="shared" si="4"/>
        <v>-4950</v>
      </c>
      <c r="O15" s="54">
        <f>SUM(C15:K15)+'1016'!O15</f>
        <v>750</v>
      </c>
      <c r="P15" s="55"/>
      <c r="Q15" s="55"/>
      <c r="R15" s="26" t="s">
        <v>288</v>
      </c>
    </row>
    <row r="16">
      <c r="A16" s="62" t="s">
        <v>13</v>
      </c>
      <c r="B16" s="51">
        <f>-1*'1016'!N16</f>
        <v>8550</v>
      </c>
      <c r="C16" s="76">
        <v>300.0</v>
      </c>
      <c r="D16" s="67"/>
      <c r="E16" s="76">
        <v>250.0</v>
      </c>
      <c r="F16" s="98"/>
      <c r="G16" s="88">
        <v>250.0</v>
      </c>
      <c r="H16" s="77"/>
      <c r="I16" s="79"/>
      <c r="J16" s="88">
        <v>250.0</v>
      </c>
      <c r="K16" s="79"/>
      <c r="L16" s="52">
        <f t="shared" si="3"/>
        <v>9600</v>
      </c>
      <c r="M16" s="53">
        <v>1000.0</v>
      </c>
      <c r="N16" s="33">
        <f t="shared" si="4"/>
        <v>-8600</v>
      </c>
      <c r="O16" s="54">
        <f>SUM(C16:K16)+'1016'!O16</f>
        <v>2150</v>
      </c>
      <c r="P16" s="55"/>
      <c r="Q16" s="55"/>
      <c r="R16" s="26" t="s">
        <v>289</v>
      </c>
    </row>
    <row r="17">
      <c r="A17" s="57" t="s">
        <v>65</v>
      </c>
      <c r="B17" s="51">
        <f>-1*'1016'!N17</f>
        <v>8520</v>
      </c>
      <c r="C17" s="93">
        <v>300.0</v>
      </c>
      <c r="D17" s="77"/>
      <c r="E17" s="93">
        <v>250.0</v>
      </c>
      <c r="F17" s="98"/>
      <c r="G17" s="98"/>
      <c r="H17" s="77"/>
      <c r="I17" s="79"/>
      <c r="J17" s="98"/>
      <c r="K17" s="67"/>
      <c r="L17" s="52">
        <f t="shared" si="3"/>
        <v>9070</v>
      </c>
      <c r="M17" s="53">
        <v>2500.0</v>
      </c>
      <c r="N17" s="33">
        <f t="shared" si="4"/>
        <v>-6570</v>
      </c>
      <c r="O17" s="54">
        <f>SUM(C17:K17)+'1016'!O17</f>
        <v>1500</v>
      </c>
      <c r="P17" s="55"/>
      <c r="Q17" s="55"/>
      <c r="R17" s="26" t="s">
        <v>290</v>
      </c>
    </row>
    <row r="18">
      <c r="A18" s="57" t="s">
        <v>55</v>
      </c>
      <c r="B18" s="51">
        <f>-1*'1016'!N18</f>
        <v>7200</v>
      </c>
      <c r="C18" s="76">
        <v>300.0</v>
      </c>
      <c r="D18" s="77"/>
      <c r="E18" s="67"/>
      <c r="F18" s="98"/>
      <c r="G18" s="98"/>
      <c r="H18" s="79"/>
      <c r="I18" s="79"/>
      <c r="J18" s="98"/>
      <c r="K18" s="67"/>
      <c r="L18" s="52">
        <f t="shared" si="3"/>
        <v>7500</v>
      </c>
      <c r="M18" s="53"/>
      <c r="N18" s="33">
        <f t="shared" si="4"/>
        <v>-7500</v>
      </c>
      <c r="O18" s="54">
        <f>SUM(C18:K18)+'1016'!O18</f>
        <v>500</v>
      </c>
      <c r="P18" s="55"/>
      <c r="Q18" s="55"/>
      <c r="R18" s="26" t="s">
        <v>291</v>
      </c>
    </row>
    <row r="19">
      <c r="A19" s="57" t="s">
        <v>28</v>
      </c>
      <c r="B19" s="51">
        <f>-1*'1016'!N19</f>
        <v>2752</v>
      </c>
      <c r="C19" s="93">
        <v>300.0</v>
      </c>
      <c r="D19" s="79"/>
      <c r="E19" s="95">
        <v>250.0</v>
      </c>
      <c r="F19" s="88">
        <v>250.0</v>
      </c>
      <c r="G19" s="89">
        <v>250.0</v>
      </c>
      <c r="H19" s="77"/>
      <c r="I19" s="79"/>
      <c r="J19" s="88">
        <v>250.0</v>
      </c>
      <c r="K19" s="79"/>
      <c r="L19" s="52">
        <f t="shared" si="3"/>
        <v>4052</v>
      </c>
      <c r="M19" s="53"/>
      <c r="N19" s="33">
        <f t="shared" si="4"/>
        <v>-4052</v>
      </c>
      <c r="O19" s="54">
        <f>SUM(C19:K19)+'1016'!O19</f>
        <v>1500</v>
      </c>
      <c r="P19" s="55"/>
      <c r="Q19" s="55"/>
      <c r="R19" s="26" t="s">
        <v>292</v>
      </c>
    </row>
    <row r="20">
      <c r="A20" s="57" t="s">
        <v>70</v>
      </c>
      <c r="B20" s="51">
        <f>-1*'1016'!N20</f>
        <v>4350</v>
      </c>
      <c r="C20" s="67"/>
      <c r="D20" s="79"/>
      <c r="E20" s="67"/>
      <c r="F20" s="100">
        <v>250.0</v>
      </c>
      <c r="G20" s="98"/>
      <c r="H20" s="79"/>
      <c r="I20" s="79"/>
      <c r="J20" s="88">
        <v>250.0</v>
      </c>
      <c r="K20" s="79"/>
      <c r="L20" s="52">
        <f t="shared" si="3"/>
        <v>4850</v>
      </c>
      <c r="M20" s="53"/>
      <c r="N20" s="33">
        <f t="shared" si="4"/>
        <v>-4850</v>
      </c>
      <c r="O20" s="54">
        <f>SUM(C20:K20)+'1016'!O20</f>
        <v>800</v>
      </c>
      <c r="P20" s="55"/>
      <c r="Q20" s="55"/>
      <c r="R20" s="26" t="s">
        <v>293</v>
      </c>
    </row>
    <row r="21">
      <c r="A21" s="57" t="s">
        <v>149</v>
      </c>
      <c r="B21" s="51">
        <f>-1*'1016'!N21</f>
        <v>400</v>
      </c>
      <c r="C21" s="80"/>
      <c r="D21" s="80"/>
      <c r="E21" s="80"/>
      <c r="F21" s="92"/>
      <c r="G21" s="92"/>
      <c r="H21" s="80"/>
      <c r="I21" s="79"/>
      <c r="J21" s="92"/>
      <c r="K21" s="80"/>
      <c r="L21" s="52">
        <f t="shared" si="3"/>
        <v>400</v>
      </c>
      <c r="M21" s="53"/>
      <c r="N21" s="33">
        <f t="shared" si="4"/>
        <v>-400</v>
      </c>
      <c r="O21" s="54">
        <f>SUM(C21:K21)+'1016'!O21</f>
        <v>0</v>
      </c>
      <c r="P21" s="55"/>
      <c r="Q21" s="55"/>
      <c r="R21" s="26" t="s">
        <v>294</v>
      </c>
    </row>
    <row r="22">
      <c r="A22" s="57" t="s">
        <v>103</v>
      </c>
      <c r="B22" s="51">
        <f>-1*'1016'!N22</f>
        <v>1550</v>
      </c>
      <c r="C22" s="80"/>
      <c r="D22" s="79"/>
      <c r="E22" s="79"/>
      <c r="F22" s="98"/>
      <c r="G22" s="92"/>
      <c r="H22" s="79"/>
      <c r="I22" s="79"/>
      <c r="J22" s="98"/>
      <c r="K22" s="79"/>
      <c r="L22" s="52">
        <f t="shared" si="3"/>
        <v>1550</v>
      </c>
      <c r="M22" s="53"/>
      <c r="N22" s="33">
        <f t="shared" si="4"/>
        <v>-1550</v>
      </c>
      <c r="O22" s="54">
        <f>SUM(C22:K22)+'1016'!O22</f>
        <v>0</v>
      </c>
      <c r="P22" s="55"/>
      <c r="Q22" s="55"/>
      <c r="R22" s="26" t="s">
        <v>318</v>
      </c>
    </row>
    <row r="23">
      <c r="A23" s="57" t="s">
        <v>30</v>
      </c>
      <c r="B23" s="51">
        <f>-1*'1016'!N23</f>
        <v>11100</v>
      </c>
      <c r="C23" s="93">
        <v>300.0</v>
      </c>
      <c r="D23" s="77"/>
      <c r="E23" s="95">
        <v>250.0</v>
      </c>
      <c r="F23" s="89">
        <v>250.0</v>
      </c>
      <c r="G23" s="89">
        <v>250.0</v>
      </c>
      <c r="H23" s="77"/>
      <c r="I23" s="67"/>
      <c r="J23" s="89">
        <v>250.0</v>
      </c>
      <c r="K23" s="67"/>
      <c r="L23" s="52">
        <f t="shared" si="3"/>
        <v>12400</v>
      </c>
      <c r="M23" s="53"/>
      <c r="N23" s="33">
        <f t="shared" si="4"/>
        <v>-12400</v>
      </c>
      <c r="O23" s="54">
        <f>SUM(C23:K23)+'1016'!O23</f>
        <v>2000</v>
      </c>
      <c r="P23" s="55"/>
      <c r="Q23" s="55"/>
      <c r="R23" s="26" t="s">
        <v>295</v>
      </c>
    </row>
    <row r="24">
      <c r="A24" s="57" t="s">
        <v>52</v>
      </c>
      <c r="B24" s="51">
        <f>-1*'1016'!N24</f>
        <v>8600</v>
      </c>
      <c r="C24" s="76">
        <v>300.0</v>
      </c>
      <c r="D24" s="77"/>
      <c r="E24" s="95">
        <v>250.0</v>
      </c>
      <c r="F24" s="89">
        <v>250.0</v>
      </c>
      <c r="G24" s="89">
        <v>250.0</v>
      </c>
      <c r="H24" s="77"/>
      <c r="I24" s="67"/>
      <c r="J24" s="89">
        <v>250.0</v>
      </c>
      <c r="K24" s="67"/>
      <c r="L24" s="52">
        <f t="shared" si="3"/>
        <v>9900</v>
      </c>
      <c r="M24" s="53">
        <v>2000.0</v>
      </c>
      <c r="N24" s="33">
        <f t="shared" si="4"/>
        <v>-7900</v>
      </c>
      <c r="O24" s="54">
        <f>SUM(C24:K24)+'1016'!O24</f>
        <v>2500</v>
      </c>
      <c r="P24" s="55"/>
      <c r="Q24" s="55"/>
      <c r="R24" s="5" t="s">
        <v>296</v>
      </c>
    </row>
    <row r="25">
      <c r="A25" s="62" t="s">
        <v>40</v>
      </c>
      <c r="B25" s="51">
        <f>-1*'1016'!N25</f>
        <v>400</v>
      </c>
      <c r="C25" s="76">
        <v>0.0</v>
      </c>
      <c r="D25" s="77"/>
      <c r="E25" s="76">
        <v>0.0</v>
      </c>
      <c r="F25" s="88">
        <v>0.0</v>
      </c>
      <c r="G25" s="88">
        <v>0.0</v>
      </c>
      <c r="H25" s="77"/>
      <c r="I25" s="67"/>
      <c r="J25" s="88">
        <v>0.0</v>
      </c>
      <c r="K25" s="67"/>
      <c r="L25" s="52">
        <f t="shared" si="3"/>
        <v>400</v>
      </c>
      <c r="M25" s="53"/>
      <c r="N25" s="33">
        <f t="shared" si="4"/>
        <v>-400</v>
      </c>
      <c r="O25" s="54">
        <f>SUM(C25:K25)+'1016'!O25</f>
        <v>0</v>
      </c>
      <c r="P25" s="55"/>
      <c r="Q25" s="55"/>
      <c r="R25" s="5" t="s">
        <v>297</v>
      </c>
    </row>
    <row r="26">
      <c r="A26" s="62" t="s">
        <v>76</v>
      </c>
      <c r="B26" s="51">
        <f>-1*'1016'!N26</f>
        <v>0</v>
      </c>
      <c r="C26" s="93">
        <v>0.0</v>
      </c>
      <c r="D26" s="77"/>
      <c r="E26" s="76">
        <v>0.0</v>
      </c>
      <c r="F26" s="98"/>
      <c r="G26" s="89">
        <v>0.0</v>
      </c>
      <c r="H26" s="77"/>
      <c r="I26" s="67"/>
      <c r="J26" s="98"/>
      <c r="K26" s="67"/>
      <c r="L26" s="52">
        <f t="shared" si="3"/>
        <v>0</v>
      </c>
      <c r="M26" s="53"/>
      <c r="N26" s="33">
        <f t="shared" si="4"/>
        <v>0</v>
      </c>
      <c r="O26" s="54">
        <f>SUM(C26:K26)+'1016'!O26</f>
        <v>0</v>
      </c>
      <c r="P26" s="55"/>
      <c r="R26" s="5" t="s">
        <v>298</v>
      </c>
    </row>
    <row r="27">
      <c r="A27" s="62" t="s">
        <v>80</v>
      </c>
      <c r="B27" s="51">
        <f>-1*'1016'!N27</f>
        <v>0</v>
      </c>
      <c r="C27" s="93">
        <v>0.0</v>
      </c>
      <c r="D27" s="77"/>
      <c r="E27" s="79"/>
      <c r="F27" s="98"/>
      <c r="G27" s="92"/>
      <c r="H27" s="77"/>
      <c r="I27" s="79"/>
      <c r="J27" s="98"/>
      <c r="K27" s="67"/>
      <c r="L27" s="52">
        <f t="shared" si="3"/>
        <v>0</v>
      </c>
      <c r="M27" s="53"/>
      <c r="N27" s="33">
        <f t="shared" si="4"/>
        <v>0</v>
      </c>
      <c r="O27" s="54">
        <f>SUM(C27:K27)+'1016'!O27</f>
        <v>0</v>
      </c>
      <c r="P27" s="55"/>
      <c r="Q27" s="65"/>
      <c r="R27" s="5" t="s">
        <v>299</v>
      </c>
    </row>
    <row r="28">
      <c r="A28" s="62" t="s">
        <v>334</v>
      </c>
      <c r="B28" s="51">
        <f>-1*'1016'!N28</f>
        <v>200</v>
      </c>
      <c r="C28" s="79"/>
      <c r="D28" s="67"/>
      <c r="E28" s="76">
        <v>250.0</v>
      </c>
      <c r="F28" s="98"/>
      <c r="G28" s="92"/>
      <c r="H28" s="79"/>
      <c r="I28" s="79"/>
      <c r="J28" s="98"/>
      <c r="K28" s="80"/>
      <c r="L28" s="52">
        <f t="shared" si="3"/>
        <v>450</v>
      </c>
      <c r="M28" s="53"/>
      <c r="N28" s="33">
        <f t="shared" si="4"/>
        <v>-450</v>
      </c>
      <c r="O28" s="54">
        <f>SUM(C28:K28)+'1016'!O28</f>
        <v>450</v>
      </c>
      <c r="P28" s="55"/>
      <c r="Q28" s="65"/>
      <c r="R28" s="105" t="s">
        <v>335</v>
      </c>
    </row>
    <row r="29">
      <c r="A29" s="62" t="s">
        <v>90</v>
      </c>
      <c r="B29" s="51">
        <f>-1*'1016'!N29</f>
        <v>0</v>
      </c>
      <c r="C29" s="73"/>
      <c r="D29" s="73"/>
      <c r="E29" s="73"/>
      <c r="F29" s="97"/>
      <c r="G29" s="97"/>
      <c r="H29" s="74"/>
      <c r="I29" s="74"/>
      <c r="J29" s="97"/>
      <c r="K29" s="94"/>
      <c r="L29" s="52">
        <f t="shared" si="3"/>
        <v>0</v>
      </c>
      <c r="M29" s="53"/>
      <c r="N29" s="33">
        <f t="shared" si="4"/>
        <v>0</v>
      </c>
      <c r="O29" s="54">
        <f>SUM(C29:K29)+'1016'!O29</f>
        <v>0</v>
      </c>
      <c r="P29" s="55"/>
      <c r="Q29" s="65"/>
      <c r="R29" s="105" t="s">
        <v>336</v>
      </c>
    </row>
    <row r="30">
      <c r="B30" s="68"/>
      <c r="C30" s="103"/>
      <c r="D30" s="103"/>
      <c r="E30" s="103"/>
      <c r="F30" s="99"/>
      <c r="G30" s="99"/>
      <c r="H30" s="103"/>
      <c r="I30" s="103"/>
      <c r="J30" s="99"/>
      <c r="K30" s="103"/>
      <c r="L30" s="71"/>
      <c r="M30" s="71"/>
    </row>
    <row r="31" ht="82.5" customHeight="1">
      <c r="A31" s="66"/>
      <c r="B31" s="43"/>
      <c r="C31" s="107"/>
      <c r="D31" s="73"/>
      <c r="E31" s="73" t="s">
        <v>342</v>
      </c>
      <c r="F31" s="106" t="s">
        <v>343</v>
      </c>
      <c r="G31" s="106" t="s">
        <v>344</v>
      </c>
      <c r="H31" s="73"/>
      <c r="I31" s="73"/>
      <c r="J31" s="97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8"/>
      <c r="D32" s="69"/>
      <c r="E32" s="42"/>
      <c r="F32" s="99"/>
      <c r="G32" s="99"/>
      <c r="H32" s="42"/>
      <c r="I32" s="42"/>
      <c r="J32" s="99"/>
      <c r="K32" s="42"/>
      <c r="L32" s="71"/>
      <c r="M32" s="71"/>
    </row>
    <row r="33">
      <c r="B33" s="68"/>
      <c r="C33" s="42"/>
      <c r="D33" s="42"/>
      <c r="E33" s="69"/>
      <c r="F33" s="99"/>
      <c r="G33" s="99"/>
      <c r="H33" s="42"/>
      <c r="I33" s="42"/>
      <c r="J33" s="99"/>
      <c r="K33" s="42"/>
      <c r="L33" s="71"/>
      <c r="M33" s="71"/>
    </row>
    <row r="34">
      <c r="B34" s="68"/>
      <c r="C34" s="42"/>
      <c r="D34" s="42"/>
      <c r="E34" s="42"/>
      <c r="F34" s="99"/>
      <c r="G34" s="99"/>
      <c r="H34" s="42"/>
      <c r="I34" s="42"/>
      <c r="J34" s="99"/>
      <c r="K34" s="42"/>
      <c r="L34" s="71"/>
      <c r="M34" s="71"/>
    </row>
    <row r="35">
      <c r="B35" s="68"/>
      <c r="C35" s="42"/>
      <c r="D35" s="42"/>
      <c r="E35" s="42"/>
      <c r="F35" s="99"/>
      <c r="G35" s="99"/>
      <c r="H35" s="42"/>
      <c r="I35" s="42"/>
      <c r="J35" s="99"/>
      <c r="K35" s="42"/>
      <c r="L35" s="71"/>
      <c r="M35" s="71"/>
    </row>
    <row r="36">
      <c r="B36" s="68"/>
      <c r="C36" s="43"/>
      <c r="D36" s="43"/>
      <c r="E36" s="43"/>
      <c r="F36" s="92"/>
      <c r="G36" s="92"/>
      <c r="H36" s="43"/>
      <c r="I36" s="43"/>
      <c r="J36" s="92"/>
      <c r="K36" s="43"/>
      <c r="L36" s="71"/>
      <c r="M36" s="71"/>
    </row>
    <row r="37">
      <c r="B37" s="68"/>
      <c r="C37" s="43"/>
      <c r="D37" s="43"/>
      <c r="E37" s="43"/>
      <c r="F37" s="92"/>
      <c r="G37" s="92"/>
      <c r="H37" s="43"/>
      <c r="I37" s="43"/>
      <c r="J37" s="92"/>
      <c r="K37" s="43"/>
      <c r="L37" s="71"/>
      <c r="M37" s="71"/>
    </row>
    <row r="38">
      <c r="B38" s="68"/>
      <c r="C38" s="43"/>
      <c r="D38" s="43"/>
      <c r="E38" s="43"/>
      <c r="F38" s="92"/>
      <c r="G38" s="92"/>
      <c r="H38" s="43"/>
      <c r="I38" s="43"/>
      <c r="J38" s="92"/>
      <c r="K38" s="43"/>
      <c r="L38" s="71"/>
      <c r="M38" s="71"/>
    </row>
    <row r="39">
      <c r="B39" s="68"/>
      <c r="C39" s="43"/>
      <c r="D39" s="43"/>
      <c r="E39" s="43"/>
      <c r="F39" s="92"/>
      <c r="G39" s="92"/>
      <c r="H39" s="43"/>
      <c r="I39" s="43"/>
      <c r="J39" s="92"/>
      <c r="K39" s="43"/>
      <c r="L39" s="71"/>
      <c r="M39" s="71"/>
    </row>
    <row r="40">
      <c r="B40" s="68"/>
      <c r="C40" s="43"/>
      <c r="D40" s="43"/>
      <c r="E40" s="43"/>
      <c r="F40" s="92"/>
      <c r="G40" s="92"/>
      <c r="H40" s="43"/>
      <c r="I40" s="43"/>
      <c r="J40" s="92"/>
      <c r="K40" s="43"/>
      <c r="L40" s="71"/>
      <c r="M40" s="71"/>
    </row>
    <row r="41">
      <c r="B41" s="68"/>
      <c r="C41" s="43"/>
      <c r="D41" s="43"/>
      <c r="E41" s="43"/>
      <c r="F41" s="92"/>
      <c r="G41" s="92"/>
      <c r="H41" s="43"/>
      <c r="I41" s="43"/>
      <c r="J41" s="92"/>
      <c r="K41" s="43"/>
      <c r="L41" s="71"/>
      <c r="M41" s="71"/>
    </row>
    <row r="42">
      <c r="B42" s="68"/>
      <c r="C42" s="43"/>
      <c r="D42" s="43"/>
      <c r="E42" s="43"/>
      <c r="F42" s="92"/>
      <c r="G42" s="92"/>
      <c r="H42" s="43"/>
      <c r="I42" s="43"/>
      <c r="J42" s="92"/>
      <c r="K42" s="43"/>
      <c r="L42" s="71"/>
      <c r="M42" s="71"/>
    </row>
    <row r="43">
      <c r="B43" s="68"/>
      <c r="C43" s="43"/>
      <c r="D43" s="43"/>
      <c r="E43" s="43"/>
      <c r="F43" s="92"/>
      <c r="G43" s="92"/>
      <c r="H43" s="43"/>
      <c r="I43" s="43"/>
      <c r="J43" s="92"/>
      <c r="K43" s="43"/>
      <c r="L43" s="71"/>
      <c r="M43" s="71"/>
    </row>
    <row r="44">
      <c r="B44" s="68"/>
      <c r="C44" s="43"/>
      <c r="D44" s="43"/>
      <c r="E44" s="43"/>
      <c r="F44" s="92"/>
      <c r="G44" s="92"/>
      <c r="H44" s="43"/>
      <c r="I44" s="43"/>
      <c r="J44" s="92"/>
      <c r="K44" s="43"/>
      <c r="L44" s="71"/>
      <c r="M44" s="71"/>
    </row>
    <row r="45">
      <c r="B45" s="68"/>
      <c r="C45" s="43"/>
      <c r="D45" s="43"/>
      <c r="E45" s="43"/>
      <c r="F45" s="92"/>
      <c r="G45" s="92"/>
      <c r="H45" s="43"/>
      <c r="I45" s="43"/>
      <c r="J45" s="92"/>
      <c r="K45" s="43"/>
      <c r="L45" s="71"/>
      <c r="M45" s="71"/>
    </row>
    <row r="46">
      <c r="B46" s="68"/>
      <c r="C46" s="43"/>
      <c r="D46" s="43"/>
      <c r="E46" s="43"/>
      <c r="F46" s="92"/>
      <c r="G46" s="92"/>
      <c r="H46" s="43"/>
      <c r="I46" s="43"/>
      <c r="J46" s="92"/>
      <c r="K46" s="43"/>
      <c r="L46" s="71"/>
      <c r="M46" s="71"/>
    </row>
    <row r="47">
      <c r="B47" s="68"/>
      <c r="C47" s="43"/>
      <c r="D47" s="43"/>
      <c r="E47" s="43"/>
      <c r="F47" s="92"/>
      <c r="G47" s="92"/>
      <c r="H47" s="43"/>
      <c r="I47" s="43"/>
      <c r="J47" s="92"/>
      <c r="K47" s="43"/>
      <c r="L47" s="71"/>
      <c r="M47" s="71"/>
    </row>
    <row r="48">
      <c r="B48" s="68"/>
      <c r="C48" s="43"/>
      <c r="D48" s="43"/>
      <c r="E48" s="43"/>
      <c r="F48" s="92"/>
      <c r="G48" s="92"/>
      <c r="H48" s="43"/>
      <c r="I48" s="43"/>
      <c r="J48" s="92"/>
      <c r="K48" s="43"/>
      <c r="L48" s="71"/>
      <c r="M48" s="71"/>
    </row>
    <row r="49">
      <c r="B49" s="68"/>
      <c r="C49" s="43"/>
      <c r="D49" s="43"/>
      <c r="E49" s="43"/>
      <c r="F49" s="92"/>
      <c r="G49" s="92"/>
      <c r="H49" s="43"/>
      <c r="I49" s="43"/>
      <c r="J49" s="92"/>
      <c r="K49" s="43"/>
      <c r="L49" s="71"/>
      <c r="M49" s="71"/>
    </row>
    <row r="50">
      <c r="B50" s="68"/>
      <c r="C50" s="43"/>
      <c r="D50" s="43"/>
      <c r="E50" s="43"/>
      <c r="F50" s="92"/>
      <c r="G50" s="92"/>
      <c r="H50" s="43"/>
      <c r="I50" s="43"/>
      <c r="J50" s="92"/>
      <c r="K50" s="43"/>
      <c r="L50" s="71"/>
      <c r="M50" s="71"/>
    </row>
    <row r="51">
      <c r="B51" s="68"/>
      <c r="C51" s="43"/>
      <c r="D51" s="43"/>
      <c r="E51" s="43"/>
      <c r="F51" s="92"/>
      <c r="G51" s="92"/>
      <c r="H51" s="43"/>
      <c r="I51" s="43"/>
      <c r="J51" s="92"/>
      <c r="K51" s="43"/>
      <c r="L51" s="71"/>
      <c r="M51" s="71"/>
    </row>
    <row r="52">
      <c r="B52" s="68"/>
      <c r="C52" s="43"/>
      <c r="D52" s="43"/>
      <c r="E52" s="43"/>
      <c r="F52" s="92"/>
      <c r="G52" s="92"/>
      <c r="H52" s="43"/>
      <c r="I52" s="43"/>
      <c r="J52" s="92"/>
      <c r="K52" s="43"/>
      <c r="L52" s="71"/>
      <c r="M52" s="71"/>
    </row>
    <row r="53">
      <c r="B53" s="68"/>
      <c r="C53" s="43"/>
      <c r="D53" s="43"/>
      <c r="E53" s="43"/>
      <c r="F53" s="92"/>
      <c r="G53" s="92"/>
      <c r="H53" s="43"/>
      <c r="I53" s="43"/>
      <c r="J53" s="92"/>
      <c r="K53" s="43"/>
      <c r="L53" s="71"/>
      <c r="M53" s="71"/>
    </row>
    <row r="54">
      <c r="B54" s="68"/>
      <c r="C54" s="43"/>
      <c r="D54" s="43"/>
      <c r="E54" s="43"/>
      <c r="F54" s="92"/>
      <c r="G54" s="92"/>
      <c r="H54" s="43"/>
      <c r="I54" s="43"/>
      <c r="J54" s="92"/>
      <c r="K54" s="43"/>
      <c r="L54" s="71"/>
      <c r="M54" s="71"/>
    </row>
    <row r="55">
      <c r="B55" s="68"/>
      <c r="C55" s="43"/>
      <c r="D55" s="43"/>
      <c r="E55" s="43"/>
      <c r="F55" s="92"/>
      <c r="G55" s="92"/>
      <c r="H55" s="43"/>
      <c r="I55" s="43"/>
      <c r="J55" s="92"/>
      <c r="K55" s="43"/>
      <c r="L55" s="71"/>
      <c r="M55" s="71"/>
    </row>
    <row r="56">
      <c r="B56" s="68"/>
      <c r="C56" s="43"/>
      <c r="D56" s="43"/>
      <c r="E56" s="43"/>
      <c r="F56" s="92"/>
      <c r="G56" s="92"/>
      <c r="H56" s="43"/>
      <c r="I56" s="43"/>
      <c r="J56" s="92"/>
      <c r="K56" s="43"/>
      <c r="L56" s="71"/>
      <c r="M56" s="71"/>
    </row>
    <row r="57">
      <c r="B57" s="68"/>
      <c r="C57" s="43"/>
      <c r="D57" s="43"/>
      <c r="E57" s="43"/>
      <c r="F57" s="92"/>
      <c r="G57" s="92"/>
      <c r="H57" s="43"/>
      <c r="I57" s="43"/>
      <c r="J57" s="92"/>
      <c r="K57" s="43"/>
      <c r="L57" s="71"/>
      <c r="M57" s="71"/>
    </row>
    <row r="58">
      <c r="B58" s="68"/>
      <c r="C58" s="43"/>
      <c r="D58" s="43"/>
      <c r="E58" s="43"/>
      <c r="F58" s="92"/>
      <c r="G58" s="92"/>
      <c r="H58" s="43"/>
      <c r="I58" s="43"/>
      <c r="J58" s="92"/>
      <c r="K58" s="43"/>
      <c r="L58" s="71"/>
      <c r="M58" s="71"/>
    </row>
    <row r="59">
      <c r="B59" s="68"/>
      <c r="C59" s="43"/>
      <c r="D59" s="43"/>
      <c r="E59" s="43"/>
      <c r="F59" s="92"/>
      <c r="G59" s="92"/>
      <c r="H59" s="43"/>
      <c r="I59" s="43"/>
      <c r="J59" s="92"/>
      <c r="K59" s="43"/>
      <c r="L59" s="71"/>
      <c r="M59" s="71"/>
    </row>
    <row r="60">
      <c r="B60" s="68"/>
      <c r="C60" s="43"/>
      <c r="D60" s="43"/>
      <c r="E60" s="43"/>
      <c r="F60" s="92"/>
      <c r="G60" s="92"/>
      <c r="H60" s="43"/>
      <c r="I60" s="43"/>
      <c r="J60" s="92"/>
      <c r="K60" s="43"/>
      <c r="L60" s="71"/>
      <c r="M60" s="71"/>
    </row>
    <row r="61">
      <c r="B61" s="68"/>
      <c r="C61" s="43"/>
      <c r="D61" s="43"/>
      <c r="E61" s="43"/>
      <c r="F61" s="92"/>
      <c r="G61" s="92"/>
      <c r="H61" s="43"/>
      <c r="I61" s="43"/>
      <c r="J61" s="92"/>
      <c r="K61" s="43"/>
      <c r="L61" s="71"/>
      <c r="M61" s="71"/>
    </row>
    <row r="62">
      <c r="B62" s="68"/>
      <c r="C62" s="43"/>
      <c r="D62" s="43"/>
      <c r="E62" s="43"/>
      <c r="F62" s="92"/>
      <c r="G62" s="92"/>
      <c r="H62" s="43"/>
      <c r="I62" s="43"/>
      <c r="J62" s="92"/>
      <c r="K62" s="43"/>
      <c r="L62" s="71"/>
      <c r="M62" s="71"/>
    </row>
    <row r="63">
      <c r="B63" s="68"/>
      <c r="C63" s="43"/>
      <c r="D63" s="43"/>
      <c r="E63" s="43"/>
      <c r="F63" s="92"/>
      <c r="G63" s="92"/>
      <c r="H63" s="43"/>
      <c r="I63" s="43"/>
      <c r="J63" s="92"/>
      <c r="K63" s="43"/>
      <c r="L63" s="71"/>
      <c r="M63" s="71"/>
    </row>
    <row r="64">
      <c r="B64" s="68"/>
      <c r="C64" s="43"/>
      <c r="D64" s="43"/>
      <c r="E64" s="43"/>
      <c r="F64" s="92"/>
      <c r="G64" s="92"/>
      <c r="H64" s="43"/>
      <c r="I64" s="43"/>
      <c r="J64" s="92"/>
      <c r="K64" s="43"/>
      <c r="L64" s="71"/>
      <c r="M64" s="71"/>
    </row>
    <row r="65">
      <c r="B65" s="68"/>
      <c r="C65" s="43"/>
      <c r="D65" s="43"/>
      <c r="E65" s="43"/>
      <c r="F65" s="92"/>
      <c r="G65" s="92"/>
      <c r="H65" s="43"/>
      <c r="I65" s="43"/>
      <c r="J65" s="92"/>
      <c r="K65" s="43"/>
      <c r="L65" s="71"/>
      <c r="M65" s="71"/>
    </row>
    <row r="66">
      <c r="B66" s="68"/>
      <c r="C66" s="43"/>
      <c r="D66" s="43"/>
      <c r="E66" s="43"/>
      <c r="F66" s="92"/>
      <c r="G66" s="92"/>
      <c r="H66" s="43"/>
      <c r="I66" s="43"/>
      <c r="J66" s="92"/>
      <c r="K66" s="43"/>
      <c r="L66" s="71"/>
      <c r="M66" s="71"/>
    </row>
    <row r="67">
      <c r="B67" s="68"/>
      <c r="C67" s="43"/>
      <c r="D67" s="43"/>
      <c r="E67" s="43"/>
      <c r="F67" s="92"/>
      <c r="G67" s="92"/>
      <c r="H67" s="43"/>
      <c r="I67" s="43"/>
      <c r="J67" s="92"/>
      <c r="K67" s="43"/>
      <c r="L67" s="71"/>
      <c r="M67" s="71"/>
    </row>
    <row r="68">
      <c r="B68" s="68"/>
      <c r="C68" s="43"/>
      <c r="D68" s="43"/>
      <c r="E68" s="43"/>
      <c r="F68" s="92"/>
      <c r="G68" s="92"/>
      <c r="H68" s="43"/>
      <c r="I68" s="43"/>
      <c r="J68" s="92"/>
      <c r="K68" s="43"/>
      <c r="L68" s="71"/>
      <c r="M68" s="71"/>
    </row>
    <row r="69">
      <c r="B69" s="68"/>
      <c r="C69" s="43"/>
      <c r="D69" s="43"/>
      <c r="E69" s="43"/>
      <c r="F69" s="92"/>
      <c r="G69" s="92"/>
      <c r="H69" s="43"/>
      <c r="I69" s="43"/>
      <c r="J69" s="92"/>
      <c r="K69" s="43"/>
      <c r="L69" s="71"/>
      <c r="M69" s="71"/>
    </row>
    <row r="70">
      <c r="B70" s="68"/>
      <c r="C70" s="43"/>
      <c r="D70" s="43"/>
      <c r="E70" s="43"/>
      <c r="F70" s="92"/>
      <c r="G70" s="92"/>
      <c r="H70" s="43"/>
      <c r="I70" s="43"/>
      <c r="J70" s="92"/>
      <c r="K70" s="43"/>
      <c r="L70" s="71"/>
      <c r="M70" s="71"/>
    </row>
    <row r="71">
      <c r="B71" s="68"/>
      <c r="C71" s="43"/>
      <c r="D71" s="43"/>
      <c r="E71" s="43"/>
      <c r="F71" s="92"/>
      <c r="G71" s="92"/>
      <c r="H71" s="43"/>
      <c r="I71" s="43"/>
      <c r="J71" s="92"/>
      <c r="K71" s="43"/>
      <c r="L71" s="71"/>
      <c r="M71" s="71"/>
    </row>
    <row r="72">
      <c r="B72" s="68"/>
      <c r="C72" s="43"/>
      <c r="D72" s="43"/>
      <c r="E72" s="43"/>
      <c r="F72" s="92"/>
      <c r="G72" s="92"/>
      <c r="H72" s="43"/>
      <c r="I72" s="43"/>
      <c r="J72" s="92"/>
      <c r="K72" s="43"/>
      <c r="L72" s="71"/>
      <c r="M72" s="71"/>
    </row>
    <row r="73">
      <c r="B73" s="68"/>
      <c r="C73" s="43"/>
      <c r="D73" s="43"/>
      <c r="E73" s="43"/>
      <c r="F73" s="92"/>
      <c r="G73" s="92"/>
      <c r="H73" s="43"/>
      <c r="I73" s="43"/>
      <c r="J73" s="92"/>
      <c r="K73" s="43"/>
      <c r="L73" s="71"/>
      <c r="M73" s="71"/>
    </row>
    <row r="74">
      <c r="B74" s="68"/>
      <c r="C74" s="43"/>
      <c r="D74" s="43"/>
      <c r="E74" s="43"/>
      <c r="F74" s="92"/>
      <c r="G74" s="92"/>
      <c r="H74" s="43"/>
      <c r="I74" s="43"/>
      <c r="J74" s="92"/>
      <c r="K74" s="43"/>
      <c r="L74" s="71"/>
      <c r="M74" s="71"/>
    </row>
    <row r="75">
      <c r="B75" s="68"/>
      <c r="C75" s="43"/>
      <c r="D75" s="43"/>
      <c r="E75" s="43"/>
      <c r="F75" s="92"/>
      <c r="G75" s="92"/>
      <c r="H75" s="43"/>
      <c r="I75" s="43"/>
      <c r="J75" s="92"/>
      <c r="K75" s="43"/>
      <c r="L75" s="71"/>
      <c r="M75" s="71"/>
    </row>
    <row r="76">
      <c r="B76" s="68"/>
      <c r="C76" s="43"/>
      <c r="D76" s="43"/>
      <c r="E76" s="43"/>
      <c r="F76" s="92"/>
      <c r="G76" s="92"/>
      <c r="H76" s="43"/>
      <c r="I76" s="43"/>
      <c r="J76" s="92"/>
      <c r="K76" s="43"/>
      <c r="L76" s="71"/>
      <c r="M76" s="71"/>
    </row>
    <row r="77">
      <c r="B77" s="68"/>
      <c r="C77" s="43"/>
      <c r="D77" s="43"/>
      <c r="E77" s="43"/>
      <c r="F77" s="92"/>
      <c r="G77" s="92"/>
      <c r="H77" s="43"/>
      <c r="I77" s="43"/>
      <c r="J77" s="92"/>
      <c r="K77" s="43"/>
      <c r="L77" s="71"/>
      <c r="M77" s="71"/>
    </row>
    <row r="78">
      <c r="B78" s="68"/>
      <c r="C78" s="43"/>
      <c r="D78" s="43"/>
      <c r="E78" s="43"/>
      <c r="F78" s="92"/>
      <c r="G78" s="92"/>
      <c r="H78" s="43"/>
      <c r="I78" s="43"/>
      <c r="J78" s="92"/>
      <c r="K78" s="43"/>
      <c r="L78" s="71"/>
      <c r="M78" s="71"/>
    </row>
    <row r="79">
      <c r="B79" s="68"/>
      <c r="C79" s="43"/>
      <c r="D79" s="43"/>
      <c r="E79" s="43"/>
      <c r="F79" s="92"/>
      <c r="G79" s="92"/>
      <c r="H79" s="43"/>
      <c r="I79" s="43"/>
      <c r="J79" s="92"/>
      <c r="K79" s="43"/>
      <c r="L79" s="71"/>
      <c r="M79" s="71"/>
    </row>
    <row r="80">
      <c r="B80" s="68"/>
      <c r="C80" s="43"/>
      <c r="D80" s="43"/>
      <c r="E80" s="43"/>
      <c r="F80" s="92"/>
      <c r="G80" s="92"/>
      <c r="H80" s="43"/>
      <c r="I80" s="43"/>
      <c r="J80" s="92"/>
      <c r="K80" s="43"/>
      <c r="L80" s="71"/>
      <c r="M80" s="71"/>
    </row>
    <row r="81">
      <c r="B81" s="68"/>
      <c r="C81" s="43"/>
      <c r="D81" s="43"/>
      <c r="E81" s="43"/>
      <c r="F81" s="92"/>
      <c r="G81" s="92"/>
      <c r="H81" s="43"/>
      <c r="I81" s="43"/>
      <c r="J81" s="92"/>
      <c r="K81" s="43"/>
      <c r="L81" s="71"/>
      <c r="M81" s="71"/>
    </row>
    <row r="82">
      <c r="B82" s="68"/>
      <c r="C82" s="43"/>
      <c r="D82" s="43"/>
      <c r="E82" s="43"/>
      <c r="F82" s="92"/>
      <c r="G82" s="92"/>
      <c r="H82" s="43"/>
      <c r="I82" s="43"/>
      <c r="J82" s="92"/>
      <c r="K82" s="43"/>
      <c r="L82" s="71"/>
      <c r="M82" s="71"/>
    </row>
    <row r="83">
      <c r="B83" s="68"/>
      <c r="C83" s="43"/>
      <c r="D83" s="43"/>
      <c r="E83" s="43"/>
      <c r="F83" s="92"/>
      <c r="G83" s="92"/>
      <c r="H83" s="43"/>
      <c r="I83" s="43"/>
      <c r="J83" s="92"/>
      <c r="K83" s="43"/>
      <c r="L83" s="71"/>
      <c r="M83" s="71"/>
    </row>
    <row r="84">
      <c r="B84" s="68"/>
      <c r="C84" s="43"/>
      <c r="D84" s="43"/>
      <c r="E84" s="43"/>
      <c r="F84" s="92"/>
      <c r="G84" s="92"/>
      <c r="H84" s="43"/>
      <c r="I84" s="43"/>
      <c r="J84" s="92"/>
      <c r="K84" s="43"/>
      <c r="L84" s="71"/>
      <c r="M84" s="71"/>
    </row>
    <row r="85">
      <c r="B85" s="68"/>
      <c r="C85" s="43"/>
      <c r="D85" s="43"/>
      <c r="E85" s="43"/>
      <c r="F85" s="92"/>
      <c r="G85" s="92"/>
      <c r="H85" s="43"/>
      <c r="I85" s="43"/>
      <c r="J85" s="92"/>
      <c r="K85" s="43"/>
      <c r="L85" s="71"/>
      <c r="M85" s="71"/>
    </row>
    <row r="86">
      <c r="B86" s="68"/>
      <c r="C86" s="43"/>
      <c r="D86" s="43"/>
      <c r="E86" s="43"/>
      <c r="F86" s="92"/>
      <c r="G86" s="92"/>
      <c r="H86" s="43"/>
      <c r="I86" s="43"/>
      <c r="J86" s="92"/>
      <c r="K86" s="43"/>
      <c r="L86" s="71"/>
      <c r="M86" s="71"/>
    </row>
    <row r="87">
      <c r="B87" s="68"/>
      <c r="C87" s="43"/>
      <c r="D87" s="43"/>
      <c r="E87" s="43"/>
      <c r="F87" s="92"/>
      <c r="G87" s="92"/>
      <c r="H87" s="43"/>
      <c r="I87" s="43"/>
      <c r="J87" s="92"/>
      <c r="K87" s="43"/>
      <c r="L87" s="71"/>
      <c r="M87" s="71"/>
    </row>
    <row r="88">
      <c r="B88" s="68"/>
      <c r="C88" s="43"/>
      <c r="D88" s="43"/>
      <c r="E88" s="43"/>
      <c r="F88" s="92"/>
      <c r="G88" s="92"/>
      <c r="H88" s="43"/>
      <c r="I88" s="43"/>
      <c r="J88" s="92"/>
      <c r="K88" s="43"/>
      <c r="L88" s="71"/>
      <c r="M88" s="71"/>
    </row>
    <row r="89">
      <c r="B89" s="68"/>
      <c r="C89" s="43"/>
      <c r="D89" s="43"/>
      <c r="E89" s="43"/>
      <c r="F89" s="92"/>
      <c r="G89" s="92"/>
      <c r="H89" s="43"/>
      <c r="I89" s="43"/>
      <c r="J89" s="92"/>
      <c r="K89" s="43"/>
      <c r="L89" s="71"/>
      <c r="M89" s="71"/>
    </row>
    <row r="90">
      <c r="B90" s="68"/>
      <c r="C90" s="43"/>
      <c r="D90" s="43"/>
      <c r="E90" s="43"/>
      <c r="F90" s="92"/>
      <c r="G90" s="92"/>
      <c r="H90" s="43"/>
      <c r="I90" s="43"/>
      <c r="J90" s="92"/>
      <c r="K90" s="43"/>
      <c r="L90" s="71"/>
      <c r="M90" s="71"/>
    </row>
    <row r="91">
      <c r="B91" s="68"/>
      <c r="C91" s="43"/>
      <c r="D91" s="43"/>
      <c r="E91" s="43"/>
      <c r="F91" s="92"/>
      <c r="G91" s="92"/>
      <c r="H91" s="43"/>
      <c r="I91" s="43"/>
      <c r="J91" s="92"/>
      <c r="K91" s="43"/>
      <c r="L91" s="71"/>
      <c r="M91" s="71"/>
    </row>
    <row r="92">
      <c r="B92" s="68"/>
      <c r="C92" s="43"/>
      <c r="D92" s="43"/>
      <c r="E92" s="43"/>
      <c r="F92" s="92"/>
      <c r="G92" s="92"/>
      <c r="H92" s="43"/>
      <c r="I92" s="43"/>
      <c r="J92" s="92"/>
      <c r="K92" s="43"/>
      <c r="L92" s="71"/>
      <c r="M92" s="71"/>
    </row>
    <row r="93">
      <c r="B93" s="68"/>
      <c r="C93" s="43"/>
      <c r="D93" s="43"/>
      <c r="E93" s="43"/>
      <c r="F93" s="92"/>
      <c r="G93" s="92"/>
      <c r="H93" s="43"/>
      <c r="I93" s="43"/>
      <c r="J93" s="92"/>
      <c r="K93" s="43"/>
      <c r="L93" s="71"/>
      <c r="M93" s="7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254</v>
      </c>
      <c r="C1" s="19">
        <v>42644.0</v>
      </c>
      <c r="D1" s="85">
        <v>42649.0</v>
      </c>
      <c r="E1" s="85">
        <v>42653.0</v>
      </c>
      <c r="F1" s="85">
        <v>42660.0</v>
      </c>
      <c r="G1" s="85">
        <v>42663.0</v>
      </c>
      <c r="H1" s="85">
        <v>42667.0</v>
      </c>
      <c r="I1" s="85">
        <v>42670.0</v>
      </c>
      <c r="J1" s="19">
        <v>42641.0</v>
      </c>
      <c r="K1" s="19">
        <v>42642.0</v>
      </c>
      <c r="L1" s="20" t="s">
        <v>256</v>
      </c>
      <c r="M1" s="22" t="s">
        <v>257</v>
      </c>
      <c r="N1" s="23" t="s">
        <v>258</v>
      </c>
      <c r="O1" s="24" t="s">
        <v>259</v>
      </c>
      <c r="P1" s="25"/>
      <c r="Q1" s="25"/>
      <c r="R1" s="26" t="s">
        <v>260</v>
      </c>
    </row>
    <row r="2">
      <c r="A2" s="27" t="s">
        <v>261</v>
      </c>
      <c r="B2" s="28">
        <f>'0916'!L2</f>
        <v>3830</v>
      </c>
      <c r="C2" s="76" t="s">
        <v>337</v>
      </c>
      <c r="D2" s="106" t="s">
        <v>338</v>
      </c>
      <c r="E2" s="93" t="s">
        <v>339</v>
      </c>
      <c r="F2" s="106" t="s">
        <v>338</v>
      </c>
      <c r="G2" s="97"/>
      <c r="H2" s="97"/>
      <c r="I2" s="88" t="s">
        <v>341</v>
      </c>
      <c r="J2" s="74"/>
      <c r="K2" s="73"/>
      <c r="L2" s="31">
        <f>B2+L3-L4</f>
        <v>3380</v>
      </c>
      <c r="M2" s="32"/>
      <c r="N2" s="33">
        <f>SUM(N5:N29)</f>
        <v>-107240</v>
      </c>
      <c r="O2" s="34" t="s">
        <v>331</v>
      </c>
      <c r="P2" s="35"/>
      <c r="Q2" s="35"/>
      <c r="R2" s="36"/>
    </row>
    <row r="3">
      <c r="A3" s="37" t="s">
        <v>271</v>
      </c>
      <c r="B3" s="38"/>
      <c r="C3" s="39">
        <f t="shared" ref="C3:K3" si="1">SUM(C5:C29)</f>
        <v>1400</v>
      </c>
      <c r="D3" s="86">
        <f t="shared" si="1"/>
        <v>1800</v>
      </c>
      <c r="E3" s="86">
        <f t="shared" si="1"/>
        <v>2500</v>
      </c>
      <c r="F3" s="86">
        <f t="shared" si="1"/>
        <v>2450</v>
      </c>
      <c r="G3" s="86">
        <f t="shared" si="1"/>
        <v>2600</v>
      </c>
      <c r="H3" s="86">
        <f t="shared" si="1"/>
        <v>0</v>
      </c>
      <c r="I3" s="86">
        <f t="shared" si="1"/>
        <v>2400</v>
      </c>
      <c r="J3" s="39">
        <f t="shared" si="1"/>
        <v>0</v>
      </c>
      <c r="K3" s="39">
        <f t="shared" si="1"/>
        <v>0</v>
      </c>
      <c r="L3" s="39">
        <f t="shared" ref="L3:L4" si="2">SUM(C3:K3)</f>
        <v>13150</v>
      </c>
      <c r="M3" s="32"/>
      <c r="N3" s="40"/>
      <c r="O3" s="41"/>
      <c r="P3" s="42"/>
      <c r="Q3" s="42"/>
      <c r="R3" s="43"/>
    </row>
    <row r="4">
      <c r="A4" s="44" t="s">
        <v>272</v>
      </c>
      <c r="B4" s="45"/>
      <c r="C4" s="46">
        <v>1600.0</v>
      </c>
      <c r="D4" s="87">
        <v>1600.0</v>
      </c>
      <c r="E4" s="87">
        <v>2600.0</v>
      </c>
      <c r="F4" s="87">
        <v>2600.0</v>
      </c>
      <c r="G4" s="87">
        <v>2600.0</v>
      </c>
      <c r="H4" s="108"/>
      <c r="I4" s="87">
        <v>2600.0</v>
      </c>
      <c r="J4" s="46"/>
      <c r="K4" s="46"/>
      <c r="L4" s="47">
        <f t="shared" si="2"/>
        <v>13600</v>
      </c>
      <c r="M4" s="32"/>
      <c r="N4" s="40"/>
      <c r="O4" s="48"/>
      <c r="P4" s="49"/>
      <c r="Q4" s="49"/>
    </row>
    <row r="5">
      <c r="A5" s="50" t="s">
        <v>278</v>
      </c>
      <c r="B5" s="51">
        <f>-1*'0916'!N5</f>
        <v>3850</v>
      </c>
      <c r="C5" s="74"/>
      <c r="D5" s="89">
        <v>0.0</v>
      </c>
      <c r="E5" s="89">
        <v>0.0</v>
      </c>
      <c r="F5" s="88">
        <v>0.0</v>
      </c>
      <c r="G5" s="89">
        <v>0.0</v>
      </c>
      <c r="H5" s="97"/>
      <c r="I5" s="89">
        <v>0.0</v>
      </c>
      <c r="J5" s="74"/>
      <c r="K5" s="73"/>
      <c r="L5" s="52">
        <f t="shared" ref="L5:L29" si="3">SUM(B5:K5)</f>
        <v>3850</v>
      </c>
      <c r="M5" s="53"/>
      <c r="N5" s="33">
        <f t="shared" ref="N5:N29" si="4">M5-L5</f>
        <v>-3850</v>
      </c>
      <c r="O5" s="54">
        <f>SUM(C5:K5)+'0916'!P5</f>
        <v>0</v>
      </c>
      <c r="P5" s="55"/>
      <c r="Q5" s="55"/>
      <c r="R5" s="56"/>
    </row>
    <row r="6">
      <c r="A6" s="57" t="s">
        <v>94</v>
      </c>
      <c r="B6" s="51">
        <f>-1*'0916'!N6</f>
        <v>-600</v>
      </c>
      <c r="C6" s="94"/>
      <c r="D6" s="99"/>
      <c r="E6" s="97"/>
      <c r="F6" s="99"/>
      <c r="G6" s="99"/>
      <c r="H6" s="97"/>
      <c r="I6" s="99"/>
      <c r="J6" s="94"/>
      <c r="K6" s="94"/>
      <c r="L6" s="52">
        <f t="shared" si="3"/>
        <v>-600</v>
      </c>
      <c r="M6" s="32"/>
      <c r="N6" s="33">
        <f t="shared" si="4"/>
        <v>600</v>
      </c>
      <c r="O6" s="54">
        <f>SUM(C6:K6)+'0916'!P6</f>
        <v>0</v>
      </c>
      <c r="P6" s="55"/>
      <c r="Q6" s="55"/>
      <c r="R6" s="26" t="s">
        <v>279</v>
      </c>
    </row>
    <row r="7">
      <c r="A7" s="57" t="s">
        <v>23</v>
      </c>
      <c r="B7" s="51">
        <f>-1*'0916'!N7</f>
        <v>4248</v>
      </c>
      <c r="C7" s="76">
        <v>200.0</v>
      </c>
      <c r="D7" s="97"/>
      <c r="E7" s="88">
        <v>250.0</v>
      </c>
      <c r="F7" s="89">
        <v>350.0</v>
      </c>
      <c r="G7" s="96">
        <v>200.0</v>
      </c>
      <c r="H7" s="97"/>
      <c r="I7" s="97"/>
      <c r="J7" s="74"/>
      <c r="K7" s="73"/>
      <c r="L7" s="52">
        <f t="shared" si="3"/>
        <v>5248</v>
      </c>
      <c r="M7" s="53"/>
      <c r="N7" s="33">
        <f t="shared" si="4"/>
        <v>-5248</v>
      </c>
      <c r="O7" s="54">
        <f>SUM(C7:K7)+'0916'!P7</f>
        <v>1000</v>
      </c>
      <c r="P7" s="55"/>
      <c r="Q7" s="55"/>
      <c r="R7" s="26" t="s">
        <v>280</v>
      </c>
    </row>
    <row r="8">
      <c r="A8" s="57" t="s">
        <v>7</v>
      </c>
      <c r="B8" s="51">
        <f>-1*'0916'!N8</f>
        <v>4050</v>
      </c>
      <c r="C8" s="93">
        <v>200.0</v>
      </c>
      <c r="D8" s="88">
        <v>200.0</v>
      </c>
      <c r="E8" s="97"/>
      <c r="F8" s="97"/>
      <c r="G8" s="89">
        <v>200.0</v>
      </c>
      <c r="H8" s="97"/>
      <c r="I8" s="88">
        <v>300.0</v>
      </c>
      <c r="J8" s="74"/>
      <c r="K8" s="73"/>
      <c r="L8" s="52">
        <f t="shared" si="3"/>
        <v>4950</v>
      </c>
      <c r="M8" s="53"/>
      <c r="N8" s="33">
        <f t="shared" si="4"/>
        <v>-4950</v>
      </c>
      <c r="O8" s="54">
        <f>SUM(C8:K8)+'0916'!P8</f>
        <v>900</v>
      </c>
      <c r="P8" s="55"/>
      <c r="Q8" s="55"/>
      <c r="R8" s="26" t="s">
        <v>281</v>
      </c>
    </row>
    <row r="9">
      <c r="A9" s="57" t="s">
        <v>62</v>
      </c>
      <c r="B9" s="51">
        <f>-1*'0916'!N9</f>
        <v>6150</v>
      </c>
      <c r="C9" s="93">
        <v>200.0</v>
      </c>
      <c r="D9" s="89">
        <v>200.0</v>
      </c>
      <c r="E9" s="89">
        <v>250.0</v>
      </c>
      <c r="F9" s="97"/>
      <c r="G9" s="88">
        <v>200.0</v>
      </c>
      <c r="H9" s="97"/>
      <c r="I9" s="97"/>
      <c r="J9" s="74"/>
      <c r="K9" s="73"/>
      <c r="L9" s="52">
        <f t="shared" si="3"/>
        <v>7000</v>
      </c>
      <c r="M9" s="53"/>
      <c r="N9" s="33">
        <f t="shared" si="4"/>
        <v>-7000</v>
      </c>
      <c r="O9" s="54">
        <f>SUM(C9:K9)+'0916'!P9</f>
        <v>850</v>
      </c>
      <c r="P9" s="55"/>
      <c r="Q9" s="55"/>
      <c r="R9" s="26" t="s">
        <v>282</v>
      </c>
    </row>
    <row r="10">
      <c r="A10" s="57" t="s">
        <v>16</v>
      </c>
      <c r="B10" s="51">
        <f>-1*'0916'!N10</f>
        <v>3300</v>
      </c>
      <c r="C10" s="76">
        <v>200.0</v>
      </c>
      <c r="D10" s="88">
        <v>200.0</v>
      </c>
      <c r="E10" s="88">
        <v>250.0</v>
      </c>
      <c r="F10" s="88">
        <v>350.0</v>
      </c>
      <c r="G10" s="89">
        <v>200.0</v>
      </c>
      <c r="H10" s="97"/>
      <c r="I10" s="97"/>
      <c r="J10" s="74"/>
      <c r="K10" s="73"/>
      <c r="L10" s="52">
        <f t="shared" si="3"/>
        <v>4500</v>
      </c>
      <c r="M10" s="32"/>
      <c r="N10" s="33">
        <f t="shared" si="4"/>
        <v>-4500</v>
      </c>
      <c r="O10" s="54">
        <f>SUM(C10:K10)+'0916'!P10</f>
        <v>1200</v>
      </c>
      <c r="P10" s="55"/>
      <c r="Q10" s="55"/>
      <c r="R10" s="26" t="s">
        <v>283</v>
      </c>
    </row>
    <row r="11">
      <c r="A11" s="57" t="s">
        <v>36</v>
      </c>
      <c r="B11" s="51">
        <f>-1*'0916'!N11</f>
        <v>6750</v>
      </c>
      <c r="C11" s="76">
        <v>200.0</v>
      </c>
      <c r="D11" s="89">
        <v>200.0</v>
      </c>
      <c r="E11" s="88">
        <v>250.0</v>
      </c>
      <c r="F11" s="89">
        <v>350.0</v>
      </c>
      <c r="G11" s="96">
        <v>200.0</v>
      </c>
      <c r="H11" s="97"/>
      <c r="I11" s="88">
        <v>300.0</v>
      </c>
      <c r="J11" s="74"/>
      <c r="K11" s="73"/>
      <c r="L11" s="52">
        <f t="shared" si="3"/>
        <v>8250</v>
      </c>
      <c r="M11" s="53"/>
      <c r="N11" s="33">
        <f t="shared" si="4"/>
        <v>-8250</v>
      </c>
      <c r="O11" s="54">
        <f>SUM(C11:K11)+'0916'!P11</f>
        <v>1500</v>
      </c>
      <c r="P11" s="55"/>
      <c r="Q11" s="55"/>
      <c r="R11" s="26" t="s">
        <v>284</v>
      </c>
    </row>
    <row r="12">
      <c r="A12" s="57" t="s">
        <v>45</v>
      </c>
      <c r="B12" s="51">
        <f>-1*'0916'!N12</f>
        <v>6120</v>
      </c>
      <c r="C12" s="74"/>
      <c r="D12" s="97"/>
      <c r="E12" s="97"/>
      <c r="F12" s="88">
        <v>350.0</v>
      </c>
      <c r="G12" s="96">
        <v>200.0</v>
      </c>
      <c r="H12" s="97"/>
      <c r="I12" s="97"/>
      <c r="J12" s="74"/>
      <c r="K12" s="74"/>
      <c r="L12" s="52">
        <f t="shared" si="3"/>
        <v>6670</v>
      </c>
      <c r="M12" s="53"/>
      <c r="N12" s="33">
        <f t="shared" si="4"/>
        <v>-6670</v>
      </c>
      <c r="O12" s="54">
        <f>SUM(C12:K12)+'0916'!P12</f>
        <v>550</v>
      </c>
      <c r="P12" s="55"/>
      <c r="Q12" s="55"/>
      <c r="R12" s="26" t="s">
        <v>285</v>
      </c>
    </row>
    <row r="13">
      <c r="A13" s="57" t="s">
        <v>87</v>
      </c>
      <c r="B13" s="51">
        <f>-1*'0916'!N13</f>
        <v>850</v>
      </c>
      <c r="C13" s="73"/>
      <c r="D13" s="97"/>
      <c r="E13" s="89">
        <v>250.0</v>
      </c>
      <c r="F13" s="97"/>
      <c r="G13" s="101">
        <v>200.0</v>
      </c>
      <c r="H13" s="97"/>
      <c r="I13" s="99"/>
      <c r="J13" s="94"/>
      <c r="K13" s="74"/>
      <c r="L13" s="52">
        <f t="shared" si="3"/>
        <v>1300</v>
      </c>
      <c r="M13" s="53"/>
      <c r="N13" s="33">
        <f t="shared" si="4"/>
        <v>-1300</v>
      </c>
      <c r="O13" s="54">
        <f>SUM(C13:K13)+'0916'!P13</f>
        <v>450</v>
      </c>
      <c r="P13" s="55"/>
      <c r="Q13" s="55"/>
      <c r="R13" s="26" t="s">
        <v>286</v>
      </c>
    </row>
    <row r="14">
      <c r="A14" s="57" t="s">
        <v>25</v>
      </c>
      <c r="B14" s="51">
        <f>-1*'0916'!N14</f>
        <v>6400</v>
      </c>
      <c r="C14" s="73"/>
      <c r="D14" s="97"/>
      <c r="E14" s="88">
        <v>250.0</v>
      </c>
      <c r="F14" s="88">
        <v>350.0</v>
      </c>
      <c r="G14" s="88">
        <v>200.0</v>
      </c>
      <c r="H14" s="97"/>
      <c r="I14" s="89">
        <v>300.0</v>
      </c>
      <c r="J14" s="74"/>
      <c r="K14" s="74"/>
      <c r="L14" s="52">
        <f t="shared" si="3"/>
        <v>7500</v>
      </c>
      <c r="M14" s="53"/>
      <c r="N14" s="33">
        <f t="shared" si="4"/>
        <v>-7500</v>
      </c>
      <c r="O14" s="54">
        <f>SUM(C14:K14)+'0916'!P14</f>
        <v>1100</v>
      </c>
      <c r="P14" s="55"/>
      <c r="Q14" s="55"/>
      <c r="R14" s="26" t="s">
        <v>287</v>
      </c>
    </row>
    <row r="15">
      <c r="A15" s="57" t="s">
        <v>8</v>
      </c>
      <c r="B15" s="51">
        <f>-1*'0916'!N15</f>
        <v>4200</v>
      </c>
      <c r="C15" s="76">
        <v>200.0</v>
      </c>
      <c r="D15" s="97"/>
      <c r="E15" s="89">
        <v>250.0</v>
      </c>
      <c r="F15" s="97"/>
      <c r="G15" s="97"/>
      <c r="H15" s="97"/>
      <c r="I15" s="89">
        <v>300.0</v>
      </c>
      <c r="J15" s="74"/>
      <c r="K15" s="74"/>
      <c r="L15" s="52">
        <f t="shared" si="3"/>
        <v>4950</v>
      </c>
      <c r="M15" s="53"/>
      <c r="N15" s="33">
        <f t="shared" si="4"/>
        <v>-4950</v>
      </c>
      <c r="O15" s="54">
        <f>SUM(C15:K15)+'0916'!P15</f>
        <v>750</v>
      </c>
      <c r="P15" s="55"/>
      <c r="Q15" s="55"/>
      <c r="R15" s="26" t="s">
        <v>288</v>
      </c>
    </row>
    <row r="16">
      <c r="A16" s="62" t="s">
        <v>13</v>
      </c>
      <c r="B16" s="51">
        <f>-1*'0916'!N16</f>
        <v>7450</v>
      </c>
      <c r="C16" s="73"/>
      <c r="D16" s="97"/>
      <c r="E16" s="88">
        <v>250.0</v>
      </c>
      <c r="F16" s="89">
        <v>350.0</v>
      </c>
      <c r="G16" s="88">
        <v>200.0</v>
      </c>
      <c r="H16" s="97"/>
      <c r="I16" s="88">
        <v>300.0</v>
      </c>
      <c r="J16" s="74"/>
      <c r="K16" s="74"/>
      <c r="L16" s="52">
        <f t="shared" si="3"/>
        <v>8550</v>
      </c>
      <c r="M16" s="53"/>
      <c r="N16" s="33">
        <f t="shared" si="4"/>
        <v>-8550</v>
      </c>
      <c r="O16" s="54">
        <f>SUM(C16:K16)+'0916'!P16</f>
        <v>1100</v>
      </c>
      <c r="P16" s="55"/>
      <c r="Q16" s="55"/>
      <c r="R16" s="26" t="s">
        <v>289</v>
      </c>
    </row>
    <row r="17">
      <c r="A17" s="57" t="s">
        <v>65</v>
      </c>
      <c r="B17" s="51">
        <f>-1*'0916'!N17</f>
        <v>7570</v>
      </c>
      <c r="C17" s="73"/>
      <c r="D17" s="89">
        <v>200.0</v>
      </c>
      <c r="E17" s="89">
        <v>250.0</v>
      </c>
      <c r="F17" s="97"/>
      <c r="G17" s="96">
        <v>200.0</v>
      </c>
      <c r="H17" s="97"/>
      <c r="I17" s="88">
        <v>300.0</v>
      </c>
      <c r="J17" s="74"/>
      <c r="K17" s="73"/>
      <c r="L17" s="52">
        <f t="shared" si="3"/>
        <v>8520</v>
      </c>
      <c r="M17" s="53"/>
      <c r="N17" s="33">
        <f t="shared" si="4"/>
        <v>-8520</v>
      </c>
      <c r="O17" s="54">
        <f>SUM(C17:K17)+'0916'!P17</f>
        <v>950</v>
      </c>
      <c r="P17" s="55"/>
      <c r="Q17" s="55"/>
      <c r="R17" s="26" t="s">
        <v>290</v>
      </c>
    </row>
    <row r="18">
      <c r="A18" s="57" t="s">
        <v>55</v>
      </c>
      <c r="B18" s="51">
        <f>-1*'0916'!N18</f>
        <v>7000</v>
      </c>
      <c r="C18" s="74"/>
      <c r="D18" s="88">
        <v>200.0</v>
      </c>
      <c r="E18" s="97"/>
      <c r="F18" s="97"/>
      <c r="G18" s="97"/>
      <c r="H18" s="97"/>
      <c r="I18" s="97"/>
      <c r="J18" s="74"/>
      <c r="K18" s="73"/>
      <c r="L18" s="52">
        <f t="shared" si="3"/>
        <v>7200</v>
      </c>
      <c r="M18" s="53"/>
      <c r="N18" s="33">
        <f t="shared" si="4"/>
        <v>-7200</v>
      </c>
      <c r="O18" s="54">
        <f>SUM(C18:K18)+'0916'!P18</f>
        <v>200</v>
      </c>
      <c r="P18" s="55"/>
      <c r="Q18" s="55"/>
      <c r="R18" s="26" t="s">
        <v>291</v>
      </c>
    </row>
    <row r="19">
      <c r="A19" s="57" t="s">
        <v>28</v>
      </c>
      <c r="B19" s="51">
        <f>-1*'0916'!N19</f>
        <v>2552</v>
      </c>
      <c r="C19" s="73"/>
      <c r="D19" s="97"/>
      <c r="E19" s="97"/>
      <c r="F19" s="97"/>
      <c r="G19" s="89">
        <v>200.0</v>
      </c>
      <c r="H19" s="97"/>
      <c r="I19" s="97"/>
      <c r="J19" s="74"/>
      <c r="K19" s="74"/>
      <c r="L19" s="52">
        <f t="shared" si="3"/>
        <v>2752</v>
      </c>
      <c r="M19" s="53"/>
      <c r="N19" s="33">
        <f t="shared" si="4"/>
        <v>-2752</v>
      </c>
      <c r="O19" s="54">
        <f>SUM(C19:K19)+'0916'!P19</f>
        <v>200</v>
      </c>
      <c r="P19" s="55"/>
      <c r="Q19" s="55"/>
      <c r="R19" s="26" t="s">
        <v>292</v>
      </c>
    </row>
    <row r="20">
      <c r="A20" s="57" t="s">
        <v>70</v>
      </c>
      <c r="B20" s="51">
        <f>-1*'0916'!N20</f>
        <v>4050</v>
      </c>
      <c r="C20" s="73"/>
      <c r="D20" s="97"/>
      <c r="E20" s="97"/>
      <c r="F20" s="99"/>
      <c r="G20" s="97"/>
      <c r="H20" s="97"/>
      <c r="I20" s="89">
        <v>300.0</v>
      </c>
      <c r="J20" s="74"/>
      <c r="K20" s="74"/>
      <c r="L20" s="52">
        <f t="shared" si="3"/>
        <v>4350</v>
      </c>
      <c r="M20" s="53"/>
      <c r="N20" s="33">
        <f t="shared" si="4"/>
        <v>-4350</v>
      </c>
      <c r="O20" s="54">
        <f>SUM(C20:K20)+'0916'!P20</f>
        <v>300</v>
      </c>
      <c r="P20" s="55"/>
      <c r="Q20" s="55"/>
      <c r="R20" s="26" t="s">
        <v>293</v>
      </c>
    </row>
    <row r="21">
      <c r="A21" s="57" t="s">
        <v>149</v>
      </c>
      <c r="B21" s="51">
        <f>-1*'0916'!N21</f>
        <v>400</v>
      </c>
      <c r="C21" s="94"/>
      <c r="D21" s="99"/>
      <c r="E21" s="99"/>
      <c r="F21" s="99"/>
      <c r="G21" s="99"/>
      <c r="H21" s="99"/>
      <c r="I21" s="97"/>
      <c r="J21" s="94"/>
      <c r="K21" s="94"/>
      <c r="L21" s="52">
        <f t="shared" si="3"/>
        <v>400</v>
      </c>
      <c r="M21" s="53"/>
      <c r="N21" s="33">
        <f t="shared" si="4"/>
        <v>-400</v>
      </c>
      <c r="O21" s="54">
        <f>SUM(C21:K21)+'0916'!P21</f>
        <v>0</v>
      </c>
      <c r="P21" s="55"/>
      <c r="Q21" s="55"/>
      <c r="R21" s="26" t="s">
        <v>294</v>
      </c>
    </row>
    <row r="22">
      <c r="A22" s="57" t="s">
        <v>103</v>
      </c>
      <c r="B22" s="51">
        <f>-1*'0916'!N22</f>
        <v>1550</v>
      </c>
      <c r="C22" s="94"/>
      <c r="D22" s="97"/>
      <c r="E22" s="97"/>
      <c r="F22" s="97"/>
      <c r="G22" s="99"/>
      <c r="H22" s="97"/>
      <c r="I22" s="97"/>
      <c r="J22" s="74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SUM(C22:K22)+'0916'!P22</f>
        <v>0</v>
      </c>
      <c r="P22" s="55"/>
      <c r="Q22" s="55"/>
      <c r="R22" s="26" t="s">
        <v>318</v>
      </c>
    </row>
    <row r="23">
      <c r="A23" s="57" t="s">
        <v>30</v>
      </c>
      <c r="B23" s="51">
        <f>-1*'0916'!N23</f>
        <v>10400</v>
      </c>
      <c r="C23" s="73"/>
      <c r="D23" s="89">
        <v>200.0</v>
      </c>
      <c r="E23" s="97"/>
      <c r="F23" s="97"/>
      <c r="G23" s="96">
        <v>200.0</v>
      </c>
      <c r="H23" s="97"/>
      <c r="I23" s="89">
        <v>300.0</v>
      </c>
      <c r="J23" s="74"/>
      <c r="K23" s="73"/>
      <c r="L23" s="52">
        <f t="shared" si="3"/>
        <v>11100</v>
      </c>
      <c r="M23" s="53"/>
      <c r="N23" s="33">
        <f t="shared" si="4"/>
        <v>-11100</v>
      </c>
      <c r="O23" s="54">
        <f>SUM(C23:K23)+'0916'!P23</f>
        <v>700</v>
      </c>
      <c r="P23" s="55"/>
      <c r="Q23" s="55"/>
      <c r="R23" s="26" t="s">
        <v>295</v>
      </c>
    </row>
    <row r="24">
      <c r="A24" s="57" t="s">
        <v>52</v>
      </c>
      <c r="B24" s="51">
        <f>-1*'0916'!N24</f>
        <v>10400</v>
      </c>
      <c r="C24" s="93">
        <v>200.0</v>
      </c>
      <c r="D24" s="88">
        <v>200.0</v>
      </c>
      <c r="E24" s="89">
        <v>250.0</v>
      </c>
      <c r="F24" s="88">
        <v>350.0</v>
      </c>
      <c r="G24" s="89">
        <v>200.0</v>
      </c>
      <c r="H24" s="97"/>
      <c r="I24" s="97"/>
      <c r="J24" s="74"/>
      <c r="K24" s="73"/>
      <c r="L24" s="52">
        <f t="shared" si="3"/>
        <v>11600</v>
      </c>
      <c r="M24" s="53">
        <v>3000.0</v>
      </c>
      <c r="N24" s="33">
        <f t="shared" si="4"/>
        <v>-8600</v>
      </c>
      <c r="O24" s="54">
        <f>SUM(C24:K24)+'0916'!P24</f>
        <v>1200</v>
      </c>
      <c r="P24" s="55"/>
      <c r="Q24" s="55"/>
      <c r="R24" s="5" t="s">
        <v>296</v>
      </c>
    </row>
    <row r="25">
      <c r="A25" s="62" t="s">
        <v>40</v>
      </c>
      <c r="B25" s="51">
        <f>-1*'0916'!N25</f>
        <v>400</v>
      </c>
      <c r="C25" s="93">
        <v>0.0</v>
      </c>
      <c r="D25" s="88">
        <v>0.0</v>
      </c>
      <c r="E25" s="97"/>
      <c r="F25" s="89">
        <v>0.0</v>
      </c>
      <c r="G25" s="88">
        <v>0.0</v>
      </c>
      <c r="H25" s="97"/>
      <c r="I25" s="88">
        <v>0.0</v>
      </c>
      <c r="J25" s="74"/>
      <c r="K25" s="73"/>
      <c r="L25" s="52">
        <f t="shared" si="3"/>
        <v>400</v>
      </c>
      <c r="M25" s="53"/>
      <c r="N25" s="33">
        <f t="shared" si="4"/>
        <v>-400</v>
      </c>
      <c r="O25" s="54">
        <f>SUM(C25:K25)+'0916'!P25</f>
        <v>0</v>
      </c>
      <c r="P25" s="55"/>
      <c r="Q25" s="55"/>
      <c r="R25" s="5" t="s">
        <v>297</v>
      </c>
    </row>
    <row r="26">
      <c r="A26" s="62" t="s">
        <v>76</v>
      </c>
      <c r="B26" s="51">
        <f>-1*'0916'!N26</f>
        <v>0</v>
      </c>
      <c r="C26" s="73"/>
      <c r="D26" s="89">
        <v>0.0</v>
      </c>
      <c r="E26" s="97"/>
      <c r="F26" s="89">
        <v>0.0</v>
      </c>
      <c r="G26" s="88">
        <v>0.0</v>
      </c>
      <c r="H26" s="97"/>
      <c r="I26" s="88">
        <v>0.0</v>
      </c>
      <c r="J26" s="94"/>
      <c r="K26" s="73"/>
      <c r="L26" s="52">
        <f t="shared" si="3"/>
        <v>0</v>
      </c>
      <c r="M26" s="53"/>
      <c r="N26" s="33">
        <f t="shared" si="4"/>
        <v>0</v>
      </c>
      <c r="O26" s="54">
        <f>SUM(C26:K26)+'0916'!P26</f>
        <v>0</v>
      </c>
      <c r="P26" s="55"/>
      <c r="R26" s="5" t="s">
        <v>298</v>
      </c>
    </row>
    <row r="27">
      <c r="A27" s="62" t="s">
        <v>80</v>
      </c>
      <c r="B27" s="51">
        <f>-1*'0916'!N27</f>
        <v>0</v>
      </c>
      <c r="C27" s="73"/>
      <c r="D27" s="88">
        <v>0.0</v>
      </c>
      <c r="E27" s="97"/>
      <c r="F27" s="97"/>
      <c r="G27" s="109">
        <v>0.0</v>
      </c>
      <c r="H27" s="97"/>
      <c r="I27" s="89">
        <v>0.0</v>
      </c>
      <c r="J27" s="74"/>
      <c r="K27" s="73"/>
      <c r="L27" s="52">
        <f t="shared" si="3"/>
        <v>0</v>
      </c>
      <c r="M27" s="53"/>
      <c r="N27" s="33">
        <f t="shared" si="4"/>
        <v>0</v>
      </c>
      <c r="O27" s="54">
        <f>SUM(C27:K27)+'0916'!P27</f>
        <v>0</v>
      </c>
      <c r="P27" s="55"/>
      <c r="Q27" s="65"/>
      <c r="R27" s="5" t="s">
        <v>299</v>
      </c>
    </row>
    <row r="28">
      <c r="A28" s="62" t="s">
        <v>334</v>
      </c>
      <c r="B28" s="51">
        <f>-1*'0916'!N28</f>
        <v>0</v>
      </c>
      <c r="C28" s="74"/>
      <c r="D28" s="88">
        <v>200.0</v>
      </c>
      <c r="E28" s="97"/>
      <c r="F28" s="97"/>
      <c r="G28" s="99"/>
      <c r="H28" s="97"/>
      <c r="I28" s="97"/>
      <c r="J28" s="74"/>
      <c r="K28" s="94"/>
      <c r="L28" s="52">
        <f t="shared" si="3"/>
        <v>200</v>
      </c>
      <c r="M28" s="53"/>
      <c r="N28" s="33">
        <f t="shared" si="4"/>
        <v>-200</v>
      </c>
      <c r="O28" s="54">
        <f>SUM(C28:K28)+'0916'!P28</f>
        <v>200</v>
      </c>
      <c r="P28" s="55"/>
      <c r="Q28" s="65"/>
      <c r="R28" s="105" t="s">
        <v>335</v>
      </c>
    </row>
    <row r="29">
      <c r="A29" s="62" t="s">
        <v>90</v>
      </c>
      <c r="B29" s="51">
        <f>-1*'0916'!N29</f>
        <v>0</v>
      </c>
      <c r="C29" s="73"/>
      <c r="D29" s="97"/>
      <c r="E29" s="97"/>
      <c r="F29" s="97"/>
      <c r="G29" s="97"/>
      <c r="H29" s="97"/>
      <c r="I29" s="97"/>
      <c r="J29" s="74"/>
      <c r="K29" s="94"/>
      <c r="L29" s="52">
        <f t="shared" si="3"/>
        <v>0</v>
      </c>
      <c r="M29" s="53"/>
      <c r="N29" s="33">
        <f t="shared" si="4"/>
        <v>0</v>
      </c>
      <c r="O29" s="54">
        <f>SUM(C29:K29)+'0916'!P29</f>
        <v>0</v>
      </c>
      <c r="P29" s="55"/>
      <c r="Q29" s="65"/>
      <c r="R29" s="105" t="s">
        <v>336</v>
      </c>
    </row>
    <row r="30">
      <c r="B30" s="68"/>
      <c r="C30" s="103"/>
      <c r="D30" s="99"/>
      <c r="E30" s="99"/>
      <c r="F30" s="99"/>
      <c r="G30" s="99"/>
      <c r="H30" s="99"/>
      <c r="I30" s="99"/>
      <c r="J30" s="103"/>
      <c r="K30" s="103"/>
      <c r="L30" s="71"/>
      <c r="M30" s="71"/>
    </row>
    <row r="31" ht="82.5" customHeight="1">
      <c r="A31" s="66"/>
      <c r="B31" s="43"/>
      <c r="C31" s="107"/>
      <c r="D31" s="97"/>
      <c r="E31" s="106" t="s">
        <v>355</v>
      </c>
      <c r="F31" s="106" t="s">
        <v>333</v>
      </c>
      <c r="G31" s="106" t="s">
        <v>333</v>
      </c>
      <c r="H31" s="97"/>
      <c r="I31" s="106" t="s">
        <v>333</v>
      </c>
      <c r="J31" s="73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8"/>
      <c r="D32" s="99"/>
      <c r="E32" s="99"/>
      <c r="F32" s="99"/>
      <c r="G32" s="99"/>
      <c r="H32" s="99"/>
      <c r="I32" s="99"/>
      <c r="J32" s="42"/>
      <c r="K32" s="42"/>
      <c r="L32" s="71"/>
      <c r="M32" s="71"/>
    </row>
    <row r="33">
      <c r="B33" s="68"/>
      <c r="C33" s="42"/>
      <c r="D33" s="99"/>
      <c r="E33" s="99"/>
      <c r="F33" s="99"/>
      <c r="G33" s="99"/>
      <c r="H33" s="99"/>
      <c r="I33" s="99"/>
      <c r="J33" s="42"/>
      <c r="K33" s="42"/>
      <c r="L33" s="71"/>
      <c r="M33" s="71"/>
    </row>
    <row r="34">
      <c r="B34" s="68"/>
      <c r="C34" s="42"/>
      <c r="D34" s="99"/>
      <c r="E34" s="99"/>
      <c r="F34" s="99"/>
      <c r="G34" s="99"/>
      <c r="H34" s="99"/>
      <c r="I34" s="99"/>
      <c r="J34" s="42"/>
      <c r="K34" s="42"/>
      <c r="L34" s="71"/>
      <c r="M34" s="71"/>
    </row>
    <row r="35">
      <c r="B35" s="68"/>
      <c r="C35" s="42"/>
      <c r="D35" s="99"/>
      <c r="E35" s="99"/>
      <c r="F35" s="99"/>
      <c r="G35" s="99"/>
      <c r="H35" s="99"/>
      <c r="I35" s="99"/>
      <c r="J35" s="42"/>
      <c r="K35" s="42"/>
      <c r="L35" s="71"/>
      <c r="M35" s="71"/>
    </row>
    <row r="36">
      <c r="B36" s="68"/>
      <c r="C36" s="43"/>
      <c r="D36" s="92"/>
      <c r="E36" s="92"/>
      <c r="F36" s="92"/>
      <c r="G36" s="92"/>
      <c r="H36" s="92"/>
      <c r="I36" s="92"/>
      <c r="J36" s="43"/>
      <c r="K36" s="43"/>
      <c r="L36" s="71"/>
      <c r="M36" s="71"/>
    </row>
    <row r="37">
      <c r="B37" s="68"/>
      <c r="C37" s="43"/>
      <c r="D37" s="92"/>
      <c r="E37" s="92"/>
      <c r="F37" s="92"/>
      <c r="G37" s="92"/>
      <c r="H37" s="92"/>
      <c r="I37" s="92"/>
      <c r="J37" s="43"/>
      <c r="K37" s="43"/>
      <c r="L37" s="71"/>
      <c r="M37" s="71"/>
    </row>
    <row r="38">
      <c r="B38" s="68"/>
      <c r="C38" s="43"/>
      <c r="D38" s="92"/>
      <c r="E38" s="92"/>
      <c r="F38" s="92"/>
      <c r="G38" s="92"/>
      <c r="H38" s="92"/>
      <c r="I38" s="92"/>
      <c r="J38" s="43"/>
      <c r="K38" s="43"/>
      <c r="L38" s="71"/>
      <c r="M38" s="71"/>
    </row>
    <row r="39">
      <c r="B39" s="68"/>
      <c r="C39" s="43"/>
      <c r="D39" s="92"/>
      <c r="E39" s="92"/>
      <c r="F39" s="92"/>
      <c r="G39" s="92"/>
      <c r="H39" s="92"/>
      <c r="I39" s="92"/>
      <c r="J39" s="43"/>
      <c r="K39" s="43"/>
      <c r="L39" s="71"/>
      <c r="M39" s="71"/>
    </row>
    <row r="40">
      <c r="B40" s="68"/>
      <c r="C40" s="43"/>
      <c r="D40" s="92"/>
      <c r="E40" s="92"/>
      <c r="F40" s="92"/>
      <c r="G40" s="92"/>
      <c r="H40" s="92"/>
      <c r="I40" s="92"/>
      <c r="J40" s="43"/>
      <c r="K40" s="43"/>
      <c r="L40" s="71"/>
      <c r="M40" s="71"/>
    </row>
    <row r="41">
      <c r="B41" s="68"/>
      <c r="C41" s="43"/>
      <c r="D41" s="92"/>
      <c r="E41" s="92"/>
      <c r="F41" s="92"/>
      <c r="G41" s="92"/>
      <c r="H41" s="92"/>
      <c r="I41" s="92"/>
      <c r="J41" s="43"/>
      <c r="K41" s="43"/>
      <c r="L41" s="71"/>
      <c r="M41" s="71"/>
    </row>
    <row r="42">
      <c r="B42" s="68"/>
      <c r="C42" s="43"/>
      <c r="D42" s="92"/>
      <c r="E42" s="92"/>
      <c r="F42" s="92"/>
      <c r="G42" s="92"/>
      <c r="H42" s="92"/>
      <c r="I42" s="92"/>
      <c r="J42" s="43"/>
      <c r="K42" s="43"/>
      <c r="L42" s="71"/>
      <c r="M42" s="71"/>
    </row>
    <row r="43">
      <c r="B43" s="68"/>
      <c r="C43" s="43"/>
      <c r="D43" s="92"/>
      <c r="E43" s="92"/>
      <c r="F43" s="92"/>
      <c r="G43" s="92"/>
      <c r="H43" s="92"/>
      <c r="I43" s="92"/>
      <c r="J43" s="43"/>
      <c r="K43" s="43"/>
      <c r="L43" s="71"/>
      <c r="M43" s="71"/>
    </row>
    <row r="44">
      <c r="B44" s="68"/>
      <c r="C44" s="43"/>
      <c r="D44" s="92"/>
      <c r="E44" s="92"/>
      <c r="F44" s="92"/>
      <c r="G44" s="92"/>
      <c r="H44" s="92"/>
      <c r="I44" s="92"/>
      <c r="J44" s="43"/>
      <c r="K44" s="43"/>
      <c r="L44" s="71"/>
      <c r="M44" s="71"/>
    </row>
    <row r="45">
      <c r="B45" s="68"/>
      <c r="C45" s="43"/>
      <c r="D45" s="92"/>
      <c r="E45" s="92"/>
      <c r="F45" s="92"/>
      <c r="G45" s="92"/>
      <c r="H45" s="92"/>
      <c r="I45" s="92"/>
      <c r="J45" s="43"/>
      <c r="K45" s="43"/>
      <c r="L45" s="71"/>
      <c r="M45" s="71"/>
    </row>
    <row r="46">
      <c r="B46" s="68"/>
      <c r="C46" s="43"/>
      <c r="D46" s="92"/>
      <c r="E46" s="92"/>
      <c r="F46" s="92"/>
      <c r="G46" s="92"/>
      <c r="H46" s="92"/>
      <c r="I46" s="92"/>
      <c r="J46" s="43"/>
      <c r="K46" s="43"/>
      <c r="L46" s="71"/>
      <c r="M46" s="71"/>
    </row>
    <row r="47">
      <c r="B47" s="68"/>
      <c r="C47" s="43"/>
      <c r="D47" s="92"/>
      <c r="E47" s="92"/>
      <c r="F47" s="92"/>
      <c r="G47" s="92"/>
      <c r="H47" s="92"/>
      <c r="I47" s="92"/>
      <c r="J47" s="43"/>
      <c r="K47" s="43"/>
      <c r="L47" s="71"/>
      <c r="M47" s="71"/>
    </row>
    <row r="48">
      <c r="B48" s="68"/>
      <c r="C48" s="43"/>
      <c r="D48" s="92"/>
      <c r="E48" s="92"/>
      <c r="F48" s="92"/>
      <c r="G48" s="92"/>
      <c r="H48" s="92"/>
      <c r="I48" s="92"/>
      <c r="J48" s="43"/>
      <c r="K48" s="43"/>
      <c r="L48" s="71"/>
      <c r="M48" s="71"/>
    </row>
    <row r="49">
      <c r="B49" s="68"/>
      <c r="C49" s="43"/>
      <c r="D49" s="92"/>
      <c r="E49" s="92"/>
      <c r="F49" s="92"/>
      <c r="G49" s="92"/>
      <c r="H49" s="92"/>
      <c r="I49" s="92"/>
      <c r="J49" s="43"/>
      <c r="K49" s="43"/>
      <c r="L49" s="71"/>
      <c r="M49" s="71"/>
    </row>
    <row r="50">
      <c r="B50" s="68"/>
      <c r="C50" s="43"/>
      <c r="D50" s="92"/>
      <c r="E50" s="92"/>
      <c r="F50" s="92"/>
      <c r="G50" s="92"/>
      <c r="H50" s="92"/>
      <c r="I50" s="92"/>
      <c r="J50" s="43"/>
      <c r="K50" s="43"/>
      <c r="L50" s="71"/>
      <c r="M50" s="71"/>
    </row>
    <row r="51">
      <c r="B51" s="68"/>
      <c r="C51" s="43"/>
      <c r="D51" s="92"/>
      <c r="E51" s="92"/>
      <c r="F51" s="92"/>
      <c r="G51" s="92"/>
      <c r="H51" s="92"/>
      <c r="I51" s="92"/>
      <c r="J51" s="43"/>
      <c r="K51" s="43"/>
      <c r="L51" s="71"/>
      <c r="M51" s="71"/>
    </row>
    <row r="52">
      <c r="B52" s="68"/>
      <c r="C52" s="43"/>
      <c r="D52" s="92"/>
      <c r="E52" s="92"/>
      <c r="F52" s="92"/>
      <c r="G52" s="92"/>
      <c r="H52" s="92"/>
      <c r="I52" s="92"/>
      <c r="J52" s="43"/>
      <c r="K52" s="43"/>
      <c r="L52" s="71"/>
      <c r="M52" s="71"/>
    </row>
    <row r="53">
      <c r="B53" s="68"/>
      <c r="C53" s="43"/>
      <c r="D53" s="92"/>
      <c r="E53" s="92"/>
      <c r="F53" s="92"/>
      <c r="G53" s="92"/>
      <c r="H53" s="92"/>
      <c r="I53" s="92"/>
      <c r="J53" s="43"/>
      <c r="K53" s="43"/>
      <c r="L53" s="71"/>
      <c r="M53" s="71"/>
    </row>
    <row r="54">
      <c r="B54" s="68"/>
      <c r="C54" s="43"/>
      <c r="D54" s="92"/>
      <c r="E54" s="92"/>
      <c r="F54" s="92"/>
      <c r="G54" s="92"/>
      <c r="H54" s="92"/>
      <c r="I54" s="92"/>
      <c r="J54" s="43"/>
      <c r="K54" s="43"/>
      <c r="L54" s="71"/>
      <c r="M54" s="71"/>
    </row>
    <row r="55">
      <c r="B55" s="68"/>
      <c r="C55" s="43"/>
      <c r="D55" s="92"/>
      <c r="E55" s="92"/>
      <c r="F55" s="92"/>
      <c r="G55" s="92"/>
      <c r="H55" s="92"/>
      <c r="I55" s="92"/>
      <c r="J55" s="43"/>
      <c r="K55" s="43"/>
      <c r="L55" s="71"/>
      <c r="M55" s="71"/>
    </row>
    <row r="56">
      <c r="B56" s="68"/>
      <c r="C56" s="43"/>
      <c r="D56" s="92"/>
      <c r="E56" s="92"/>
      <c r="F56" s="92"/>
      <c r="G56" s="92"/>
      <c r="H56" s="92"/>
      <c r="I56" s="92"/>
      <c r="J56" s="43"/>
      <c r="K56" s="43"/>
      <c r="L56" s="71"/>
      <c r="M56" s="71"/>
    </row>
    <row r="57">
      <c r="B57" s="68"/>
      <c r="C57" s="43"/>
      <c r="D57" s="92"/>
      <c r="E57" s="92"/>
      <c r="F57" s="92"/>
      <c r="G57" s="92"/>
      <c r="H57" s="92"/>
      <c r="I57" s="92"/>
      <c r="J57" s="43"/>
      <c r="K57" s="43"/>
      <c r="L57" s="71"/>
      <c r="M57" s="71"/>
    </row>
    <row r="58">
      <c r="B58" s="68"/>
      <c r="C58" s="43"/>
      <c r="D58" s="92"/>
      <c r="E58" s="92"/>
      <c r="F58" s="92"/>
      <c r="G58" s="92"/>
      <c r="H58" s="92"/>
      <c r="I58" s="92"/>
      <c r="J58" s="43"/>
      <c r="K58" s="43"/>
      <c r="L58" s="71"/>
      <c r="M58" s="71"/>
    </row>
    <row r="59">
      <c r="B59" s="68"/>
      <c r="C59" s="43"/>
      <c r="D59" s="92"/>
      <c r="E59" s="92"/>
      <c r="F59" s="92"/>
      <c r="G59" s="92"/>
      <c r="H59" s="92"/>
      <c r="I59" s="92"/>
      <c r="J59" s="43"/>
      <c r="K59" s="43"/>
      <c r="L59" s="71"/>
      <c r="M59" s="71"/>
    </row>
    <row r="60">
      <c r="B60" s="68"/>
      <c r="C60" s="43"/>
      <c r="D60" s="92"/>
      <c r="E60" s="92"/>
      <c r="F60" s="92"/>
      <c r="G60" s="92"/>
      <c r="H60" s="92"/>
      <c r="I60" s="92"/>
      <c r="J60" s="43"/>
      <c r="K60" s="43"/>
      <c r="L60" s="71"/>
      <c r="M60" s="71"/>
    </row>
    <row r="61">
      <c r="B61" s="68"/>
      <c r="C61" s="43"/>
      <c r="D61" s="92"/>
      <c r="E61" s="92"/>
      <c r="F61" s="92"/>
      <c r="G61" s="92"/>
      <c r="H61" s="92"/>
      <c r="I61" s="92"/>
      <c r="J61" s="43"/>
      <c r="K61" s="43"/>
      <c r="L61" s="71"/>
      <c r="M61" s="71"/>
    </row>
    <row r="62">
      <c r="B62" s="68"/>
      <c r="C62" s="43"/>
      <c r="D62" s="92"/>
      <c r="E62" s="92"/>
      <c r="F62" s="92"/>
      <c r="G62" s="92"/>
      <c r="H62" s="92"/>
      <c r="I62" s="92"/>
      <c r="J62" s="43"/>
      <c r="K62" s="43"/>
      <c r="L62" s="71"/>
      <c r="M62" s="71"/>
    </row>
    <row r="63">
      <c r="B63" s="68"/>
      <c r="C63" s="43"/>
      <c r="D63" s="92"/>
      <c r="E63" s="92"/>
      <c r="F63" s="92"/>
      <c r="G63" s="92"/>
      <c r="H63" s="92"/>
      <c r="I63" s="92"/>
      <c r="J63" s="43"/>
      <c r="K63" s="43"/>
      <c r="L63" s="71"/>
      <c r="M63" s="71"/>
    </row>
    <row r="64">
      <c r="B64" s="68"/>
      <c r="C64" s="43"/>
      <c r="D64" s="92"/>
      <c r="E64" s="92"/>
      <c r="F64" s="92"/>
      <c r="G64" s="92"/>
      <c r="H64" s="92"/>
      <c r="I64" s="92"/>
      <c r="J64" s="43"/>
      <c r="K64" s="43"/>
      <c r="L64" s="71"/>
      <c r="M64" s="71"/>
    </row>
    <row r="65">
      <c r="B65" s="68"/>
      <c r="C65" s="43"/>
      <c r="D65" s="92"/>
      <c r="E65" s="92"/>
      <c r="F65" s="92"/>
      <c r="G65" s="92"/>
      <c r="H65" s="92"/>
      <c r="I65" s="92"/>
      <c r="J65" s="43"/>
      <c r="K65" s="43"/>
      <c r="L65" s="71"/>
      <c r="M65" s="71"/>
    </row>
    <row r="66">
      <c r="B66" s="68"/>
      <c r="C66" s="43"/>
      <c r="D66" s="92"/>
      <c r="E66" s="92"/>
      <c r="F66" s="92"/>
      <c r="G66" s="92"/>
      <c r="H66" s="92"/>
      <c r="I66" s="92"/>
      <c r="J66" s="43"/>
      <c r="K66" s="43"/>
      <c r="L66" s="71"/>
      <c r="M66" s="71"/>
    </row>
    <row r="67">
      <c r="B67" s="68"/>
      <c r="C67" s="43"/>
      <c r="D67" s="92"/>
      <c r="E67" s="92"/>
      <c r="F67" s="92"/>
      <c r="G67" s="92"/>
      <c r="H67" s="92"/>
      <c r="I67" s="92"/>
      <c r="J67" s="43"/>
      <c r="K67" s="43"/>
      <c r="L67" s="71"/>
      <c r="M67" s="71"/>
    </row>
    <row r="68">
      <c r="B68" s="68"/>
      <c r="C68" s="43"/>
      <c r="D68" s="92"/>
      <c r="E68" s="92"/>
      <c r="F68" s="92"/>
      <c r="G68" s="92"/>
      <c r="H68" s="92"/>
      <c r="I68" s="92"/>
      <c r="J68" s="43"/>
      <c r="K68" s="43"/>
      <c r="L68" s="71"/>
      <c r="M68" s="71"/>
    </row>
    <row r="69">
      <c r="B69" s="68"/>
      <c r="C69" s="43"/>
      <c r="D69" s="92"/>
      <c r="E69" s="92"/>
      <c r="F69" s="92"/>
      <c r="G69" s="92"/>
      <c r="H69" s="92"/>
      <c r="I69" s="92"/>
      <c r="J69" s="43"/>
      <c r="K69" s="43"/>
      <c r="L69" s="71"/>
      <c r="M69" s="71"/>
    </row>
    <row r="70">
      <c r="B70" s="68"/>
      <c r="C70" s="43"/>
      <c r="D70" s="92"/>
      <c r="E70" s="92"/>
      <c r="F70" s="92"/>
      <c r="G70" s="92"/>
      <c r="H70" s="92"/>
      <c r="I70" s="92"/>
      <c r="J70" s="43"/>
      <c r="K70" s="43"/>
      <c r="L70" s="71"/>
      <c r="M70" s="71"/>
    </row>
    <row r="71">
      <c r="B71" s="68"/>
      <c r="C71" s="43"/>
      <c r="D71" s="92"/>
      <c r="E71" s="92"/>
      <c r="F71" s="92"/>
      <c r="G71" s="92"/>
      <c r="H71" s="92"/>
      <c r="I71" s="92"/>
      <c r="J71" s="43"/>
      <c r="K71" s="43"/>
      <c r="L71" s="71"/>
      <c r="M71" s="71"/>
    </row>
    <row r="72">
      <c r="B72" s="68"/>
      <c r="C72" s="43"/>
      <c r="D72" s="92"/>
      <c r="E72" s="92"/>
      <c r="F72" s="92"/>
      <c r="G72" s="92"/>
      <c r="H72" s="92"/>
      <c r="I72" s="92"/>
      <c r="J72" s="43"/>
      <c r="K72" s="43"/>
      <c r="L72" s="71"/>
      <c r="M72" s="71"/>
    </row>
    <row r="73">
      <c r="B73" s="68"/>
      <c r="C73" s="43"/>
      <c r="D73" s="92"/>
      <c r="E73" s="92"/>
      <c r="F73" s="92"/>
      <c r="G73" s="92"/>
      <c r="H73" s="92"/>
      <c r="I73" s="92"/>
      <c r="J73" s="43"/>
      <c r="K73" s="43"/>
      <c r="L73" s="71"/>
      <c r="M73" s="71"/>
    </row>
    <row r="74">
      <c r="B74" s="68"/>
      <c r="C74" s="43"/>
      <c r="D74" s="92"/>
      <c r="E74" s="92"/>
      <c r="F74" s="92"/>
      <c r="G74" s="92"/>
      <c r="H74" s="92"/>
      <c r="I74" s="92"/>
      <c r="J74" s="43"/>
      <c r="K74" s="43"/>
      <c r="L74" s="71"/>
      <c r="M74" s="71"/>
    </row>
    <row r="75">
      <c r="B75" s="68"/>
      <c r="C75" s="43"/>
      <c r="D75" s="92"/>
      <c r="E75" s="92"/>
      <c r="F75" s="92"/>
      <c r="G75" s="92"/>
      <c r="H75" s="92"/>
      <c r="I75" s="92"/>
      <c r="J75" s="43"/>
      <c r="K75" s="43"/>
      <c r="L75" s="71"/>
      <c r="M75" s="71"/>
    </row>
    <row r="76">
      <c r="B76" s="68"/>
      <c r="C76" s="43"/>
      <c r="D76" s="92"/>
      <c r="E76" s="92"/>
      <c r="F76" s="92"/>
      <c r="G76" s="92"/>
      <c r="H76" s="92"/>
      <c r="I76" s="92"/>
      <c r="J76" s="43"/>
      <c r="K76" s="43"/>
      <c r="L76" s="71"/>
      <c r="M76" s="71"/>
    </row>
    <row r="77">
      <c r="B77" s="68"/>
      <c r="C77" s="43"/>
      <c r="D77" s="92"/>
      <c r="E77" s="92"/>
      <c r="F77" s="92"/>
      <c r="G77" s="92"/>
      <c r="H77" s="92"/>
      <c r="I77" s="92"/>
      <c r="J77" s="43"/>
      <c r="K77" s="43"/>
      <c r="L77" s="71"/>
      <c r="M77" s="71"/>
    </row>
    <row r="78">
      <c r="B78" s="68"/>
      <c r="C78" s="43"/>
      <c r="D78" s="92"/>
      <c r="E78" s="92"/>
      <c r="F78" s="92"/>
      <c r="G78" s="92"/>
      <c r="H78" s="92"/>
      <c r="I78" s="92"/>
      <c r="J78" s="43"/>
      <c r="K78" s="43"/>
      <c r="L78" s="71"/>
      <c r="M78" s="71"/>
    </row>
    <row r="79">
      <c r="B79" s="68"/>
      <c r="C79" s="43"/>
      <c r="D79" s="92"/>
      <c r="E79" s="92"/>
      <c r="F79" s="92"/>
      <c r="G79" s="92"/>
      <c r="H79" s="92"/>
      <c r="I79" s="92"/>
      <c r="J79" s="43"/>
      <c r="K79" s="43"/>
      <c r="L79" s="71"/>
      <c r="M79" s="71"/>
    </row>
    <row r="80">
      <c r="B80" s="68"/>
      <c r="C80" s="43"/>
      <c r="D80" s="92"/>
      <c r="E80" s="92"/>
      <c r="F80" s="92"/>
      <c r="G80" s="92"/>
      <c r="H80" s="92"/>
      <c r="I80" s="92"/>
      <c r="J80" s="43"/>
      <c r="K80" s="43"/>
      <c r="L80" s="71"/>
      <c r="M80" s="71"/>
    </row>
    <row r="81">
      <c r="B81" s="68"/>
      <c r="C81" s="43"/>
      <c r="D81" s="92"/>
      <c r="E81" s="92"/>
      <c r="F81" s="92"/>
      <c r="G81" s="92"/>
      <c r="H81" s="92"/>
      <c r="I81" s="92"/>
      <c r="J81" s="43"/>
      <c r="K81" s="43"/>
      <c r="L81" s="71"/>
      <c r="M81" s="71"/>
    </row>
    <row r="82">
      <c r="B82" s="68"/>
      <c r="C82" s="43"/>
      <c r="D82" s="92"/>
      <c r="E82" s="92"/>
      <c r="F82" s="92"/>
      <c r="G82" s="92"/>
      <c r="H82" s="92"/>
      <c r="I82" s="92"/>
      <c r="J82" s="43"/>
      <c r="K82" s="43"/>
      <c r="L82" s="71"/>
      <c r="M82" s="71"/>
    </row>
    <row r="83">
      <c r="B83" s="68"/>
      <c r="C83" s="43"/>
      <c r="D83" s="92"/>
      <c r="E83" s="92"/>
      <c r="F83" s="92"/>
      <c r="G83" s="92"/>
      <c r="H83" s="92"/>
      <c r="I83" s="92"/>
      <c r="J83" s="43"/>
      <c r="K83" s="43"/>
      <c r="L83" s="71"/>
      <c r="M83" s="71"/>
    </row>
    <row r="84">
      <c r="B84" s="68"/>
      <c r="C84" s="43"/>
      <c r="D84" s="92"/>
      <c r="E84" s="92"/>
      <c r="F84" s="92"/>
      <c r="G84" s="92"/>
      <c r="H84" s="92"/>
      <c r="I84" s="92"/>
      <c r="J84" s="43"/>
      <c r="K84" s="43"/>
      <c r="L84" s="71"/>
      <c r="M84" s="71"/>
    </row>
    <row r="85">
      <c r="B85" s="68"/>
      <c r="C85" s="43"/>
      <c r="D85" s="92"/>
      <c r="E85" s="92"/>
      <c r="F85" s="92"/>
      <c r="G85" s="92"/>
      <c r="H85" s="92"/>
      <c r="I85" s="92"/>
      <c r="J85" s="43"/>
      <c r="K85" s="43"/>
      <c r="L85" s="71"/>
      <c r="M85" s="71"/>
    </row>
    <row r="86">
      <c r="B86" s="68"/>
      <c r="C86" s="43"/>
      <c r="D86" s="92"/>
      <c r="E86" s="92"/>
      <c r="F86" s="92"/>
      <c r="G86" s="92"/>
      <c r="H86" s="92"/>
      <c r="I86" s="92"/>
      <c r="J86" s="43"/>
      <c r="K86" s="43"/>
      <c r="L86" s="71"/>
      <c r="M86" s="71"/>
    </row>
    <row r="87">
      <c r="B87" s="68"/>
      <c r="C87" s="43"/>
      <c r="D87" s="92"/>
      <c r="E87" s="92"/>
      <c r="F87" s="92"/>
      <c r="G87" s="92"/>
      <c r="H87" s="92"/>
      <c r="I87" s="92"/>
      <c r="J87" s="43"/>
      <c r="K87" s="43"/>
      <c r="L87" s="71"/>
      <c r="M87" s="71"/>
    </row>
    <row r="88">
      <c r="B88" s="68"/>
      <c r="C88" s="43"/>
      <c r="D88" s="92"/>
      <c r="E88" s="92"/>
      <c r="F88" s="92"/>
      <c r="G88" s="92"/>
      <c r="H88" s="92"/>
      <c r="I88" s="92"/>
      <c r="J88" s="43"/>
      <c r="K88" s="43"/>
      <c r="L88" s="71"/>
      <c r="M88" s="71"/>
    </row>
    <row r="89">
      <c r="B89" s="68"/>
      <c r="C89" s="43"/>
      <c r="D89" s="92"/>
      <c r="E89" s="92"/>
      <c r="F89" s="92"/>
      <c r="G89" s="92"/>
      <c r="H89" s="92"/>
      <c r="I89" s="92"/>
      <c r="J89" s="43"/>
      <c r="K89" s="43"/>
      <c r="L89" s="71"/>
      <c r="M89" s="71"/>
    </row>
    <row r="90">
      <c r="B90" s="68"/>
      <c r="C90" s="43"/>
      <c r="D90" s="92"/>
      <c r="E90" s="92"/>
      <c r="F90" s="92"/>
      <c r="G90" s="92"/>
      <c r="H90" s="92"/>
      <c r="I90" s="92"/>
      <c r="J90" s="43"/>
      <c r="K90" s="43"/>
      <c r="L90" s="71"/>
      <c r="M90" s="71"/>
    </row>
    <row r="91">
      <c r="B91" s="68"/>
      <c r="C91" s="43"/>
      <c r="D91" s="92"/>
      <c r="E91" s="92"/>
      <c r="F91" s="92"/>
      <c r="G91" s="92"/>
      <c r="H91" s="92"/>
      <c r="I91" s="92"/>
      <c r="J91" s="43"/>
      <c r="K91" s="43"/>
      <c r="L91" s="71"/>
      <c r="M91" s="71"/>
    </row>
    <row r="92">
      <c r="B92" s="68"/>
      <c r="C92" s="43"/>
      <c r="D92" s="92"/>
      <c r="E92" s="92"/>
      <c r="F92" s="92"/>
      <c r="G92" s="92"/>
      <c r="H92" s="92"/>
      <c r="I92" s="92"/>
      <c r="J92" s="43"/>
      <c r="K92" s="43"/>
      <c r="L92" s="71"/>
      <c r="M92" s="71"/>
    </row>
    <row r="93">
      <c r="B93" s="68"/>
      <c r="C93" s="43"/>
      <c r="D93" s="92"/>
      <c r="E93" s="92"/>
      <c r="F93" s="92"/>
      <c r="G93" s="92"/>
      <c r="H93" s="92"/>
      <c r="I93" s="92"/>
      <c r="J93" s="43"/>
      <c r="K93" s="43"/>
      <c r="L93" s="71"/>
      <c r="M93" s="7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254</v>
      </c>
      <c r="C1" s="19">
        <v>42614.0</v>
      </c>
      <c r="D1" s="85">
        <v>42618.0</v>
      </c>
      <c r="E1" s="85">
        <v>42621.0</v>
      </c>
      <c r="F1" s="85">
        <v>42625.0</v>
      </c>
      <c r="G1" s="85">
        <v>42628.0</v>
      </c>
      <c r="H1" s="19">
        <v>42632.0</v>
      </c>
      <c r="I1" s="85">
        <v>42635.0</v>
      </c>
      <c r="J1" s="19">
        <v>42639.0</v>
      </c>
      <c r="K1" s="85">
        <v>42642.0</v>
      </c>
      <c r="L1" s="20" t="s">
        <v>256</v>
      </c>
      <c r="M1" s="22" t="s">
        <v>257</v>
      </c>
      <c r="N1" s="23" t="s">
        <v>258</v>
      </c>
      <c r="O1" s="24" t="s">
        <v>259</v>
      </c>
      <c r="P1" s="25"/>
      <c r="Q1" s="26" t="s">
        <v>260</v>
      </c>
    </row>
    <row r="2">
      <c r="A2" s="27" t="s">
        <v>261</v>
      </c>
      <c r="B2" s="28">
        <f>'0816'!L2</f>
        <v>4080</v>
      </c>
      <c r="C2" s="93" t="s">
        <v>345</v>
      </c>
      <c r="D2" s="106" t="s">
        <v>346</v>
      </c>
      <c r="E2" s="58" t="s">
        <v>303</v>
      </c>
      <c r="F2" s="58" t="s">
        <v>346</v>
      </c>
      <c r="G2" s="88" t="s">
        <v>347</v>
      </c>
      <c r="H2" s="21"/>
      <c r="I2" s="88" t="s">
        <v>348</v>
      </c>
      <c r="J2" s="21"/>
      <c r="K2" s="100" t="s">
        <v>349</v>
      </c>
      <c r="L2" s="31">
        <f>B2+L3-L4</f>
        <v>3830</v>
      </c>
      <c r="M2" s="32"/>
      <c r="N2" s="33">
        <f>SUM(N5:N29)</f>
        <v>-97090</v>
      </c>
      <c r="O2" s="34" t="s">
        <v>354</v>
      </c>
      <c r="P2" s="35"/>
      <c r="Q2" s="36"/>
    </row>
    <row r="3">
      <c r="A3" s="37" t="s">
        <v>271</v>
      </c>
      <c r="B3" s="38"/>
      <c r="C3" s="39">
        <f t="shared" ref="C3:K3" si="1">SUM(C5:C29)</f>
        <v>3850</v>
      </c>
      <c r="D3" s="86">
        <f t="shared" si="1"/>
        <v>1800</v>
      </c>
      <c r="E3" s="86">
        <f t="shared" si="1"/>
        <v>3900</v>
      </c>
      <c r="F3" s="86">
        <f t="shared" si="1"/>
        <v>1500</v>
      </c>
      <c r="G3" s="86">
        <f t="shared" si="1"/>
        <v>4200</v>
      </c>
      <c r="H3" s="39">
        <f t="shared" si="1"/>
        <v>0</v>
      </c>
      <c r="I3" s="86">
        <f t="shared" si="1"/>
        <v>2400</v>
      </c>
      <c r="J3" s="39">
        <f t="shared" si="1"/>
        <v>0</v>
      </c>
      <c r="K3" s="86">
        <f t="shared" si="1"/>
        <v>2500</v>
      </c>
      <c r="L3" s="39">
        <f t="shared" ref="L3:L4" si="2">SUM(C3:K3)</f>
        <v>20150</v>
      </c>
      <c r="M3" s="32"/>
      <c r="N3" s="40"/>
      <c r="O3" s="41"/>
      <c r="P3" s="42"/>
      <c r="Q3" s="43"/>
    </row>
    <row r="4">
      <c r="A4" s="44" t="s">
        <v>272</v>
      </c>
      <c r="B4" s="45"/>
      <c r="C4" s="46">
        <v>4000.0</v>
      </c>
      <c r="D4" s="87">
        <v>1600.0</v>
      </c>
      <c r="E4" s="87">
        <v>4000.0</v>
      </c>
      <c r="F4" s="87">
        <v>1600.0</v>
      </c>
      <c r="G4" s="87">
        <v>4000.0</v>
      </c>
      <c r="H4" s="46"/>
      <c r="I4" s="87">
        <v>2600.0</v>
      </c>
      <c r="J4" s="46"/>
      <c r="K4" s="87">
        <v>2600.0</v>
      </c>
      <c r="L4" s="47">
        <f t="shared" si="2"/>
        <v>20400</v>
      </c>
      <c r="M4" s="32"/>
      <c r="N4" s="40"/>
      <c r="O4" s="48"/>
      <c r="P4" s="49"/>
    </row>
    <row r="5">
      <c r="A5" s="50" t="s">
        <v>278</v>
      </c>
      <c r="B5" s="51">
        <f>-1*'0816'!N5</f>
        <v>3300</v>
      </c>
      <c r="C5" s="21"/>
      <c r="D5" s="98"/>
      <c r="E5" s="89">
        <v>0.0</v>
      </c>
      <c r="F5" s="98"/>
      <c r="G5" s="98"/>
      <c r="H5" s="21"/>
      <c r="I5" s="106">
        <v>300.0</v>
      </c>
      <c r="J5" s="21"/>
      <c r="K5" s="58">
        <v>250.0</v>
      </c>
      <c r="L5" s="52">
        <f t="shared" ref="L5:L29" si="3">SUM(B5:K5)</f>
        <v>3850</v>
      </c>
      <c r="M5" s="53"/>
      <c r="N5" s="33">
        <f t="shared" ref="N5:N29" si="4">M5-L5</f>
        <v>-3850</v>
      </c>
      <c r="O5" s="54">
        <f>SUM(C5:K5)+'0816'!O5</f>
        <v>1900</v>
      </c>
      <c r="P5" s="55"/>
      <c r="Q5" s="56"/>
    </row>
    <row r="6">
      <c r="A6" s="57" t="s">
        <v>94</v>
      </c>
      <c r="B6" s="51">
        <f>-1*'0816'!N6</f>
        <v>-600</v>
      </c>
      <c r="D6" s="92"/>
      <c r="E6" s="98"/>
      <c r="F6" s="92"/>
      <c r="G6" s="92"/>
      <c r="H6" s="21"/>
      <c r="I6" s="92"/>
      <c r="K6" s="92"/>
      <c r="L6" s="52">
        <f t="shared" si="3"/>
        <v>-600</v>
      </c>
      <c r="M6" s="32"/>
      <c r="N6" s="33">
        <f t="shared" si="4"/>
        <v>600</v>
      </c>
      <c r="O6" s="54">
        <f>SUM(C6:K6)+'0816'!O6</f>
        <v>0</v>
      </c>
      <c r="P6" s="55"/>
      <c r="Q6" s="26" t="s">
        <v>279</v>
      </c>
    </row>
    <row r="7">
      <c r="A7" s="57" t="s">
        <v>23</v>
      </c>
      <c r="B7" s="51">
        <f>-1*'0816'!N7</f>
        <v>2348</v>
      </c>
      <c r="C7" s="76">
        <v>350.0</v>
      </c>
      <c r="D7" s="89">
        <v>200.0</v>
      </c>
      <c r="E7" s="88">
        <v>300.0</v>
      </c>
      <c r="F7" s="89">
        <v>150.0</v>
      </c>
      <c r="G7" s="89">
        <v>350.0</v>
      </c>
      <c r="H7" s="21"/>
      <c r="I7" s="88">
        <v>300.0</v>
      </c>
      <c r="J7" s="21"/>
      <c r="K7" s="88">
        <v>250.0</v>
      </c>
      <c r="L7" s="52">
        <f t="shared" si="3"/>
        <v>4248</v>
      </c>
      <c r="M7" s="53"/>
      <c r="N7" s="33">
        <f t="shared" si="4"/>
        <v>-4248</v>
      </c>
      <c r="O7" s="54">
        <f>SUM(C7:K7)+'0816'!O7</f>
        <v>4450</v>
      </c>
      <c r="P7" s="55"/>
      <c r="Q7" s="26" t="s">
        <v>280</v>
      </c>
    </row>
    <row r="8">
      <c r="A8" s="57" t="s">
        <v>7</v>
      </c>
      <c r="B8" s="51">
        <f>-1*'0816'!N8</f>
        <v>2650</v>
      </c>
      <c r="C8" s="93">
        <v>350.0</v>
      </c>
      <c r="D8" s="98"/>
      <c r="E8" s="89">
        <v>300.0</v>
      </c>
      <c r="F8" s="88">
        <v>150.0</v>
      </c>
      <c r="G8" s="88">
        <v>350.0</v>
      </c>
      <c r="H8" s="21"/>
      <c r="I8" s="98"/>
      <c r="J8" s="21"/>
      <c r="K8" s="89">
        <v>250.0</v>
      </c>
      <c r="L8" s="52">
        <f t="shared" si="3"/>
        <v>4050</v>
      </c>
      <c r="M8" s="53"/>
      <c r="N8" s="33">
        <f t="shared" si="4"/>
        <v>-4050</v>
      </c>
      <c r="O8" s="54">
        <f>SUM(C8:K8)+'0816'!O8</f>
        <v>3350</v>
      </c>
      <c r="P8" s="55"/>
      <c r="Q8" s="26" t="s">
        <v>281</v>
      </c>
    </row>
    <row r="9">
      <c r="A9" s="57" t="s">
        <v>62</v>
      </c>
      <c r="B9" s="51">
        <f>-1*'0816'!N9</f>
        <v>4250</v>
      </c>
      <c r="C9" s="76">
        <v>350.0</v>
      </c>
      <c r="D9" s="89">
        <v>200.0</v>
      </c>
      <c r="E9" s="88">
        <v>300.0</v>
      </c>
      <c r="F9" s="89">
        <v>150.0</v>
      </c>
      <c r="G9" s="89">
        <v>350.0</v>
      </c>
      <c r="H9" s="21"/>
      <c r="I9" s="89">
        <v>300.0</v>
      </c>
      <c r="J9" s="21"/>
      <c r="K9" s="89">
        <v>250.0</v>
      </c>
      <c r="L9" s="52">
        <f t="shared" si="3"/>
        <v>6150</v>
      </c>
      <c r="M9" s="53"/>
      <c r="N9" s="33">
        <f t="shared" si="4"/>
        <v>-6150</v>
      </c>
      <c r="O9" s="54">
        <f>SUM(C9:K9)+'0816'!O9</f>
        <v>3850</v>
      </c>
      <c r="P9" s="55"/>
      <c r="Q9" s="26" t="s">
        <v>282</v>
      </c>
    </row>
    <row r="10">
      <c r="A10" s="57" t="s">
        <v>16</v>
      </c>
      <c r="B10" s="51">
        <f>-1*'0816'!N10</f>
        <v>1400</v>
      </c>
      <c r="C10" s="76">
        <v>350.0</v>
      </c>
      <c r="D10" s="88">
        <v>200.0</v>
      </c>
      <c r="E10" s="88">
        <v>300.0</v>
      </c>
      <c r="F10" s="88">
        <v>150.0</v>
      </c>
      <c r="G10" s="88">
        <v>350.0</v>
      </c>
      <c r="H10" s="21"/>
      <c r="I10" s="88">
        <v>300.0</v>
      </c>
      <c r="J10" s="21"/>
      <c r="K10" s="88">
        <v>250.0</v>
      </c>
      <c r="L10" s="52">
        <f t="shared" si="3"/>
        <v>3300</v>
      </c>
      <c r="M10" s="32"/>
      <c r="N10" s="33">
        <f t="shared" si="4"/>
        <v>-3300</v>
      </c>
      <c r="O10" s="54">
        <f>SUM(C10:K10)+'0816'!O10</f>
        <v>5000</v>
      </c>
      <c r="P10" s="55"/>
      <c r="Q10" s="26" t="s">
        <v>283</v>
      </c>
    </row>
    <row r="11">
      <c r="A11" s="57" t="s">
        <v>36</v>
      </c>
      <c r="B11" s="51">
        <f>-1*'0816'!N11</f>
        <v>5400</v>
      </c>
      <c r="C11" s="21"/>
      <c r="D11" s="98"/>
      <c r="E11" s="89">
        <v>300.0</v>
      </c>
      <c r="F11" s="89">
        <v>150.0</v>
      </c>
      <c r="G11" s="88">
        <v>350.0</v>
      </c>
      <c r="H11" s="21"/>
      <c r="I11" s="89">
        <v>300.0</v>
      </c>
      <c r="J11" s="21"/>
      <c r="K11" s="89">
        <v>250.0</v>
      </c>
      <c r="L11" s="52">
        <f t="shared" si="3"/>
        <v>6750</v>
      </c>
      <c r="M11" s="53"/>
      <c r="N11" s="33">
        <f t="shared" si="4"/>
        <v>-6750</v>
      </c>
      <c r="O11" s="54">
        <f>SUM(C11:K11)+'0816'!O11</f>
        <v>2900</v>
      </c>
      <c r="P11" s="55"/>
      <c r="Q11" s="26" t="s">
        <v>284</v>
      </c>
    </row>
    <row r="12">
      <c r="A12" s="57" t="s">
        <v>45</v>
      </c>
      <c r="B12" s="51">
        <f>-1*'0816'!N12</f>
        <v>5770</v>
      </c>
      <c r="C12" s="21"/>
      <c r="D12" s="89">
        <v>200.0</v>
      </c>
      <c r="E12" s="98"/>
      <c r="F12" s="89">
        <v>150.0</v>
      </c>
      <c r="G12" s="98"/>
      <c r="H12" s="21"/>
      <c r="I12" s="98"/>
      <c r="J12" s="21"/>
      <c r="K12" s="98"/>
      <c r="L12" s="52">
        <f t="shared" si="3"/>
        <v>6120</v>
      </c>
      <c r="M12" s="53"/>
      <c r="N12" s="33">
        <f t="shared" si="4"/>
        <v>-6120</v>
      </c>
      <c r="O12" s="54">
        <f>SUM(C12:K12)+'0816'!O12</f>
        <v>1750</v>
      </c>
      <c r="P12" s="55"/>
      <c r="Q12" s="26" t="s">
        <v>285</v>
      </c>
    </row>
    <row r="13">
      <c r="A13" s="57" t="s">
        <v>87</v>
      </c>
      <c r="B13" s="51">
        <f>-1*'0816'!N13</f>
        <v>350</v>
      </c>
      <c r="C13" s="76">
        <v>350.0</v>
      </c>
      <c r="D13" s="98"/>
      <c r="E13" s="98"/>
      <c r="F13" s="88">
        <v>150.0</v>
      </c>
      <c r="G13" s="92"/>
      <c r="H13" s="21"/>
      <c r="I13" s="92"/>
      <c r="K13" s="98"/>
      <c r="L13" s="52">
        <f t="shared" si="3"/>
        <v>850</v>
      </c>
      <c r="M13" s="53"/>
      <c r="N13" s="33">
        <f t="shared" si="4"/>
        <v>-850</v>
      </c>
      <c r="O13" s="54">
        <f>SUM(C13:K13)+'0816'!O13</f>
        <v>950</v>
      </c>
      <c r="P13" s="55"/>
      <c r="Q13" s="26" t="s">
        <v>286</v>
      </c>
    </row>
    <row r="14">
      <c r="A14" s="57" t="s">
        <v>25</v>
      </c>
      <c r="B14" s="51">
        <f>-1*'0816'!N14</f>
        <v>4750</v>
      </c>
      <c r="C14" s="93">
        <v>350.0</v>
      </c>
      <c r="D14" s="88">
        <v>200.0</v>
      </c>
      <c r="E14" s="88">
        <v>300.0</v>
      </c>
      <c r="F14" s="88">
        <v>150.0</v>
      </c>
      <c r="G14" s="88">
        <v>350.0</v>
      </c>
      <c r="H14" s="21"/>
      <c r="I14" s="88">
        <v>300.0</v>
      </c>
      <c r="J14" s="21"/>
      <c r="K14" s="98"/>
      <c r="L14" s="52">
        <f t="shared" si="3"/>
        <v>6400</v>
      </c>
      <c r="M14" s="53"/>
      <c r="N14" s="33">
        <f t="shared" si="4"/>
        <v>-6400</v>
      </c>
      <c r="O14" s="54">
        <f>SUM(C14:K14)+'0816'!O14</f>
        <v>4000</v>
      </c>
      <c r="P14" s="55"/>
      <c r="Q14" s="26" t="s">
        <v>287</v>
      </c>
    </row>
    <row r="15">
      <c r="A15" s="57" t="s">
        <v>8</v>
      </c>
      <c r="B15" s="51">
        <f>-1*'0816'!N15</f>
        <v>3350</v>
      </c>
      <c r="C15" s="21"/>
      <c r="D15" s="88">
        <v>200.0</v>
      </c>
      <c r="E15" s="89">
        <v>300.0</v>
      </c>
      <c r="F15" s="98"/>
      <c r="G15" s="89">
        <v>350.0</v>
      </c>
      <c r="H15" s="21"/>
      <c r="I15" s="98"/>
      <c r="J15" s="21"/>
      <c r="K15" s="98"/>
      <c r="L15" s="52">
        <f t="shared" si="3"/>
        <v>4200</v>
      </c>
      <c r="M15" s="53"/>
      <c r="N15" s="33">
        <f t="shared" si="4"/>
        <v>-4200</v>
      </c>
      <c r="O15" s="54">
        <f>SUM(C15:K15)+'0816'!O15</f>
        <v>2150</v>
      </c>
      <c r="P15" s="55"/>
      <c r="Q15" s="26" t="s">
        <v>288</v>
      </c>
    </row>
    <row r="16">
      <c r="A16" s="62" t="s">
        <v>13</v>
      </c>
      <c r="B16" s="51">
        <f>-1*'0816'!N16</f>
        <v>6550</v>
      </c>
      <c r="C16" s="76">
        <v>350.0</v>
      </c>
      <c r="D16" s="88">
        <v>200.0</v>
      </c>
      <c r="E16" s="98"/>
      <c r="F16" s="98"/>
      <c r="G16" s="89">
        <v>350.0</v>
      </c>
      <c r="H16" s="21"/>
      <c r="I16" s="98"/>
      <c r="J16" s="21"/>
      <c r="K16" s="98"/>
      <c r="L16" s="52">
        <f t="shared" si="3"/>
        <v>7450</v>
      </c>
      <c r="M16" s="53"/>
      <c r="N16" s="33">
        <f t="shared" si="4"/>
        <v>-7450</v>
      </c>
      <c r="O16" s="54">
        <f>SUM(C16:K16)+'0816'!O16</f>
        <v>3650</v>
      </c>
      <c r="P16" s="55"/>
      <c r="Q16" s="26" t="s">
        <v>289</v>
      </c>
    </row>
    <row r="17">
      <c r="A17" s="57" t="s">
        <v>65</v>
      </c>
      <c r="B17" s="51">
        <f>-1*'0816'!N17</f>
        <v>6670</v>
      </c>
      <c r="C17" s="76">
        <v>350.0</v>
      </c>
      <c r="D17" s="98"/>
      <c r="E17" s="88">
        <v>300.0</v>
      </c>
      <c r="F17" s="98"/>
      <c r="G17" s="98"/>
      <c r="H17" s="21"/>
      <c r="I17" s="98"/>
      <c r="J17" s="21"/>
      <c r="K17" s="88">
        <v>250.0</v>
      </c>
      <c r="L17" s="52">
        <f t="shared" si="3"/>
        <v>7570</v>
      </c>
      <c r="M17" s="53"/>
      <c r="N17" s="33">
        <f t="shared" si="4"/>
        <v>-7570</v>
      </c>
      <c r="O17" s="54">
        <f>SUM(C17:K17)+'0816'!O17</f>
        <v>2700</v>
      </c>
      <c r="P17" s="55"/>
      <c r="Q17" s="26" t="s">
        <v>290</v>
      </c>
    </row>
    <row r="18">
      <c r="A18" s="57" t="s">
        <v>55</v>
      </c>
      <c r="B18" s="51">
        <f>-1*'0816'!N18</f>
        <v>6450</v>
      </c>
      <c r="C18" s="21"/>
      <c r="D18" s="98"/>
      <c r="E18" s="89">
        <v>300.0</v>
      </c>
      <c r="F18" s="98"/>
      <c r="G18" s="98"/>
      <c r="H18" s="21"/>
      <c r="I18" s="98"/>
      <c r="J18" s="21"/>
      <c r="K18" s="88">
        <v>250.0</v>
      </c>
      <c r="L18" s="52">
        <f t="shared" si="3"/>
        <v>7000</v>
      </c>
      <c r="M18" s="53"/>
      <c r="N18" s="33">
        <f t="shared" si="4"/>
        <v>-7000</v>
      </c>
      <c r="O18" s="54">
        <f>SUM(C18:K18)+'0816'!O18</f>
        <v>2150</v>
      </c>
      <c r="P18" s="55"/>
      <c r="Q18" s="26" t="s">
        <v>291</v>
      </c>
    </row>
    <row r="19">
      <c r="A19" s="57" t="s">
        <v>28</v>
      </c>
      <c r="B19" s="51">
        <f>-1*'0816'!N19</f>
        <v>1552</v>
      </c>
      <c r="C19" s="93">
        <v>350.0</v>
      </c>
      <c r="D19" s="98"/>
      <c r="E19" s="89">
        <v>300.0</v>
      </c>
      <c r="F19" s="98"/>
      <c r="G19" s="89">
        <v>350.0</v>
      </c>
      <c r="H19" s="21"/>
      <c r="I19" s="98"/>
      <c r="J19" s="21"/>
      <c r="K19" s="98"/>
      <c r="L19" s="52">
        <f t="shared" si="3"/>
        <v>2552</v>
      </c>
      <c r="M19" s="53"/>
      <c r="N19" s="33">
        <f t="shared" si="4"/>
        <v>-2552</v>
      </c>
      <c r="O19" s="54">
        <f>SUM(C19:K19)+'0816'!O19</f>
        <v>2650</v>
      </c>
      <c r="P19" s="55"/>
      <c r="Q19" s="26" t="s">
        <v>292</v>
      </c>
    </row>
    <row r="20">
      <c r="A20" s="57" t="s">
        <v>70</v>
      </c>
      <c r="B20" s="51">
        <f>-1*'0816'!N20</f>
        <v>3050</v>
      </c>
      <c r="C20" s="76">
        <v>350.0</v>
      </c>
      <c r="D20" s="98"/>
      <c r="E20" s="88">
        <v>300.0</v>
      </c>
      <c r="F20" s="92"/>
      <c r="G20" s="100">
        <v>350.0</v>
      </c>
      <c r="H20" s="21"/>
      <c r="I20" s="98"/>
      <c r="J20" s="21"/>
      <c r="K20" s="98"/>
      <c r="L20" s="52">
        <f t="shared" si="3"/>
        <v>4050</v>
      </c>
      <c r="M20" s="53"/>
      <c r="N20" s="33">
        <f t="shared" si="4"/>
        <v>-4050</v>
      </c>
      <c r="O20" s="54">
        <f>SUM(C20:K20)+'0816'!O20</f>
        <v>1350</v>
      </c>
      <c r="P20" s="55"/>
      <c r="Q20" s="26" t="s">
        <v>293</v>
      </c>
    </row>
    <row r="21">
      <c r="A21" s="57" t="s">
        <v>149</v>
      </c>
      <c r="B21" s="51">
        <f>-1*'0816'!N21</f>
        <v>400</v>
      </c>
      <c r="D21" s="92"/>
      <c r="E21" s="92"/>
      <c r="F21" s="92"/>
      <c r="G21" s="92"/>
      <c r="I21" s="98"/>
      <c r="K21" s="92"/>
      <c r="L21" s="52">
        <f t="shared" si="3"/>
        <v>400</v>
      </c>
      <c r="M21" s="53"/>
      <c r="N21" s="33">
        <f t="shared" si="4"/>
        <v>-400</v>
      </c>
      <c r="O21" s="54">
        <f>SUM(C21:K21)+'0816'!O21</f>
        <v>0</v>
      </c>
      <c r="P21" s="55"/>
      <c r="Q21" s="26" t="s">
        <v>294</v>
      </c>
    </row>
    <row r="22">
      <c r="A22" s="57" t="s">
        <v>103</v>
      </c>
      <c r="B22" s="51">
        <f>-1*'0816'!N22</f>
        <v>1550</v>
      </c>
      <c r="D22" s="98"/>
      <c r="E22" s="98"/>
      <c r="F22" s="98"/>
      <c r="G22" s="92"/>
      <c r="H22" s="21"/>
      <c r="I22" s="98"/>
      <c r="J22" s="21"/>
      <c r="K22" s="98"/>
      <c r="L22" s="52">
        <f t="shared" si="3"/>
        <v>1550</v>
      </c>
      <c r="M22" s="53"/>
      <c r="N22" s="33">
        <f t="shared" si="4"/>
        <v>-1550</v>
      </c>
      <c r="O22" s="54">
        <f>SUM(C22:K22)+'0816'!O22</f>
        <v>0</v>
      </c>
      <c r="P22" s="55"/>
      <c r="Q22" s="26" t="s">
        <v>318</v>
      </c>
    </row>
    <row r="23">
      <c r="A23" s="57" t="s">
        <v>30</v>
      </c>
      <c r="B23" s="51">
        <f>-1*'0816'!N23</f>
        <v>8500</v>
      </c>
      <c r="C23" s="93">
        <v>350.0</v>
      </c>
      <c r="D23" s="89">
        <v>200.0</v>
      </c>
      <c r="E23" s="88">
        <v>300.0</v>
      </c>
      <c r="F23" s="89">
        <v>150.0</v>
      </c>
      <c r="G23" s="89">
        <v>350.0</v>
      </c>
      <c r="H23" s="21"/>
      <c r="I23" s="89">
        <v>300.0</v>
      </c>
      <c r="J23" s="21"/>
      <c r="K23" s="88">
        <v>250.0</v>
      </c>
      <c r="L23" s="52">
        <f t="shared" si="3"/>
        <v>10400</v>
      </c>
      <c r="M23" s="53"/>
      <c r="N23" s="33">
        <f t="shared" si="4"/>
        <v>-10400</v>
      </c>
      <c r="O23" s="54">
        <f>SUM(C23:K23)+'0816'!O23</f>
        <v>4600</v>
      </c>
      <c r="P23" s="55"/>
      <c r="Q23" s="26" t="s">
        <v>295</v>
      </c>
    </row>
    <row r="24">
      <c r="A24" s="57" t="s">
        <v>52</v>
      </c>
      <c r="B24" s="51">
        <f>-1*'0816'!N24</f>
        <v>8850</v>
      </c>
      <c r="C24" s="21"/>
      <c r="D24" s="89">
        <v>200.0</v>
      </c>
      <c r="E24" s="89">
        <v>300.0</v>
      </c>
      <c r="F24" s="88">
        <v>150.0</v>
      </c>
      <c r="G24" s="89">
        <v>350.0</v>
      </c>
      <c r="H24" s="21"/>
      <c r="I24" s="88">
        <v>300.0</v>
      </c>
      <c r="J24" s="21"/>
      <c r="K24" s="88">
        <v>250.0</v>
      </c>
      <c r="L24" s="52">
        <f t="shared" si="3"/>
        <v>10400</v>
      </c>
      <c r="M24" s="53"/>
      <c r="N24" s="33">
        <f t="shared" si="4"/>
        <v>-10400</v>
      </c>
      <c r="O24" s="54">
        <f>SUM(C24:K24)+'0816'!O24</f>
        <v>3550</v>
      </c>
      <c r="P24" s="55"/>
      <c r="Q24" s="5" t="s">
        <v>296</v>
      </c>
    </row>
    <row r="25">
      <c r="A25" s="62" t="s">
        <v>40</v>
      </c>
      <c r="B25" s="51">
        <f>-1*'0816'!N25</f>
        <v>400</v>
      </c>
      <c r="C25" s="93">
        <v>0.0</v>
      </c>
      <c r="D25" s="88">
        <v>0.0</v>
      </c>
      <c r="E25" s="89">
        <v>0.0</v>
      </c>
      <c r="F25" s="88">
        <v>0.0</v>
      </c>
      <c r="G25" s="88">
        <v>0.0</v>
      </c>
      <c r="H25" s="21"/>
      <c r="I25" s="88">
        <v>0.0</v>
      </c>
      <c r="J25" s="21"/>
      <c r="K25" s="89">
        <v>0.0</v>
      </c>
      <c r="L25" s="52">
        <f t="shared" si="3"/>
        <v>400</v>
      </c>
      <c r="M25" s="53"/>
      <c r="N25" s="33">
        <f t="shared" si="4"/>
        <v>-400</v>
      </c>
      <c r="O25" s="54">
        <f>SUM(C25:K25)+'0816'!O25</f>
        <v>0</v>
      </c>
      <c r="P25" s="55"/>
      <c r="Q25" s="5" t="s">
        <v>297</v>
      </c>
    </row>
    <row r="26">
      <c r="A26" s="62" t="s">
        <v>76</v>
      </c>
      <c r="B26" s="51">
        <f>-1*'0816'!N26</f>
        <v>0</v>
      </c>
      <c r="C26" s="93">
        <v>0.0</v>
      </c>
      <c r="D26" s="89">
        <v>0.0</v>
      </c>
      <c r="E26" s="88">
        <v>0.0</v>
      </c>
      <c r="F26" s="89">
        <v>0.0</v>
      </c>
      <c r="G26" s="98"/>
      <c r="H26" s="21"/>
      <c r="I26" s="89">
        <v>0.0</v>
      </c>
      <c r="K26" s="101">
        <v>0.0</v>
      </c>
      <c r="L26" s="52">
        <f t="shared" si="3"/>
        <v>0</v>
      </c>
      <c r="M26" s="53"/>
      <c r="N26" s="33">
        <f t="shared" si="4"/>
        <v>0</v>
      </c>
      <c r="O26" s="54">
        <f>SUM(C26:K26)+'0816'!O26</f>
        <v>0</v>
      </c>
      <c r="Q26" s="5" t="s">
        <v>298</v>
      </c>
    </row>
    <row r="27">
      <c r="A27" s="62" t="s">
        <v>80</v>
      </c>
      <c r="B27" s="51">
        <f>-1*'0816'!N27</f>
        <v>0</v>
      </c>
      <c r="C27" s="93">
        <v>0.0</v>
      </c>
      <c r="D27" s="98"/>
      <c r="E27" s="98"/>
      <c r="F27" s="98"/>
      <c r="G27" s="92"/>
      <c r="H27" s="21"/>
      <c r="I27" s="98"/>
      <c r="J27" s="21"/>
      <c r="K27" s="101">
        <v>0.0</v>
      </c>
      <c r="L27" s="52">
        <f t="shared" si="3"/>
        <v>0</v>
      </c>
      <c r="M27" s="53"/>
      <c r="N27" s="33">
        <f t="shared" si="4"/>
        <v>0</v>
      </c>
      <c r="O27" s="54">
        <f>SUM(C27:K27)+'0816'!O27</f>
        <v>0</v>
      </c>
      <c r="P27" s="65"/>
      <c r="Q27" s="5" t="s">
        <v>299</v>
      </c>
    </row>
    <row r="28">
      <c r="A28" s="62" t="s">
        <v>334</v>
      </c>
      <c r="B28" s="51">
        <f>-1*'0816'!N28</f>
        <v>0</v>
      </c>
      <c r="C28" s="21"/>
      <c r="D28" s="98"/>
      <c r="E28" s="98"/>
      <c r="F28" s="98"/>
      <c r="G28" s="92"/>
      <c r="H28" s="21"/>
      <c r="I28" s="98"/>
      <c r="J28" s="21"/>
      <c r="K28" s="92"/>
      <c r="L28" s="52">
        <f t="shared" si="3"/>
        <v>0</v>
      </c>
      <c r="M28" s="53"/>
      <c r="N28" s="33">
        <f t="shared" si="4"/>
        <v>0</v>
      </c>
      <c r="O28" s="54">
        <f>SUM(C28:K28)+'0816'!O28</f>
        <v>0</v>
      </c>
      <c r="P28" s="65"/>
      <c r="Q28" s="5" t="s">
        <v>299</v>
      </c>
    </row>
    <row r="29">
      <c r="A29" s="62" t="s">
        <v>90</v>
      </c>
      <c r="B29" s="51">
        <f>-1*'0816'!N29</f>
        <v>0</v>
      </c>
      <c r="C29" s="76">
        <v>0.0</v>
      </c>
      <c r="D29" s="88">
        <v>0.0</v>
      </c>
      <c r="E29" s="88">
        <v>0.0</v>
      </c>
      <c r="F29" s="98"/>
      <c r="G29" s="100">
        <v>0.0</v>
      </c>
      <c r="H29" s="21"/>
      <c r="I29" s="98"/>
      <c r="J29" s="21"/>
      <c r="K29" s="92"/>
      <c r="L29" s="52">
        <f t="shared" si="3"/>
        <v>0</v>
      </c>
      <c r="M29" s="53"/>
      <c r="N29" s="33">
        <f t="shared" si="4"/>
        <v>0</v>
      </c>
      <c r="O29" s="54">
        <f>SUM(C29:K29)+'0816'!O29</f>
        <v>0</v>
      </c>
      <c r="P29" s="65"/>
      <c r="Q29" s="5" t="s">
        <v>299</v>
      </c>
    </row>
    <row r="30">
      <c r="B30" s="68"/>
      <c r="C30" s="103"/>
      <c r="D30" s="99"/>
      <c r="E30" s="99"/>
      <c r="F30" s="99"/>
      <c r="G30" s="99"/>
      <c r="H30" s="103"/>
      <c r="I30" s="99"/>
      <c r="J30" s="103"/>
      <c r="K30" s="99"/>
      <c r="L30" s="71"/>
      <c r="M30" s="71"/>
    </row>
    <row r="31" ht="82.5" customHeight="1">
      <c r="A31" s="66"/>
      <c r="B31" s="43"/>
      <c r="C31" s="107"/>
      <c r="D31" s="97"/>
      <c r="E31" s="106" t="s">
        <v>366</v>
      </c>
      <c r="F31" s="97"/>
      <c r="G31" s="97"/>
      <c r="H31" s="73"/>
      <c r="I31" s="106" t="s">
        <v>367</v>
      </c>
      <c r="J31" s="73"/>
      <c r="K31" s="106" t="s">
        <v>368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8"/>
      <c r="D32" s="99"/>
      <c r="E32" s="99"/>
      <c r="F32" s="99"/>
      <c r="G32" s="99"/>
      <c r="H32" s="42"/>
      <c r="I32" s="99"/>
      <c r="J32" s="42"/>
      <c r="K32" s="99"/>
      <c r="L32" s="71"/>
      <c r="M32" s="71"/>
    </row>
    <row r="33">
      <c r="B33" s="68"/>
      <c r="C33" s="42"/>
      <c r="D33" s="99"/>
      <c r="E33" s="99"/>
      <c r="F33" s="99"/>
      <c r="G33" s="99"/>
      <c r="H33" s="42"/>
      <c r="I33" s="99"/>
      <c r="J33" s="42"/>
      <c r="K33" s="99"/>
      <c r="L33" s="71"/>
      <c r="M33" s="71"/>
    </row>
    <row r="34">
      <c r="B34" s="68"/>
      <c r="C34" s="42"/>
      <c r="D34" s="99"/>
      <c r="E34" s="99"/>
      <c r="F34" s="99"/>
      <c r="G34" s="99"/>
      <c r="H34" s="42"/>
      <c r="I34" s="99"/>
      <c r="J34" s="42"/>
      <c r="K34" s="99"/>
      <c r="L34" s="71"/>
      <c r="M34" s="71"/>
    </row>
    <row r="35">
      <c r="B35" s="68"/>
      <c r="C35" s="42"/>
      <c r="D35" s="99"/>
      <c r="E35" s="99"/>
      <c r="F35" s="99"/>
      <c r="G35" s="99"/>
      <c r="H35" s="42"/>
      <c r="I35" s="99"/>
      <c r="J35" s="42"/>
      <c r="K35" s="99"/>
      <c r="L35" s="71"/>
      <c r="M35" s="71"/>
    </row>
    <row r="36">
      <c r="B36" s="68"/>
      <c r="C36" s="43"/>
      <c r="D36" s="92"/>
      <c r="E36" s="92"/>
      <c r="F36" s="92"/>
      <c r="G36" s="92"/>
      <c r="H36" s="43"/>
      <c r="I36" s="92"/>
      <c r="J36" s="43"/>
      <c r="K36" s="92"/>
      <c r="L36" s="71"/>
      <c r="M36" s="71"/>
    </row>
    <row r="37">
      <c r="B37" s="68"/>
      <c r="C37" s="43"/>
      <c r="D37" s="92"/>
      <c r="E37" s="92"/>
      <c r="F37" s="92"/>
      <c r="G37" s="92"/>
      <c r="H37" s="43"/>
      <c r="I37" s="92"/>
      <c r="J37" s="43"/>
      <c r="K37" s="92"/>
      <c r="L37" s="71"/>
      <c r="M37" s="71"/>
    </row>
    <row r="38">
      <c r="B38" s="68"/>
      <c r="C38" s="43"/>
      <c r="D38" s="92"/>
      <c r="E38" s="92"/>
      <c r="F38" s="92"/>
      <c r="G38" s="92"/>
      <c r="H38" s="43"/>
      <c r="I38" s="92"/>
      <c r="J38" s="43"/>
      <c r="K38" s="92"/>
      <c r="L38" s="71"/>
      <c r="M38" s="71"/>
    </row>
    <row r="39">
      <c r="B39" s="68"/>
      <c r="C39" s="43"/>
      <c r="D39" s="92"/>
      <c r="E39" s="92"/>
      <c r="F39" s="92"/>
      <c r="G39" s="92"/>
      <c r="H39" s="43"/>
      <c r="I39" s="92"/>
      <c r="J39" s="43"/>
      <c r="K39" s="92"/>
      <c r="L39" s="71"/>
      <c r="M39" s="71"/>
    </row>
    <row r="40">
      <c r="B40" s="68"/>
      <c r="C40" s="43"/>
      <c r="D40" s="92"/>
      <c r="E40" s="92"/>
      <c r="F40" s="92"/>
      <c r="G40" s="92"/>
      <c r="H40" s="43"/>
      <c r="I40" s="92"/>
      <c r="J40" s="43"/>
      <c r="K40" s="92"/>
      <c r="L40" s="71"/>
      <c r="M40" s="71"/>
    </row>
    <row r="41">
      <c r="B41" s="68"/>
      <c r="C41" s="43"/>
      <c r="D41" s="92"/>
      <c r="E41" s="92"/>
      <c r="F41" s="92"/>
      <c r="G41" s="92"/>
      <c r="H41" s="43"/>
      <c r="I41" s="92"/>
      <c r="J41" s="43"/>
      <c r="K41" s="92"/>
      <c r="L41" s="71"/>
      <c r="M41" s="71"/>
    </row>
    <row r="42">
      <c r="B42" s="68"/>
      <c r="C42" s="43"/>
      <c r="D42" s="92"/>
      <c r="E42" s="92"/>
      <c r="F42" s="92"/>
      <c r="G42" s="92"/>
      <c r="H42" s="43"/>
      <c r="I42" s="92"/>
      <c r="J42" s="43"/>
      <c r="K42" s="92"/>
      <c r="L42" s="71"/>
      <c r="M42" s="71"/>
    </row>
    <row r="43">
      <c r="B43" s="68"/>
      <c r="C43" s="43"/>
      <c r="D43" s="92"/>
      <c r="E43" s="92"/>
      <c r="F43" s="92"/>
      <c r="G43" s="92"/>
      <c r="H43" s="43"/>
      <c r="I43" s="92"/>
      <c r="J43" s="43"/>
      <c r="K43" s="92"/>
      <c r="L43" s="71"/>
      <c r="M43" s="71"/>
    </row>
    <row r="44">
      <c r="B44" s="68"/>
      <c r="C44" s="43"/>
      <c r="D44" s="92"/>
      <c r="E44" s="92"/>
      <c r="F44" s="92"/>
      <c r="G44" s="92"/>
      <c r="H44" s="43"/>
      <c r="I44" s="92"/>
      <c r="J44" s="43"/>
      <c r="K44" s="92"/>
      <c r="L44" s="71"/>
      <c r="M44" s="71"/>
    </row>
    <row r="45">
      <c r="B45" s="68"/>
      <c r="C45" s="43"/>
      <c r="D45" s="92"/>
      <c r="E45" s="92"/>
      <c r="F45" s="92"/>
      <c r="G45" s="92"/>
      <c r="H45" s="43"/>
      <c r="I45" s="92"/>
      <c r="J45" s="43"/>
      <c r="K45" s="92"/>
      <c r="L45" s="71"/>
      <c r="M45" s="71"/>
    </row>
    <row r="46">
      <c r="B46" s="68"/>
      <c r="C46" s="43"/>
      <c r="D46" s="92"/>
      <c r="E46" s="92"/>
      <c r="F46" s="92"/>
      <c r="G46" s="92"/>
      <c r="H46" s="43"/>
      <c r="I46" s="92"/>
      <c r="J46" s="43"/>
      <c r="K46" s="92"/>
      <c r="L46" s="71"/>
      <c r="M46" s="71"/>
    </row>
    <row r="47">
      <c r="B47" s="68"/>
      <c r="C47" s="43"/>
      <c r="D47" s="92"/>
      <c r="E47" s="92"/>
      <c r="F47" s="92"/>
      <c r="G47" s="92"/>
      <c r="H47" s="43"/>
      <c r="I47" s="92"/>
      <c r="J47" s="43"/>
      <c r="K47" s="92"/>
      <c r="L47" s="71"/>
      <c r="M47" s="71"/>
    </row>
    <row r="48">
      <c r="B48" s="68"/>
      <c r="C48" s="43"/>
      <c r="D48" s="92"/>
      <c r="E48" s="92"/>
      <c r="F48" s="92"/>
      <c r="G48" s="92"/>
      <c r="H48" s="43"/>
      <c r="I48" s="92"/>
      <c r="J48" s="43"/>
      <c r="K48" s="92"/>
      <c r="L48" s="71"/>
      <c r="M48" s="71"/>
    </row>
    <row r="49">
      <c r="B49" s="68"/>
      <c r="C49" s="43"/>
      <c r="D49" s="92"/>
      <c r="E49" s="92"/>
      <c r="F49" s="92"/>
      <c r="G49" s="92"/>
      <c r="H49" s="43"/>
      <c r="I49" s="92"/>
      <c r="J49" s="43"/>
      <c r="K49" s="92"/>
      <c r="L49" s="71"/>
      <c r="M49" s="71"/>
    </row>
    <row r="50">
      <c r="B50" s="68"/>
      <c r="C50" s="43"/>
      <c r="D50" s="92"/>
      <c r="E50" s="92"/>
      <c r="F50" s="92"/>
      <c r="G50" s="92"/>
      <c r="H50" s="43"/>
      <c r="I50" s="92"/>
      <c r="J50" s="43"/>
      <c r="K50" s="92"/>
      <c r="L50" s="71"/>
      <c r="M50" s="71"/>
    </row>
    <row r="51">
      <c r="B51" s="68"/>
      <c r="C51" s="43"/>
      <c r="D51" s="92"/>
      <c r="E51" s="92"/>
      <c r="F51" s="92"/>
      <c r="G51" s="92"/>
      <c r="H51" s="43"/>
      <c r="I51" s="92"/>
      <c r="J51" s="43"/>
      <c r="K51" s="92"/>
      <c r="L51" s="71"/>
      <c r="M51" s="71"/>
    </row>
    <row r="52">
      <c r="B52" s="68"/>
      <c r="C52" s="43"/>
      <c r="D52" s="92"/>
      <c r="E52" s="92"/>
      <c r="F52" s="92"/>
      <c r="G52" s="92"/>
      <c r="H52" s="43"/>
      <c r="I52" s="92"/>
      <c r="J52" s="43"/>
      <c r="K52" s="92"/>
      <c r="L52" s="71"/>
      <c r="M52" s="71"/>
    </row>
    <row r="53">
      <c r="B53" s="68"/>
      <c r="C53" s="43"/>
      <c r="D53" s="92"/>
      <c r="E53" s="92"/>
      <c r="F53" s="92"/>
      <c r="G53" s="92"/>
      <c r="H53" s="43"/>
      <c r="I53" s="92"/>
      <c r="J53" s="43"/>
      <c r="K53" s="92"/>
      <c r="L53" s="71"/>
      <c r="M53" s="71"/>
    </row>
    <row r="54">
      <c r="B54" s="68"/>
      <c r="C54" s="43"/>
      <c r="D54" s="92"/>
      <c r="E54" s="92"/>
      <c r="F54" s="92"/>
      <c r="G54" s="92"/>
      <c r="H54" s="43"/>
      <c r="I54" s="92"/>
      <c r="J54" s="43"/>
      <c r="K54" s="92"/>
      <c r="L54" s="71"/>
      <c r="M54" s="71"/>
    </row>
    <row r="55">
      <c r="B55" s="68"/>
      <c r="C55" s="43"/>
      <c r="D55" s="92"/>
      <c r="E55" s="92"/>
      <c r="F55" s="92"/>
      <c r="G55" s="92"/>
      <c r="H55" s="43"/>
      <c r="I55" s="92"/>
      <c r="J55" s="43"/>
      <c r="K55" s="92"/>
      <c r="L55" s="71"/>
      <c r="M55" s="71"/>
    </row>
    <row r="56">
      <c r="B56" s="68"/>
      <c r="C56" s="43"/>
      <c r="D56" s="92"/>
      <c r="E56" s="92"/>
      <c r="F56" s="92"/>
      <c r="G56" s="92"/>
      <c r="H56" s="43"/>
      <c r="I56" s="92"/>
      <c r="J56" s="43"/>
      <c r="K56" s="92"/>
      <c r="L56" s="71"/>
      <c r="M56" s="71"/>
    </row>
    <row r="57">
      <c r="B57" s="68"/>
      <c r="C57" s="43"/>
      <c r="D57" s="92"/>
      <c r="E57" s="92"/>
      <c r="F57" s="92"/>
      <c r="G57" s="92"/>
      <c r="H57" s="43"/>
      <c r="I57" s="92"/>
      <c r="J57" s="43"/>
      <c r="K57" s="92"/>
      <c r="L57" s="71"/>
      <c r="M57" s="71"/>
    </row>
    <row r="58">
      <c r="B58" s="68"/>
      <c r="C58" s="43"/>
      <c r="D58" s="92"/>
      <c r="E58" s="92"/>
      <c r="F58" s="92"/>
      <c r="G58" s="92"/>
      <c r="H58" s="43"/>
      <c r="I58" s="92"/>
      <c r="J58" s="43"/>
      <c r="K58" s="92"/>
      <c r="L58" s="71"/>
      <c r="M58" s="71"/>
    </row>
    <row r="59">
      <c r="B59" s="68"/>
      <c r="C59" s="43"/>
      <c r="D59" s="92"/>
      <c r="E59" s="92"/>
      <c r="F59" s="92"/>
      <c r="G59" s="92"/>
      <c r="H59" s="43"/>
      <c r="I59" s="92"/>
      <c r="J59" s="43"/>
      <c r="K59" s="92"/>
      <c r="L59" s="71"/>
      <c r="M59" s="71"/>
    </row>
    <row r="60">
      <c r="B60" s="68"/>
      <c r="C60" s="43"/>
      <c r="D60" s="92"/>
      <c r="E60" s="92"/>
      <c r="F60" s="92"/>
      <c r="G60" s="92"/>
      <c r="H60" s="43"/>
      <c r="I60" s="92"/>
      <c r="J60" s="43"/>
      <c r="K60" s="92"/>
      <c r="L60" s="71"/>
      <c r="M60" s="71"/>
    </row>
    <row r="61">
      <c r="B61" s="68"/>
      <c r="C61" s="43"/>
      <c r="D61" s="92"/>
      <c r="E61" s="92"/>
      <c r="F61" s="92"/>
      <c r="G61" s="92"/>
      <c r="H61" s="43"/>
      <c r="I61" s="92"/>
      <c r="J61" s="43"/>
      <c r="K61" s="92"/>
      <c r="L61" s="71"/>
      <c r="M61" s="71"/>
    </row>
    <row r="62">
      <c r="B62" s="68"/>
      <c r="C62" s="43"/>
      <c r="D62" s="92"/>
      <c r="E62" s="92"/>
      <c r="F62" s="92"/>
      <c r="G62" s="92"/>
      <c r="H62" s="43"/>
      <c r="I62" s="92"/>
      <c r="J62" s="43"/>
      <c r="K62" s="92"/>
      <c r="L62" s="71"/>
      <c r="M62" s="71"/>
    </row>
    <row r="63">
      <c r="B63" s="68"/>
      <c r="C63" s="43"/>
      <c r="D63" s="92"/>
      <c r="E63" s="92"/>
      <c r="F63" s="92"/>
      <c r="G63" s="92"/>
      <c r="H63" s="43"/>
      <c r="I63" s="92"/>
      <c r="J63" s="43"/>
      <c r="K63" s="92"/>
      <c r="L63" s="71"/>
      <c r="M63" s="71"/>
    </row>
    <row r="64">
      <c r="B64" s="68"/>
      <c r="C64" s="43"/>
      <c r="D64" s="92"/>
      <c r="E64" s="92"/>
      <c r="F64" s="92"/>
      <c r="G64" s="92"/>
      <c r="H64" s="43"/>
      <c r="I64" s="92"/>
      <c r="J64" s="43"/>
      <c r="K64" s="92"/>
      <c r="L64" s="71"/>
      <c r="M64" s="71"/>
    </row>
    <row r="65">
      <c r="B65" s="68"/>
      <c r="C65" s="43"/>
      <c r="D65" s="92"/>
      <c r="E65" s="92"/>
      <c r="F65" s="92"/>
      <c r="G65" s="92"/>
      <c r="H65" s="43"/>
      <c r="I65" s="92"/>
      <c r="J65" s="43"/>
      <c r="K65" s="92"/>
      <c r="L65" s="71"/>
      <c r="M65" s="71"/>
    </row>
    <row r="66">
      <c r="B66" s="68"/>
      <c r="C66" s="43"/>
      <c r="D66" s="92"/>
      <c r="E66" s="92"/>
      <c r="F66" s="92"/>
      <c r="G66" s="92"/>
      <c r="H66" s="43"/>
      <c r="I66" s="92"/>
      <c r="J66" s="43"/>
      <c r="K66" s="92"/>
      <c r="L66" s="71"/>
      <c r="M66" s="71"/>
    </row>
    <row r="67">
      <c r="B67" s="68"/>
      <c r="C67" s="43"/>
      <c r="D67" s="92"/>
      <c r="E67" s="92"/>
      <c r="F67" s="92"/>
      <c r="G67" s="92"/>
      <c r="H67" s="43"/>
      <c r="I67" s="92"/>
      <c r="J67" s="43"/>
      <c r="K67" s="92"/>
      <c r="L67" s="71"/>
      <c r="M67" s="71"/>
    </row>
    <row r="68">
      <c r="B68" s="68"/>
      <c r="C68" s="43"/>
      <c r="D68" s="92"/>
      <c r="E68" s="92"/>
      <c r="F68" s="92"/>
      <c r="G68" s="92"/>
      <c r="H68" s="43"/>
      <c r="I68" s="92"/>
      <c r="J68" s="43"/>
      <c r="K68" s="92"/>
      <c r="L68" s="71"/>
      <c r="M68" s="71"/>
    </row>
    <row r="69">
      <c r="B69" s="68"/>
      <c r="C69" s="43"/>
      <c r="D69" s="92"/>
      <c r="E69" s="92"/>
      <c r="F69" s="92"/>
      <c r="G69" s="92"/>
      <c r="H69" s="43"/>
      <c r="I69" s="92"/>
      <c r="J69" s="43"/>
      <c r="K69" s="92"/>
      <c r="L69" s="71"/>
      <c r="M69" s="71"/>
    </row>
    <row r="70">
      <c r="B70" s="68"/>
      <c r="C70" s="43"/>
      <c r="D70" s="92"/>
      <c r="E70" s="92"/>
      <c r="F70" s="92"/>
      <c r="G70" s="92"/>
      <c r="H70" s="43"/>
      <c r="I70" s="92"/>
      <c r="J70" s="43"/>
      <c r="K70" s="92"/>
      <c r="L70" s="71"/>
      <c r="M70" s="71"/>
    </row>
    <row r="71">
      <c r="B71" s="68"/>
      <c r="C71" s="43"/>
      <c r="D71" s="92"/>
      <c r="E71" s="92"/>
      <c r="F71" s="92"/>
      <c r="G71" s="92"/>
      <c r="H71" s="43"/>
      <c r="I71" s="92"/>
      <c r="J71" s="43"/>
      <c r="K71" s="92"/>
      <c r="L71" s="71"/>
      <c r="M71" s="71"/>
    </row>
    <row r="72">
      <c r="B72" s="68"/>
      <c r="C72" s="43"/>
      <c r="D72" s="92"/>
      <c r="E72" s="92"/>
      <c r="F72" s="92"/>
      <c r="G72" s="92"/>
      <c r="H72" s="43"/>
      <c r="I72" s="92"/>
      <c r="J72" s="43"/>
      <c r="K72" s="92"/>
      <c r="L72" s="71"/>
      <c r="M72" s="71"/>
    </row>
    <row r="73">
      <c r="B73" s="68"/>
      <c r="C73" s="43"/>
      <c r="D73" s="92"/>
      <c r="E73" s="92"/>
      <c r="F73" s="92"/>
      <c r="G73" s="92"/>
      <c r="H73" s="43"/>
      <c r="I73" s="92"/>
      <c r="J73" s="43"/>
      <c r="K73" s="92"/>
      <c r="L73" s="71"/>
      <c r="M73" s="71"/>
    </row>
    <row r="74">
      <c r="B74" s="68"/>
      <c r="C74" s="43"/>
      <c r="D74" s="92"/>
      <c r="E74" s="92"/>
      <c r="F74" s="92"/>
      <c r="G74" s="92"/>
      <c r="H74" s="43"/>
      <c r="I74" s="92"/>
      <c r="J74" s="43"/>
      <c r="K74" s="92"/>
      <c r="L74" s="71"/>
      <c r="M74" s="71"/>
    </row>
    <row r="75">
      <c r="B75" s="68"/>
      <c r="C75" s="43"/>
      <c r="D75" s="92"/>
      <c r="E75" s="92"/>
      <c r="F75" s="92"/>
      <c r="G75" s="92"/>
      <c r="H75" s="43"/>
      <c r="I75" s="92"/>
      <c r="J75" s="43"/>
      <c r="K75" s="92"/>
      <c r="L75" s="71"/>
      <c r="M75" s="71"/>
    </row>
    <row r="76">
      <c r="B76" s="68"/>
      <c r="C76" s="43"/>
      <c r="D76" s="92"/>
      <c r="E76" s="92"/>
      <c r="F76" s="92"/>
      <c r="G76" s="92"/>
      <c r="H76" s="43"/>
      <c r="I76" s="92"/>
      <c r="J76" s="43"/>
      <c r="K76" s="92"/>
      <c r="L76" s="71"/>
      <c r="M76" s="71"/>
    </row>
    <row r="77">
      <c r="B77" s="68"/>
      <c r="C77" s="43"/>
      <c r="D77" s="92"/>
      <c r="E77" s="92"/>
      <c r="F77" s="92"/>
      <c r="G77" s="92"/>
      <c r="H77" s="43"/>
      <c r="I77" s="92"/>
      <c r="J77" s="43"/>
      <c r="K77" s="92"/>
      <c r="L77" s="71"/>
      <c r="M77" s="71"/>
    </row>
    <row r="78">
      <c r="B78" s="68"/>
      <c r="C78" s="43"/>
      <c r="D78" s="92"/>
      <c r="E78" s="92"/>
      <c r="F78" s="92"/>
      <c r="G78" s="92"/>
      <c r="H78" s="43"/>
      <c r="I78" s="92"/>
      <c r="J78" s="43"/>
      <c r="K78" s="92"/>
      <c r="L78" s="71"/>
      <c r="M78" s="71"/>
    </row>
    <row r="79">
      <c r="B79" s="68"/>
      <c r="C79" s="43"/>
      <c r="D79" s="92"/>
      <c r="E79" s="92"/>
      <c r="F79" s="92"/>
      <c r="G79" s="92"/>
      <c r="H79" s="43"/>
      <c r="I79" s="92"/>
      <c r="J79" s="43"/>
      <c r="K79" s="92"/>
      <c r="L79" s="71"/>
      <c r="M79" s="71"/>
    </row>
    <row r="80">
      <c r="B80" s="68"/>
      <c r="C80" s="43"/>
      <c r="D80" s="92"/>
      <c r="E80" s="92"/>
      <c r="F80" s="92"/>
      <c r="G80" s="92"/>
      <c r="H80" s="43"/>
      <c r="I80" s="92"/>
      <c r="J80" s="43"/>
      <c r="K80" s="92"/>
      <c r="L80" s="71"/>
      <c r="M80" s="71"/>
    </row>
    <row r="81">
      <c r="B81" s="68"/>
      <c r="C81" s="43"/>
      <c r="D81" s="92"/>
      <c r="E81" s="92"/>
      <c r="F81" s="92"/>
      <c r="G81" s="92"/>
      <c r="H81" s="43"/>
      <c r="I81" s="92"/>
      <c r="J81" s="43"/>
      <c r="K81" s="92"/>
      <c r="L81" s="71"/>
      <c r="M81" s="71"/>
    </row>
    <row r="82">
      <c r="B82" s="68"/>
      <c r="C82" s="43"/>
      <c r="D82" s="92"/>
      <c r="E82" s="92"/>
      <c r="F82" s="92"/>
      <c r="G82" s="92"/>
      <c r="H82" s="43"/>
      <c r="I82" s="92"/>
      <c r="J82" s="43"/>
      <c r="K82" s="92"/>
      <c r="L82" s="71"/>
      <c r="M82" s="71"/>
    </row>
    <row r="83">
      <c r="B83" s="68"/>
      <c r="C83" s="43"/>
      <c r="D83" s="92"/>
      <c r="E83" s="92"/>
      <c r="F83" s="92"/>
      <c r="G83" s="92"/>
      <c r="H83" s="43"/>
      <c r="I83" s="92"/>
      <c r="J83" s="43"/>
      <c r="K83" s="92"/>
      <c r="L83" s="71"/>
      <c r="M83" s="71"/>
    </row>
    <row r="84">
      <c r="B84" s="68"/>
      <c r="C84" s="43"/>
      <c r="D84" s="92"/>
      <c r="E84" s="92"/>
      <c r="F84" s="92"/>
      <c r="G84" s="92"/>
      <c r="H84" s="43"/>
      <c r="I84" s="92"/>
      <c r="J84" s="43"/>
      <c r="K84" s="92"/>
      <c r="L84" s="71"/>
      <c r="M84" s="71"/>
    </row>
    <row r="85">
      <c r="B85" s="68"/>
      <c r="C85" s="43"/>
      <c r="D85" s="92"/>
      <c r="E85" s="92"/>
      <c r="F85" s="92"/>
      <c r="G85" s="92"/>
      <c r="H85" s="43"/>
      <c r="I85" s="92"/>
      <c r="J85" s="43"/>
      <c r="K85" s="92"/>
      <c r="L85" s="71"/>
      <c r="M85" s="71"/>
    </row>
    <row r="86">
      <c r="B86" s="68"/>
      <c r="C86" s="43"/>
      <c r="D86" s="92"/>
      <c r="E86" s="92"/>
      <c r="F86" s="92"/>
      <c r="G86" s="92"/>
      <c r="H86" s="43"/>
      <c r="I86" s="92"/>
      <c r="J86" s="43"/>
      <c r="K86" s="92"/>
      <c r="L86" s="71"/>
      <c r="M86" s="71"/>
    </row>
    <row r="87">
      <c r="B87" s="68"/>
      <c r="C87" s="43"/>
      <c r="D87" s="92"/>
      <c r="E87" s="92"/>
      <c r="F87" s="92"/>
      <c r="G87" s="92"/>
      <c r="H87" s="43"/>
      <c r="I87" s="92"/>
      <c r="J87" s="43"/>
      <c r="K87" s="92"/>
      <c r="L87" s="71"/>
      <c r="M87" s="71"/>
    </row>
    <row r="88">
      <c r="B88" s="68"/>
      <c r="C88" s="43"/>
      <c r="D88" s="92"/>
      <c r="E88" s="92"/>
      <c r="F88" s="92"/>
      <c r="G88" s="92"/>
      <c r="H88" s="43"/>
      <c r="I88" s="92"/>
      <c r="J88" s="43"/>
      <c r="K88" s="92"/>
      <c r="L88" s="71"/>
      <c r="M88" s="71"/>
    </row>
    <row r="89">
      <c r="B89" s="68"/>
      <c r="C89" s="43"/>
      <c r="D89" s="92"/>
      <c r="E89" s="92"/>
      <c r="F89" s="92"/>
      <c r="G89" s="92"/>
      <c r="H89" s="43"/>
      <c r="I89" s="92"/>
      <c r="J89" s="43"/>
      <c r="K89" s="92"/>
      <c r="L89" s="71"/>
      <c r="M89" s="71"/>
    </row>
    <row r="90">
      <c r="B90" s="68"/>
      <c r="C90" s="43"/>
      <c r="D90" s="92"/>
      <c r="E90" s="92"/>
      <c r="F90" s="92"/>
      <c r="G90" s="92"/>
      <c r="H90" s="43"/>
      <c r="I90" s="92"/>
      <c r="J90" s="43"/>
      <c r="K90" s="92"/>
      <c r="L90" s="71"/>
      <c r="M90" s="71"/>
    </row>
    <row r="91">
      <c r="B91" s="68"/>
      <c r="C91" s="43"/>
      <c r="D91" s="92"/>
      <c r="E91" s="92"/>
      <c r="F91" s="92"/>
      <c r="G91" s="92"/>
      <c r="H91" s="43"/>
      <c r="I91" s="92"/>
      <c r="J91" s="43"/>
      <c r="K91" s="92"/>
      <c r="L91" s="71"/>
      <c r="M91" s="71"/>
    </row>
    <row r="92">
      <c r="B92" s="68"/>
      <c r="C92" s="43"/>
      <c r="D92" s="92"/>
      <c r="E92" s="92"/>
      <c r="F92" s="92"/>
      <c r="G92" s="92"/>
      <c r="H92" s="43"/>
      <c r="I92" s="92"/>
      <c r="J92" s="43"/>
      <c r="K92" s="92"/>
      <c r="L92" s="71"/>
      <c r="M92" s="71"/>
    </row>
    <row r="93">
      <c r="B93" s="68"/>
      <c r="C93" s="43"/>
      <c r="D93" s="92"/>
      <c r="E93" s="92"/>
      <c r="F93" s="92"/>
      <c r="G93" s="92"/>
      <c r="H93" s="43"/>
      <c r="I93" s="92"/>
      <c r="J93" s="43"/>
      <c r="K93" s="92"/>
      <c r="L93" s="71"/>
      <c r="M93" s="7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6">
        <v>11.0</v>
      </c>
      <c r="C2" s="7">
        <v>2.0</v>
      </c>
      <c r="D2" s="7">
        <v>6.0</v>
      </c>
      <c r="E2" s="7">
        <v>19.0</v>
      </c>
      <c r="F2" s="6" t="s">
        <v>9</v>
      </c>
      <c r="G2" s="6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16</v>
      </c>
      <c r="B3" s="6">
        <v>14.0</v>
      </c>
      <c r="C3" s="7">
        <v>2.0</v>
      </c>
      <c r="D3" s="7">
        <v>9.0</v>
      </c>
      <c r="E3" s="7">
        <v>25.0</v>
      </c>
      <c r="F3" s="6" t="s">
        <v>21</v>
      </c>
      <c r="G3" s="6" t="s">
        <v>22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23</v>
      </c>
      <c r="B4" s="6">
        <v>20.0</v>
      </c>
      <c r="C4" s="7">
        <v>7.0</v>
      </c>
      <c r="D4" s="7">
        <v>12.0</v>
      </c>
      <c r="E4" s="7">
        <v>39.0</v>
      </c>
      <c r="F4" s="6" t="s">
        <v>31</v>
      </c>
      <c r="G4" s="6" t="s">
        <v>33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28</v>
      </c>
      <c r="B5" s="7">
        <v>10.0</v>
      </c>
      <c r="C5" s="7">
        <v>5.0</v>
      </c>
      <c r="D5" s="7">
        <v>6.0</v>
      </c>
      <c r="E5" s="7">
        <v>21.0</v>
      </c>
      <c r="F5" s="6" t="s">
        <v>29</v>
      </c>
      <c r="G5" s="6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39</v>
      </c>
      <c r="B6" s="7">
        <v>7.0</v>
      </c>
      <c r="C6" s="7">
        <v>1.0</v>
      </c>
      <c r="D6" s="7">
        <v>6.0</v>
      </c>
      <c r="E6" s="7">
        <v>14.0</v>
      </c>
      <c r="F6" s="6" t="s">
        <v>17</v>
      </c>
      <c r="G6" s="6" t="s">
        <v>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</v>
      </c>
      <c r="B7" s="6">
        <v>14.0</v>
      </c>
      <c r="C7" s="7">
        <v>7.0</v>
      </c>
      <c r="D7" s="7">
        <v>11.0</v>
      </c>
      <c r="E7" s="7">
        <v>32.0</v>
      </c>
      <c r="F7" s="6" t="s">
        <v>56</v>
      </c>
      <c r="G7" s="6" t="s">
        <v>57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44</v>
      </c>
      <c r="B8" s="7">
        <v>4.0</v>
      </c>
      <c r="C8" s="7">
        <v>3.0</v>
      </c>
      <c r="D8" s="7">
        <v>3.0</v>
      </c>
      <c r="E8" s="7">
        <v>10.0</v>
      </c>
      <c r="F8" s="6" t="s">
        <v>46</v>
      </c>
      <c r="G8" s="6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36</v>
      </c>
      <c r="B9" s="7">
        <v>13.0</v>
      </c>
      <c r="C9" s="7">
        <v>7.0</v>
      </c>
      <c r="D9" s="7">
        <v>12.0</v>
      </c>
      <c r="E9" s="7">
        <v>32.0</v>
      </c>
      <c r="F9" s="6" t="s">
        <v>71</v>
      </c>
      <c r="G9" s="6" t="s">
        <v>58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55</v>
      </c>
      <c r="B10" s="6">
        <v>7.0</v>
      </c>
      <c r="C10" s="7">
        <v>3.0</v>
      </c>
      <c r="D10" s="7">
        <v>6.0</v>
      </c>
      <c r="E10" s="7">
        <v>16.0</v>
      </c>
      <c r="F10" s="6" t="s">
        <v>56</v>
      </c>
      <c r="G10" s="6" t="s">
        <v>58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52</v>
      </c>
      <c r="B11" s="7">
        <v>16.0</v>
      </c>
      <c r="C11" s="7">
        <v>5.0</v>
      </c>
      <c r="D11" s="7">
        <v>16.0</v>
      </c>
      <c r="E11" s="7">
        <v>37.0</v>
      </c>
      <c r="F11" s="6" t="s">
        <v>83</v>
      </c>
      <c r="G11" s="6" t="s">
        <v>84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30</v>
      </c>
      <c r="B12" s="7">
        <v>10.0</v>
      </c>
      <c r="C12" s="7">
        <v>8.0</v>
      </c>
      <c r="D12" s="7">
        <v>9.0</v>
      </c>
      <c r="E12" s="7">
        <v>27.0</v>
      </c>
      <c r="F12" s="6" t="s">
        <v>66</v>
      </c>
      <c r="G12" s="6" t="s">
        <v>67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</v>
      </c>
      <c r="B13" s="6">
        <v>5.0</v>
      </c>
      <c r="C13" s="7">
        <v>1.0</v>
      </c>
      <c r="D13" s="7">
        <v>5.0</v>
      </c>
      <c r="E13" s="7">
        <v>11.0</v>
      </c>
      <c r="F13" s="6" t="s">
        <v>32</v>
      </c>
      <c r="G13" s="6" t="s">
        <v>32</v>
      </c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65</v>
      </c>
      <c r="B14" s="7">
        <v>7.0</v>
      </c>
      <c r="C14" s="7">
        <v>1.0</v>
      </c>
      <c r="D14" s="7">
        <v>9.0</v>
      </c>
      <c r="E14" s="7">
        <v>17.0</v>
      </c>
      <c r="F14" s="6" t="s">
        <v>74</v>
      </c>
      <c r="G14" s="6" t="s">
        <v>75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25</v>
      </c>
      <c r="B15" s="7">
        <v>14.0</v>
      </c>
      <c r="C15" s="7">
        <v>6.0</v>
      </c>
      <c r="D15" s="7">
        <v>17.0</v>
      </c>
      <c r="E15" s="7">
        <v>37.0</v>
      </c>
      <c r="F15" s="6" t="s">
        <v>78</v>
      </c>
      <c r="G15" s="6" t="s">
        <v>79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6">
        <v>4.0</v>
      </c>
      <c r="C16" s="7">
        <v>3.0</v>
      </c>
      <c r="D16" s="7">
        <v>5.0</v>
      </c>
      <c r="E16" s="7">
        <v>12.0</v>
      </c>
      <c r="F16" s="6" t="s">
        <v>73</v>
      </c>
      <c r="G16" s="6" t="s">
        <v>50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45</v>
      </c>
      <c r="B17" s="6">
        <v>6.0</v>
      </c>
      <c r="C17" s="7">
        <v>3.0</v>
      </c>
      <c r="D17" s="7">
        <v>8.0</v>
      </c>
      <c r="E17" s="7">
        <v>17.0</v>
      </c>
      <c r="F17" s="6" t="s">
        <v>63</v>
      </c>
      <c r="G17" s="6" t="s">
        <v>74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90</v>
      </c>
      <c r="B18" s="7">
        <v>2.0</v>
      </c>
      <c r="C18" s="7">
        <v>2.0</v>
      </c>
      <c r="D18" s="7">
        <v>4.0</v>
      </c>
      <c r="E18" s="7">
        <v>8.0</v>
      </c>
      <c r="F18" s="6" t="s">
        <v>91</v>
      </c>
      <c r="G18" s="6" t="s">
        <v>73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62</v>
      </c>
      <c r="B19" s="6">
        <v>9.0</v>
      </c>
      <c r="C19" s="7">
        <v>6.0</v>
      </c>
      <c r="D19" s="7">
        <v>19.0</v>
      </c>
      <c r="E19" s="7">
        <v>34.0</v>
      </c>
      <c r="F19" s="6" t="s">
        <v>92</v>
      </c>
      <c r="G19" s="6" t="s">
        <v>93</v>
      </c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76</v>
      </c>
      <c r="B20" s="6">
        <v>5.0</v>
      </c>
      <c r="C20" s="7">
        <v>3.0</v>
      </c>
      <c r="D20" s="7">
        <v>12.0</v>
      </c>
      <c r="E20" s="7">
        <v>20.0</v>
      </c>
      <c r="F20" s="6" t="s">
        <v>91</v>
      </c>
      <c r="G20" s="6" t="s">
        <v>101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103</v>
      </c>
      <c r="B21" s="7">
        <v>2.0</v>
      </c>
      <c r="C21" s="7">
        <v>0.0</v>
      </c>
      <c r="D21" s="7">
        <v>0.0</v>
      </c>
      <c r="E21" s="7">
        <v>2.0</v>
      </c>
      <c r="F21" s="6" t="s">
        <v>95</v>
      </c>
      <c r="G21" s="6" t="s">
        <v>95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87</v>
      </c>
      <c r="B22" s="6">
        <v>2.0</v>
      </c>
      <c r="C22" s="7">
        <v>0.0</v>
      </c>
      <c r="D22" s="7">
        <v>0.0</v>
      </c>
      <c r="E22" s="7">
        <v>2.0</v>
      </c>
      <c r="F22" s="6" t="s">
        <v>95</v>
      </c>
      <c r="G22" s="6" t="s">
        <v>102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97</v>
      </c>
      <c r="B23" s="7">
        <v>4.0</v>
      </c>
      <c r="C23" s="7">
        <v>1.0</v>
      </c>
      <c r="D23" s="7">
        <v>1.0</v>
      </c>
      <c r="E23" s="7">
        <v>6.0</v>
      </c>
      <c r="F23" s="6" t="s">
        <v>89</v>
      </c>
      <c r="G23" s="6" t="s">
        <v>89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109</v>
      </c>
      <c r="B24" s="7">
        <v>2.0</v>
      </c>
      <c r="C24" s="7">
        <v>0.0</v>
      </c>
      <c r="D24" s="7">
        <v>1.0</v>
      </c>
      <c r="E24" s="7">
        <v>3.0</v>
      </c>
      <c r="F24" s="6" t="s">
        <v>89</v>
      </c>
      <c r="G24" s="6" t="s">
        <v>89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104</v>
      </c>
      <c r="B25" s="6">
        <v>4.0</v>
      </c>
      <c r="C25" s="7">
        <v>1.0</v>
      </c>
      <c r="D25" s="7">
        <v>2.0</v>
      </c>
      <c r="E25" s="7">
        <v>7.0</v>
      </c>
      <c r="F25" s="6" t="s">
        <v>105</v>
      </c>
      <c r="G25" s="6" t="s">
        <v>106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107</v>
      </c>
      <c r="B26" s="7">
        <v>2.0</v>
      </c>
      <c r="C26" s="7">
        <v>0.0</v>
      </c>
      <c r="D26" s="7">
        <v>2.0</v>
      </c>
      <c r="E26" s="7">
        <v>4.0</v>
      </c>
      <c r="F26" s="6" t="s">
        <v>17</v>
      </c>
      <c r="G26" s="6" t="s">
        <v>17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40</v>
      </c>
      <c r="B27" s="7">
        <v>2.0</v>
      </c>
      <c r="C27" s="7">
        <v>3.0</v>
      </c>
      <c r="D27" s="7">
        <v>2.0</v>
      </c>
      <c r="E27" s="7">
        <v>7.0</v>
      </c>
      <c r="F27" s="6" t="s">
        <v>110</v>
      </c>
      <c r="G27" s="6" t="s">
        <v>111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94</v>
      </c>
      <c r="B28" s="7">
        <v>1.0</v>
      </c>
      <c r="C28" s="7">
        <v>0.0</v>
      </c>
      <c r="D28" s="7">
        <v>3.0</v>
      </c>
      <c r="E28" s="7">
        <v>4.0</v>
      </c>
      <c r="F28" s="6" t="s">
        <v>91</v>
      </c>
      <c r="G28" s="6" t="s">
        <v>91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80</v>
      </c>
      <c r="B29" s="7">
        <v>1.0</v>
      </c>
      <c r="C29" s="7">
        <v>0.0</v>
      </c>
      <c r="D29" s="7">
        <v>3.0</v>
      </c>
      <c r="E29" s="7">
        <v>4.0</v>
      </c>
      <c r="F29" s="6" t="s">
        <v>91</v>
      </c>
      <c r="G29" s="6" t="s">
        <v>91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112</v>
      </c>
      <c r="B30" s="6">
        <v>0.0</v>
      </c>
      <c r="C30" s="7">
        <v>1.0</v>
      </c>
      <c r="D30" s="7">
        <v>1.0</v>
      </c>
      <c r="E30" s="7">
        <v>2.0</v>
      </c>
      <c r="F30" s="6" t="s">
        <v>113</v>
      </c>
      <c r="G30" s="6" t="s">
        <v>114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115</v>
      </c>
      <c r="B31" s="7">
        <v>0.0</v>
      </c>
      <c r="C31" s="7">
        <v>1.0</v>
      </c>
      <c r="D31" s="7">
        <v>1.0</v>
      </c>
      <c r="E31" s="7">
        <v>2.0</v>
      </c>
      <c r="F31" s="6" t="s">
        <v>113</v>
      </c>
      <c r="G31" s="6" t="s">
        <v>114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116</v>
      </c>
      <c r="B32" s="6">
        <v>0.0</v>
      </c>
      <c r="C32" s="7">
        <v>1.0</v>
      </c>
      <c r="D32" s="7">
        <v>4.0</v>
      </c>
      <c r="E32" s="7">
        <v>5.0</v>
      </c>
      <c r="F32" s="6" t="s">
        <v>113</v>
      </c>
      <c r="G32" s="6" t="s">
        <v>119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98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99</v>
      </c>
      <c r="B34" s="6" t="s">
        <v>118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254</v>
      </c>
      <c r="C1" s="19">
        <v>42586.0</v>
      </c>
      <c r="D1" s="19">
        <v>42590.0</v>
      </c>
      <c r="E1" s="85">
        <v>42593.0</v>
      </c>
      <c r="F1" s="19">
        <v>42597.0</v>
      </c>
      <c r="G1" s="19">
        <v>42600.0</v>
      </c>
      <c r="H1" s="85">
        <v>42604.0</v>
      </c>
      <c r="I1" s="85">
        <v>42607.0</v>
      </c>
      <c r="J1" s="85">
        <v>42611.0</v>
      </c>
      <c r="K1" s="19"/>
      <c r="L1" s="20" t="s">
        <v>256</v>
      </c>
      <c r="M1" s="22" t="s">
        <v>257</v>
      </c>
      <c r="N1" s="23" t="s">
        <v>258</v>
      </c>
      <c r="O1" s="24" t="s">
        <v>259</v>
      </c>
      <c r="P1" s="25"/>
      <c r="Q1" s="26" t="s">
        <v>260</v>
      </c>
    </row>
    <row r="2">
      <c r="A2" s="27" t="s">
        <v>261</v>
      </c>
      <c r="B2" s="28">
        <f>'0716'!L2</f>
        <v>3780</v>
      </c>
      <c r="C2" s="93" t="s">
        <v>350</v>
      </c>
      <c r="D2" s="76" t="s">
        <v>351</v>
      </c>
      <c r="E2" s="89" t="s">
        <v>352</v>
      </c>
      <c r="F2" s="73"/>
      <c r="G2" s="73"/>
      <c r="H2" s="89" t="s">
        <v>353</v>
      </c>
      <c r="I2" s="88" t="s">
        <v>347</v>
      </c>
      <c r="J2" s="88" t="s">
        <v>325</v>
      </c>
      <c r="K2" s="73"/>
      <c r="L2" s="31">
        <f>B2+L3-L4</f>
        <v>4080</v>
      </c>
      <c r="M2" s="32"/>
      <c r="N2" s="33">
        <f>SUM(N5:N25)</f>
        <v>-76940</v>
      </c>
      <c r="O2" s="34" t="s">
        <v>354</v>
      </c>
      <c r="P2" s="35"/>
      <c r="Q2" s="36"/>
    </row>
    <row r="3">
      <c r="A3" s="37" t="s">
        <v>271</v>
      </c>
      <c r="B3" s="38"/>
      <c r="C3" s="39">
        <f t="shared" ref="C3:K3" si="1">SUM(C5:C27)</f>
        <v>1600</v>
      </c>
      <c r="D3" s="39">
        <f t="shared" si="1"/>
        <v>1650</v>
      </c>
      <c r="E3" s="86">
        <f t="shared" si="1"/>
        <v>4200</v>
      </c>
      <c r="F3" s="39">
        <f t="shared" si="1"/>
        <v>0</v>
      </c>
      <c r="G3" s="39">
        <f t="shared" si="1"/>
        <v>0</v>
      </c>
      <c r="H3" s="86">
        <f t="shared" si="1"/>
        <v>1600</v>
      </c>
      <c r="I3" s="86">
        <f t="shared" si="1"/>
        <v>3850</v>
      </c>
      <c r="J3" s="86">
        <f t="shared" si="1"/>
        <v>1800</v>
      </c>
      <c r="K3" s="39">
        <f t="shared" si="1"/>
        <v>0</v>
      </c>
      <c r="L3" s="39">
        <f t="shared" ref="L3:L4" si="2">SUM(C3:K3)</f>
        <v>14700</v>
      </c>
      <c r="M3" s="32"/>
      <c r="N3" s="40"/>
      <c r="O3" s="41"/>
      <c r="P3" s="42"/>
      <c r="Q3" s="43"/>
    </row>
    <row r="4">
      <c r="A4" s="44" t="s">
        <v>272</v>
      </c>
      <c r="B4" s="45"/>
      <c r="C4" s="46">
        <v>1600.0</v>
      </c>
      <c r="D4" s="46">
        <v>1600.0</v>
      </c>
      <c r="E4" s="87">
        <v>4000.0</v>
      </c>
      <c r="F4" s="46"/>
      <c r="G4" s="46"/>
      <c r="H4" s="87">
        <v>1600.0</v>
      </c>
      <c r="I4" s="87">
        <v>4000.0</v>
      </c>
      <c r="J4" s="87">
        <v>1600.0</v>
      </c>
      <c r="K4" s="46"/>
      <c r="L4" s="47">
        <f t="shared" si="2"/>
        <v>14400</v>
      </c>
      <c r="M4" s="32"/>
      <c r="N4" s="40"/>
      <c r="O4" s="48"/>
      <c r="P4" s="49"/>
    </row>
    <row r="5">
      <c r="A5" s="50" t="s">
        <v>278</v>
      </c>
      <c r="B5" s="51">
        <f>-1*'0716'!N5</f>
        <v>2800</v>
      </c>
      <c r="C5" s="73"/>
      <c r="D5" s="73">
        <v>150.0</v>
      </c>
      <c r="E5" s="89">
        <v>300.0</v>
      </c>
      <c r="F5" s="73"/>
      <c r="G5" s="73"/>
      <c r="H5" s="88">
        <v>0.0</v>
      </c>
      <c r="I5" s="106">
        <v>350.0</v>
      </c>
      <c r="J5" s="88">
        <v>0.0</v>
      </c>
      <c r="K5" s="73"/>
      <c r="L5" s="52">
        <f t="shared" ref="L5:L27" si="3">SUM(B5:K5)</f>
        <v>3600</v>
      </c>
      <c r="M5" s="53">
        <v>300.0</v>
      </c>
      <c r="N5" s="33">
        <f t="shared" ref="N5:N27" si="4">M5-L5</f>
        <v>-3300</v>
      </c>
      <c r="O5" s="54">
        <f>SUM(C5:K5)+'0716'!O5</f>
        <v>1350</v>
      </c>
      <c r="P5" s="55"/>
      <c r="Q5" s="56"/>
    </row>
    <row r="6">
      <c r="A6" s="57" t="s">
        <v>94</v>
      </c>
      <c r="B6" s="51">
        <f>-1*'0716'!N6</f>
        <v>-600</v>
      </c>
      <c r="C6" s="103"/>
      <c r="D6" s="103"/>
      <c r="E6" s="97"/>
      <c r="F6" s="94"/>
      <c r="G6" s="94"/>
      <c r="H6" s="97"/>
      <c r="I6" s="99"/>
      <c r="J6" s="99"/>
      <c r="K6" s="94"/>
      <c r="L6" s="52">
        <f t="shared" si="3"/>
        <v>-600</v>
      </c>
      <c r="M6" s="32"/>
      <c r="N6" s="33">
        <f t="shared" si="4"/>
        <v>600</v>
      </c>
      <c r="O6" s="54">
        <f>SUM(C6:K6)+'0716'!O6</f>
        <v>0</v>
      </c>
      <c r="P6" s="55"/>
      <c r="Q6" s="26" t="s">
        <v>279</v>
      </c>
    </row>
    <row r="7">
      <c r="A7" s="57" t="s">
        <v>23</v>
      </c>
      <c r="B7" s="51">
        <f>-1*'0716'!N7</f>
        <v>1148</v>
      </c>
      <c r="C7" s="73"/>
      <c r="D7" s="76">
        <v>150.0</v>
      </c>
      <c r="E7" s="89">
        <v>300.0</v>
      </c>
      <c r="F7" s="73"/>
      <c r="G7" s="73"/>
      <c r="H7" s="89">
        <v>200.0</v>
      </c>
      <c r="I7" s="88">
        <v>350.0</v>
      </c>
      <c r="J7" s="89">
        <v>200.0</v>
      </c>
      <c r="K7" s="73"/>
      <c r="L7" s="52">
        <f t="shared" si="3"/>
        <v>2348</v>
      </c>
      <c r="M7" s="53"/>
      <c r="N7" s="33">
        <f t="shared" si="4"/>
        <v>-2348</v>
      </c>
      <c r="O7" s="54">
        <f>SUM(C7:K7)+'0716'!O7</f>
        <v>2550</v>
      </c>
      <c r="P7" s="55"/>
      <c r="Q7" s="26" t="s">
        <v>280</v>
      </c>
    </row>
    <row r="8">
      <c r="A8" s="57" t="s">
        <v>7</v>
      </c>
      <c r="B8" s="51">
        <f>-1*'0716'!N8</f>
        <v>1600</v>
      </c>
      <c r="C8" s="73"/>
      <c r="D8" s="73"/>
      <c r="E8" s="88">
        <v>300.0</v>
      </c>
      <c r="F8" s="73"/>
      <c r="G8" s="73"/>
      <c r="H8" s="89">
        <v>200.0</v>
      </c>
      <c r="I8" s="88">
        <v>350.0</v>
      </c>
      <c r="J8" s="101">
        <v>200.0</v>
      </c>
      <c r="K8" s="73"/>
      <c r="L8" s="52">
        <f t="shared" si="3"/>
        <v>2650</v>
      </c>
      <c r="M8" s="53"/>
      <c r="N8" s="33">
        <f t="shared" si="4"/>
        <v>-2650</v>
      </c>
      <c r="O8" s="54">
        <f>SUM(C8:K8)+'0716'!O8</f>
        <v>1950</v>
      </c>
      <c r="P8" s="55"/>
      <c r="Q8" s="26" t="s">
        <v>281</v>
      </c>
    </row>
    <row r="9">
      <c r="A9" s="57" t="s">
        <v>62</v>
      </c>
      <c r="B9" s="51">
        <f>-1*'0716'!N9</f>
        <v>3700</v>
      </c>
      <c r="C9" s="93">
        <v>200.0</v>
      </c>
      <c r="D9" s="76">
        <v>150.0</v>
      </c>
      <c r="E9" s="89">
        <v>300.0</v>
      </c>
      <c r="F9" s="73"/>
      <c r="G9" s="73"/>
      <c r="H9" s="88">
        <v>200.0</v>
      </c>
      <c r="I9" s="97"/>
      <c r="J9" s="89">
        <v>200.0</v>
      </c>
      <c r="K9" s="73"/>
      <c r="L9" s="52">
        <f t="shared" si="3"/>
        <v>4750</v>
      </c>
      <c r="M9" s="53">
        <v>500.0</v>
      </c>
      <c r="N9" s="33">
        <f t="shared" si="4"/>
        <v>-4250</v>
      </c>
      <c r="O9" s="54">
        <f>SUM(C9:K9)+'0716'!O9</f>
        <v>1950</v>
      </c>
      <c r="P9" s="55"/>
      <c r="Q9" s="26" t="s">
        <v>282</v>
      </c>
    </row>
    <row r="10">
      <c r="A10" s="57" t="s">
        <v>16</v>
      </c>
      <c r="B10" s="51">
        <f>-1*'0716'!N10</f>
        <v>0</v>
      </c>
      <c r="C10" s="76">
        <v>200.0</v>
      </c>
      <c r="D10" s="76">
        <v>150.0</v>
      </c>
      <c r="E10" s="88">
        <v>300.0</v>
      </c>
      <c r="F10" s="73"/>
      <c r="G10" s="73"/>
      <c r="H10" s="88">
        <v>200.0</v>
      </c>
      <c r="I10" s="88">
        <v>350.0</v>
      </c>
      <c r="J10" s="88">
        <v>200.0</v>
      </c>
      <c r="K10" s="73"/>
      <c r="L10" s="52">
        <f t="shared" si="3"/>
        <v>1400</v>
      </c>
      <c r="M10" s="32"/>
      <c r="N10" s="33">
        <f t="shared" si="4"/>
        <v>-1400</v>
      </c>
      <c r="O10" s="54">
        <f>SUM(C10:K10)+'0716'!O10</f>
        <v>3100</v>
      </c>
      <c r="P10" s="55"/>
      <c r="Q10" s="26" t="s">
        <v>283</v>
      </c>
    </row>
    <row r="11">
      <c r="A11" s="57" t="s">
        <v>36</v>
      </c>
      <c r="B11" s="51">
        <f>-1*'0716'!N11</f>
        <v>5100</v>
      </c>
      <c r="C11" s="73"/>
      <c r="D11" s="73"/>
      <c r="E11" s="89">
        <v>300.0</v>
      </c>
      <c r="F11" s="73"/>
      <c r="G11" s="73"/>
      <c r="H11" s="97"/>
      <c r="I11" s="97"/>
      <c r="J11" s="97"/>
      <c r="K11" s="74"/>
      <c r="L11" s="52">
        <f t="shared" si="3"/>
        <v>5400</v>
      </c>
      <c r="M11" s="53"/>
      <c r="N11" s="33">
        <f t="shared" si="4"/>
        <v>-5400</v>
      </c>
      <c r="O11" s="54">
        <f>SUM(C11:K11)+'0716'!O11</f>
        <v>1550</v>
      </c>
      <c r="P11" s="55"/>
      <c r="Q11" s="26" t="s">
        <v>284</v>
      </c>
    </row>
    <row r="12">
      <c r="A12" s="57" t="s">
        <v>45</v>
      </c>
      <c r="B12" s="51">
        <f>-1*'0716'!N12</f>
        <v>4720</v>
      </c>
      <c r="C12" s="93">
        <v>200.0</v>
      </c>
      <c r="D12" s="76">
        <v>150.0</v>
      </c>
      <c r="E12" s="88">
        <v>300.0</v>
      </c>
      <c r="F12" s="73"/>
      <c r="G12" s="74"/>
      <c r="H12" s="89">
        <v>200.0</v>
      </c>
      <c r="I12" s="97"/>
      <c r="J12" s="89">
        <v>200.0</v>
      </c>
      <c r="K12" s="73"/>
      <c r="L12" s="52">
        <f t="shared" si="3"/>
        <v>5770</v>
      </c>
      <c r="M12" s="53"/>
      <c r="N12" s="33">
        <f t="shared" si="4"/>
        <v>-5770</v>
      </c>
      <c r="O12" s="54">
        <f>SUM(C12:K12)+'0716'!O12</f>
        <v>1400</v>
      </c>
      <c r="P12" s="55"/>
      <c r="Q12" s="26" t="s">
        <v>285</v>
      </c>
    </row>
    <row r="13">
      <c r="A13" s="57" t="s">
        <v>87</v>
      </c>
      <c r="B13" s="51">
        <f>-1*'0716'!N13</f>
        <v>350</v>
      </c>
      <c r="C13" s="103"/>
      <c r="D13" s="73"/>
      <c r="E13" s="97"/>
      <c r="F13" s="74"/>
      <c r="G13" s="94"/>
      <c r="H13" s="97"/>
      <c r="I13" s="99"/>
      <c r="J13" s="99"/>
      <c r="K13" s="74"/>
      <c r="L13" s="52">
        <f t="shared" si="3"/>
        <v>350</v>
      </c>
      <c r="M13" s="53"/>
      <c r="N13" s="33">
        <f t="shared" si="4"/>
        <v>-350</v>
      </c>
      <c r="O13" s="54">
        <f>SUM(C13:K13)+'0716'!O13</f>
        <v>450</v>
      </c>
      <c r="P13" s="55"/>
      <c r="Q13" s="26" t="s">
        <v>286</v>
      </c>
    </row>
    <row r="14">
      <c r="A14" s="57" t="s">
        <v>25</v>
      </c>
      <c r="B14" s="51">
        <f>-1*'0716'!N14</f>
        <v>3350</v>
      </c>
      <c r="C14" s="93">
        <v>200.0</v>
      </c>
      <c r="D14" s="76">
        <v>150.0</v>
      </c>
      <c r="E14" s="89">
        <v>300.0</v>
      </c>
      <c r="F14" s="73"/>
      <c r="G14" s="73"/>
      <c r="H14" s="89">
        <v>200.0</v>
      </c>
      <c r="I14" s="89">
        <v>350.0</v>
      </c>
      <c r="J14" s="89">
        <v>200.0</v>
      </c>
      <c r="K14" s="73"/>
      <c r="L14" s="52">
        <f t="shared" si="3"/>
        <v>4750</v>
      </c>
      <c r="M14" s="53"/>
      <c r="N14" s="33">
        <f t="shared" si="4"/>
        <v>-4750</v>
      </c>
      <c r="O14" s="54">
        <f>SUM(C14:K14)+'0716'!O14</f>
        <v>2350</v>
      </c>
      <c r="P14" s="55"/>
      <c r="Q14" s="26" t="s">
        <v>287</v>
      </c>
    </row>
    <row r="15">
      <c r="A15" s="57" t="s">
        <v>8</v>
      </c>
      <c r="B15" s="51">
        <f>-1*'0716'!N15</f>
        <v>3000</v>
      </c>
      <c r="C15" s="76">
        <v>200.0</v>
      </c>
      <c r="D15" s="93">
        <v>150.0</v>
      </c>
      <c r="E15" s="97"/>
      <c r="F15" s="73"/>
      <c r="G15" s="73"/>
      <c r="H15" s="97"/>
      <c r="I15" s="97"/>
      <c r="J15" s="97"/>
      <c r="K15" s="73"/>
      <c r="L15" s="52">
        <f t="shared" si="3"/>
        <v>3350</v>
      </c>
      <c r="M15" s="53"/>
      <c r="N15" s="33">
        <f t="shared" si="4"/>
        <v>-3350</v>
      </c>
      <c r="O15" s="54">
        <f>SUM(C15:K15)+'0716'!O15</f>
        <v>1300</v>
      </c>
      <c r="P15" s="55"/>
      <c r="Q15" s="26" t="s">
        <v>288</v>
      </c>
    </row>
    <row r="16">
      <c r="A16" s="62" t="s">
        <v>13</v>
      </c>
      <c r="B16" s="51">
        <f>-1*'0716'!N16</f>
        <v>5650</v>
      </c>
      <c r="C16" s="76">
        <v>200.0</v>
      </c>
      <c r="D16" s="93">
        <v>150.0</v>
      </c>
      <c r="E16" s="89">
        <v>300.0</v>
      </c>
      <c r="F16" s="73"/>
      <c r="G16" s="73"/>
      <c r="H16" s="88">
        <v>200.0</v>
      </c>
      <c r="I16" s="89">
        <v>350.0</v>
      </c>
      <c r="J16" s="88">
        <v>200.0</v>
      </c>
      <c r="K16" s="73"/>
      <c r="L16" s="52">
        <f t="shared" si="3"/>
        <v>7050</v>
      </c>
      <c r="M16" s="53">
        <v>500.0</v>
      </c>
      <c r="N16" s="33">
        <f t="shared" si="4"/>
        <v>-6550</v>
      </c>
      <c r="O16" s="54">
        <f>SUM(C16:K16)+'0716'!O16</f>
        <v>2750</v>
      </c>
      <c r="P16" s="55"/>
      <c r="Q16" s="26" t="s">
        <v>289</v>
      </c>
    </row>
    <row r="17">
      <c r="A17" s="57" t="s">
        <v>65</v>
      </c>
      <c r="B17" s="51">
        <f>-1*'0716'!N17</f>
        <v>5820</v>
      </c>
      <c r="C17" s="93">
        <v>200.0</v>
      </c>
      <c r="D17" s="73"/>
      <c r="E17" s="89">
        <v>300.0</v>
      </c>
      <c r="F17" s="73"/>
      <c r="G17" s="73"/>
      <c r="H17" s="97"/>
      <c r="I17" s="89">
        <v>350.0</v>
      </c>
      <c r="J17" s="97"/>
      <c r="K17" s="74"/>
      <c r="L17" s="52">
        <f t="shared" si="3"/>
        <v>6670</v>
      </c>
      <c r="M17" s="53"/>
      <c r="N17" s="33">
        <f t="shared" si="4"/>
        <v>-6670</v>
      </c>
      <c r="O17" s="54">
        <f>SUM(C17:K17)+'0716'!O17</f>
        <v>1800</v>
      </c>
      <c r="P17" s="55"/>
      <c r="Q17" s="26" t="s">
        <v>290</v>
      </c>
    </row>
    <row r="18">
      <c r="A18" s="57" t="s">
        <v>55</v>
      </c>
      <c r="B18" s="51">
        <f>-1*'0716'!N18</f>
        <v>6150</v>
      </c>
      <c r="C18" s="73"/>
      <c r="D18" s="73"/>
      <c r="E18" s="88">
        <v>300.0</v>
      </c>
      <c r="F18" s="73"/>
      <c r="G18" s="73"/>
      <c r="H18" s="97"/>
      <c r="I18" s="97"/>
      <c r="J18" s="97"/>
      <c r="K18" s="74"/>
      <c r="L18" s="52">
        <f t="shared" si="3"/>
        <v>6450</v>
      </c>
      <c r="M18" s="53"/>
      <c r="N18" s="33">
        <f t="shared" si="4"/>
        <v>-6450</v>
      </c>
      <c r="O18" s="54">
        <f>SUM(C18:K18)+'0716'!O18</f>
        <v>1600</v>
      </c>
      <c r="P18" s="55"/>
      <c r="Q18" s="26" t="s">
        <v>291</v>
      </c>
    </row>
    <row r="19">
      <c r="A19" s="57" t="s">
        <v>28</v>
      </c>
      <c r="B19" s="51">
        <f>-1*'0716'!N19</f>
        <v>5752</v>
      </c>
      <c r="C19" s="73"/>
      <c r="D19" s="93">
        <v>150.0</v>
      </c>
      <c r="E19" s="88">
        <v>300.0</v>
      </c>
      <c r="F19" s="73"/>
      <c r="G19" s="73"/>
      <c r="H19" s="97"/>
      <c r="I19" s="88">
        <v>350.0</v>
      </c>
      <c r="J19" s="97"/>
      <c r="K19" s="74"/>
      <c r="L19" s="52">
        <f t="shared" si="3"/>
        <v>6552</v>
      </c>
      <c r="M19" s="53">
        <v>5000.0</v>
      </c>
      <c r="N19" s="33">
        <f t="shared" si="4"/>
        <v>-1552</v>
      </c>
      <c r="O19" s="54">
        <f>SUM(C19:K19)+'0716'!O19</f>
        <v>1650</v>
      </c>
      <c r="P19" s="55"/>
      <c r="Q19" s="26" t="s">
        <v>292</v>
      </c>
    </row>
    <row r="20">
      <c r="A20" s="57" t="s">
        <v>70</v>
      </c>
      <c r="B20" s="51">
        <f>-1*'0716'!N20</f>
        <v>2700</v>
      </c>
      <c r="C20" s="103"/>
      <c r="D20" s="110"/>
      <c r="E20" s="97"/>
      <c r="F20" s="94"/>
      <c r="G20" s="94"/>
      <c r="H20" s="97"/>
      <c r="I20" s="88">
        <v>350.0</v>
      </c>
      <c r="J20" s="97"/>
      <c r="K20" s="74"/>
      <c r="L20" s="52">
        <f t="shared" si="3"/>
        <v>3050</v>
      </c>
      <c r="M20" s="53"/>
      <c r="N20" s="33">
        <f t="shared" si="4"/>
        <v>-3050</v>
      </c>
      <c r="O20" s="54">
        <f>SUM(C20:K20)+'0716'!O20</f>
        <v>350</v>
      </c>
      <c r="P20" s="55"/>
      <c r="Q20" s="26" t="s">
        <v>293</v>
      </c>
    </row>
    <row r="21">
      <c r="A21" s="57" t="s">
        <v>149</v>
      </c>
      <c r="B21" s="51">
        <f>-1*'0716'!N21</f>
        <v>400</v>
      </c>
      <c r="C21" s="103"/>
      <c r="D21" s="103"/>
      <c r="E21" s="99"/>
      <c r="F21" s="94"/>
      <c r="G21" s="94"/>
      <c r="H21" s="99"/>
      <c r="I21" s="97"/>
      <c r="J21" s="99"/>
      <c r="K21" s="94"/>
      <c r="L21" s="52">
        <f t="shared" si="3"/>
        <v>400</v>
      </c>
      <c r="M21" s="53"/>
      <c r="N21" s="33">
        <f t="shared" si="4"/>
        <v>-400</v>
      </c>
      <c r="O21" s="54">
        <f>SUM(C21:K21)+'0716'!O21</f>
        <v>0</v>
      </c>
      <c r="P21" s="55"/>
      <c r="Q21" s="26" t="s">
        <v>294</v>
      </c>
    </row>
    <row r="22">
      <c r="A22" s="57" t="s">
        <v>103</v>
      </c>
      <c r="B22" s="51">
        <f>-1*'0716'!N22</f>
        <v>1550</v>
      </c>
      <c r="C22" s="103"/>
      <c r="D22" s="110"/>
      <c r="E22" s="97"/>
      <c r="F22" s="74"/>
      <c r="G22" s="94"/>
      <c r="H22" s="97"/>
      <c r="I22" s="97"/>
      <c r="J22" s="97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SUM(C22:K22)+'0716'!O22</f>
        <v>0</v>
      </c>
      <c r="P22" s="55"/>
      <c r="Q22" s="26" t="s">
        <v>318</v>
      </c>
    </row>
    <row r="23">
      <c r="A23" s="57" t="s">
        <v>30</v>
      </c>
      <c r="B23" s="51">
        <f>-1*'0716'!N23</f>
        <v>7300</v>
      </c>
      <c r="C23" s="93">
        <v>200.0</v>
      </c>
      <c r="D23" s="76">
        <v>150.0</v>
      </c>
      <c r="E23" s="88">
        <v>300.0</v>
      </c>
      <c r="F23" s="73"/>
      <c r="G23" s="73"/>
      <c r="H23" s="97"/>
      <c r="I23" s="88">
        <v>350.0</v>
      </c>
      <c r="J23" s="88">
        <v>200.0</v>
      </c>
      <c r="K23" s="73"/>
      <c r="L23" s="52">
        <f t="shared" si="3"/>
        <v>8500</v>
      </c>
      <c r="M23" s="53"/>
      <c r="N23" s="33">
        <f t="shared" si="4"/>
        <v>-8500</v>
      </c>
      <c r="O23" s="54">
        <f>SUM(C23:K23)+'0716'!O23</f>
        <v>2700</v>
      </c>
      <c r="P23" s="55"/>
      <c r="Q23" s="26" t="s">
        <v>295</v>
      </c>
    </row>
    <row r="24">
      <c r="A24" s="57" t="s">
        <v>52</v>
      </c>
      <c r="B24" s="51">
        <f>-1*'0716'!N24</f>
        <v>7650</v>
      </c>
      <c r="C24" s="73"/>
      <c r="D24" s="93">
        <v>150.0</v>
      </c>
      <c r="E24" s="89">
        <v>300.0</v>
      </c>
      <c r="F24" s="73"/>
      <c r="G24" s="73"/>
      <c r="H24" s="88">
        <v>200.0</v>
      </c>
      <c r="I24" s="89">
        <v>350.0</v>
      </c>
      <c r="J24" s="88">
        <v>200.0</v>
      </c>
      <c r="K24" s="73"/>
      <c r="L24" s="52">
        <f t="shared" si="3"/>
        <v>8850</v>
      </c>
      <c r="M24" s="53"/>
      <c r="N24" s="33">
        <f t="shared" si="4"/>
        <v>-8850</v>
      </c>
      <c r="O24" s="54">
        <f>SUM(C24:K24)+'0716'!O24</f>
        <v>2000</v>
      </c>
      <c r="P24" s="55"/>
      <c r="Q24" s="5" t="s">
        <v>296</v>
      </c>
    </row>
    <row r="25">
      <c r="A25" s="62" t="s">
        <v>40</v>
      </c>
      <c r="B25" s="51">
        <f>-1*'0716'!N25</f>
        <v>400</v>
      </c>
      <c r="C25" s="76">
        <v>0.0</v>
      </c>
      <c r="D25" s="93">
        <v>0.0</v>
      </c>
      <c r="E25" s="88">
        <v>0.0</v>
      </c>
      <c r="F25" s="73"/>
      <c r="G25" s="73"/>
      <c r="H25" s="89">
        <v>0.0</v>
      </c>
      <c r="I25" s="89">
        <v>0.0</v>
      </c>
      <c r="J25" s="88">
        <v>0.0</v>
      </c>
      <c r="K25" s="73"/>
      <c r="L25" s="52">
        <f t="shared" si="3"/>
        <v>400</v>
      </c>
      <c r="M25" s="53"/>
      <c r="N25" s="33">
        <f t="shared" si="4"/>
        <v>-400</v>
      </c>
      <c r="O25" s="54">
        <f>SUM(C25:K25)+'0716'!O25</f>
        <v>0</v>
      </c>
      <c r="P25" s="55"/>
      <c r="Q25" s="5" t="s">
        <v>297</v>
      </c>
    </row>
    <row r="26">
      <c r="A26" s="62" t="s">
        <v>76</v>
      </c>
      <c r="B26" s="51">
        <f>-1*'0716'!N26</f>
        <v>0</v>
      </c>
      <c r="C26" s="76">
        <v>0.0</v>
      </c>
      <c r="D26" s="93">
        <v>0.0</v>
      </c>
      <c r="E26" s="100">
        <v>0.0</v>
      </c>
      <c r="F26" s="73"/>
      <c r="G26" s="94"/>
      <c r="H26" s="97"/>
      <c r="I26" s="88">
        <v>0.0</v>
      </c>
      <c r="J26" s="99"/>
      <c r="K26" s="94"/>
      <c r="L26" s="52">
        <f t="shared" si="3"/>
        <v>0</v>
      </c>
      <c r="M26" s="53"/>
      <c r="N26" s="33">
        <f t="shared" si="4"/>
        <v>0</v>
      </c>
      <c r="O26" s="54">
        <f>SUM(C26:K26)+'0716'!O26</f>
        <v>0</v>
      </c>
      <c r="Q26" s="5" t="s">
        <v>298</v>
      </c>
    </row>
    <row r="27">
      <c r="A27" s="62" t="s">
        <v>80</v>
      </c>
      <c r="B27" s="51">
        <f>-1*'0716'!N27</f>
        <v>0</v>
      </c>
      <c r="C27" s="76">
        <v>0.0</v>
      </c>
      <c r="D27" s="73"/>
      <c r="E27" s="100">
        <v>0.0</v>
      </c>
      <c r="F27" s="73"/>
      <c r="G27" s="94"/>
      <c r="H27" s="97"/>
      <c r="I27" s="101">
        <v>0.0</v>
      </c>
      <c r="J27" s="97"/>
      <c r="K27" s="94"/>
      <c r="L27" s="52">
        <f t="shared" si="3"/>
        <v>0</v>
      </c>
      <c r="M27" s="53"/>
      <c r="N27" s="33">
        <f t="shared" si="4"/>
        <v>0</v>
      </c>
      <c r="O27" s="54">
        <f>SUM(C27:K27)+'0716'!O27</f>
        <v>0</v>
      </c>
      <c r="P27" s="65"/>
      <c r="Q27" s="5" t="s">
        <v>299</v>
      </c>
    </row>
    <row r="28">
      <c r="B28" s="68"/>
      <c r="C28" s="103"/>
      <c r="D28" s="103"/>
      <c r="E28" s="99"/>
      <c r="F28" s="103"/>
      <c r="G28" s="103"/>
      <c r="H28" s="99"/>
      <c r="I28" s="99"/>
      <c r="J28" s="99"/>
      <c r="K28" s="103"/>
      <c r="L28" s="71"/>
      <c r="M28" s="71"/>
    </row>
    <row r="29" ht="82.5" customHeight="1">
      <c r="A29" s="66"/>
      <c r="B29" s="43"/>
      <c r="C29" s="107"/>
      <c r="D29" s="73" t="s">
        <v>361</v>
      </c>
      <c r="E29" s="106" t="s">
        <v>362</v>
      </c>
      <c r="F29" s="35"/>
      <c r="G29" s="35"/>
      <c r="H29" s="106" t="s">
        <v>363</v>
      </c>
      <c r="I29" s="106" t="s">
        <v>364</v>
      </c>
      <c r="J29" s="106" t="s">
        <v>365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69"/>
      <c r="E30" s="99"/>
      <c r="F30" s="42"/>
      <c r="G30" s="42"/>
      <c r="H30" s="99"/>
      <c r="I30" s="99"/>
      <c r="J30" s="99"/>
      <c r="K30" s="42"/>
      <c r="L30" s="71"/>
      <c r="M30" s="71"/>
    </row>
    <row r="31">
      <c r="B31" s="68"/>
      <c r="C31" s="42"/>
      <c r="D31" s="42"/>
      <c r="E31" s="99"/>
      <c r="F31" s="42"/>
      <c r="G31" s="42"/>
      <c r="H31" s="99"/>
      <c r="I31" s="99"/>
      <c r="J31" s="99"/>
      <c r="K31" s="42"/>
      <c r="L31" s="71"/>
      <c r="M31" s="71"/>
    </row>
    <row r="32">
      <c r="B32" s="68"/>
      <c r="C32" s="42"/>
      <c r="D32" s="42"/>
      <c r="E32" s="99"/>
      <c r="F32" s="42"/>
      <c r="G32" s="42"/>
      <c r="H32" s="99"/>
      <c r="I32" s="99"/>
      <c r="J32" s="99"/>
      <c r="K32" s="42"/>
      <c r="L32" s="71"/>
      <c r="M32" s="71"/>
    </row>
    <row r="33">
      <c r="B33" s="68"/>
      <c r="C33" s="42"/>
      <c r="D33" s="42"/>
      <c r="E33" s="99"/>
      <c r="F33" s="42"/>
      <c r="G33" s="42"/>
      <c r="H33" s="99"/>
      <c r="I33" s="99"/>
      <c r="J33" s="99"/>
      <c r="K33" s="42"/>
      <c r="L33" s="71"/>
      <c r="M33" s="71"/>
    </row>
    <row r="34">
      <c r="B34" s="68"/>
      <c r="C34" s="43"/>
      <c r="D34" s="43"/>
      <c r="E34" s="92"/>
      <c r="F34" s="43"/>
      <c r="G34" s="43"/>
      <c r="H34" s="92"/>
      <c r="I34" s="92"/>
      <c r="J34" s="92"/>
      <c r="K34" s="43"/>
      <c r="L34" s="71"/>
      <c r="M34" s="71"/>
    </row>
    <row r="35">
      <c r="B35" s="68"/>
      <c r="C35" s="43"/>
      <c r="D35" s="43"/>
      <c r="E35" s="92"/>
      <c r="F35" s="43"/>
      <c r="G35" s="43"/>
      <c r="H35" s="92"/>
      <c r="I35" s="92"/>
      <c r="J35" s="92"/>
      <c r="K35" s="43"/>
      <c r="L35" s="71"/>
      <c r="M35" s="71"/>
    </row>
    <row r="36">
      <c r="B36" s="68"/>
      <c r="C36" s="43"/>
      <c r="D36" s="43"/>
      <c r="E36" s="92"/>
      <c r="F36" s="43"/>
      <c r="G36" s="43"/>
      <c r="H36" s="92"/>
      <c r="I36" s="92"/>
      <c r="J36" s="92"/>
      <c r="K36" s="43"/>
      <c r="L36" s="71"/>
      <c r="M36" s="71"/>
    </row>
    <row r="37">
      <c r="B37" s="68"/>
      <c r="C37" s="43"/>
      <c r="D37" s="43"/>
      <c r="E37" s="92"/>
      <c r="F37" s="43"/>
      <c r="G37" s="43"/>
      <c r="H37" s="92"/>
      <c r="I37" s="92"/>
      <c r="J37" s="92"/>
      <c r="K37" s="43"/>
      <c r="L37" s="71"/>
      <c r="M37" s="71"/>
    </row>
    <row r="38">
      <c r="B38" s="68"/>
      <c r="C38" s="43"/>
      <c r="D38" s="43"/>
      <c r="E38" s="92"/>
      <c r="F38" s="43"/>
      <c r="G38" s="43"/>
      <c r="H38" s="92"/>
      <c r="I38" s="92"/>
      <c r="J38" s="92"/>
      <c r="K38" s="43"/>
      <c r="L38" s="71"/>
      <c r="M38" s="71"/>
    </row>
    <row r="39">
      <c r="B39" s="68"/>
      <c r="C39" s="43"/>
      <c r="D39" s="43"/>
      <c r="E39" s="92"/>
      <c r="F39" s="43"/>
      <c r="G39" s="43"/>
      <c r="H39" s="92"/>
      <c r="I39" s="92"/>
      <c r="J39" s="92"/>
      <c r="K39" s="43"/>
      <c r="L39" s="71"/>
      <c r="M39" s="71"/>
    </row>
    <row r="40">
      <c r="B40" s="68"/>
      <c r="C40" s="43"/>
      <c r="D40" s="43"/>
      <c r="E40" s="92"/>
      <c r="F40" s="43"/>
      <c r="G40" s="43"/>
      <c r="H40" s="92"/>
      <c r="I40" s="92"/>
      <c r="J40" s="92"/>
      <c r="K40" s="43"/>
      <c r="L40" s="71"/>
      <c r="M40" s="71"/>
    </row>
    <row r="41">
      <c r="B41" s="68"/>
      <c r="C41" s="43"/>
      <c r="D41" s="43"/>
      <c r="E41" s="92"/>
      <c r="F41" s="43"/>
      <c r="G41" s="43"/>
      <c r="H41" s="92"/>
      <c r="I41" s="92"/>
      <c r="J41" s="92"/>
      <c r="K41" s="43"/>
      <c r="L41" s="71"/>
      <c r="M41" s="71"/>
    </row>
    <row r="42">
      <c r="B42" s="68"/>
      <c r="C42" s="43"/>
      <c r="D42" s="43"/>
      <c r="E42" s="92"/>
      <c r="F42" s="43"/>
      <c r="G42" s="43"/>
      <c r="H42" s="92"/>
      <c r="I42" s="92"/>
      <c r="J42" s="92"/>
      <c r="K42" s="43"/>
      <c r="L42" s="71"/>
      <c r="M42" s="71"/>
    </row>
    <row r="43">
      <c r="B43" s="68"/>
      <c r="C43" s="43"/>
      <c r="D43" s="43"/>
      <c r="E43" s="92"/>
      <c r="F43" s="43"/>
      <c r="G43" s="43"/>
      <c r="H43" s="92"/>
      <c r="I43" s="92"/>
      <c r="J43" s="92"/>
      <c r="K43" s="43"/>
      <c r="L43" s="71"/>
      <c r="M43" s="71"/>
    </row>
    <row r="44">
      <c r="B44" s="68"/>
      <c r="C44" s="43"/>
      <c r="D44" s="43"/>
      <c r="E44" s="92"/>
      <c r="F44" s="43"/>
      <c r="G44" s="43"/>
      <c r="H44" s="92"/>
      <c r="I44" s="92"/>
      <c r="J44" s="92"/>
      <c r="K44" s="43"/>
      <c r="L44" s="71"/>
      <c r="M44" s="71"/>
    </row>
    <row r="45">
      <c r="B45" s="68"/>
      <c r="C45" s="43"/>
      <c r="D45" s="43"/>
      <c r="E45" s="92"/>
      <c r="F45" s="43"/>
      <c r="G45" s="43"/>
      <c r="H45" s="92"/>
      <c r="I45" s="92"/>
      <c r="J45" s="92"/>
      <c r="K45" s="43"/>
      <c r="L45" s="71"/>
      <c r="M45" s="71"/>
    </row>
    <row r="46">
      <c r="B46" s="68"/>
      <c r="C46" s="43"/>
      <c r="D46" s="43"/>
      <c r="E46" s="92"/>
      <c r="F46" s="43"/>
      <c r="G46" s="43"/>
      <c r="H46" s="92"/>
      <c r="I46" s="92"/>
      <c r="J46" s="92"/>
      <c r="K46" s="43"/>
      <c r="L46" s="71"/>
      <c r="M46" s="71"/>
    </row>
    <row r="47">
      <c r="B47" s="68"/>
      <c r="C47" s="43"/>
      <c r="D47" s="43"/>
      <c r="E47" s="92"/>
      <c r="F47" s="43"/>
      <c r="G47" s="43"/>
      <c r="H47" s="92"/>
      <c r="I47" s="92"/>
      <c r="J47" s="92"/>
      <c r="K47" s="43"/>
      <c r="L47" s="71"/>
      <c r="M47" s="71"/>
    </row>
    <row r="48">
      <c r="B48" s="68"/>
      <c r="C48" s="43"/>
      <c r="D48" s="43"/>
      <c r="E48" s="92"/>
      <c r="F48" s="43"/>
      <c r="G48" s="43"/>
      <c r="H48" s="92"/>
      <c r="I48" s="92"/>
      <c r="J48" s="92"/>
      <c r="K48" s="43"/>
      <c r="L48" s="71"/>
      <c r="M48" s="71"/>
    </row>
    <row r="49">
      <c r="B49" s="68"/>
      <c r="C49" s="43"/>
      <c r="D49" s="43"/>
      <c r="E49" s="92"/>
      <c r="F49" s="43"/>
      <c r="G49" s="43"/>
      <c r="H49" s="92"/>
      <c r="I49" s="92"/>
      <c r="J49" s="92"/>
      <c r="K49" s="43"/>
      <c r="L49" s="71"/>
      <c r="M49" s="71"/>
    </row>
    <row r="50">
      <c r="B50" s="68"/>
      <c r="C50" s="43"/>
      <c r="D50" s="43"/>
      <c r="E50" s="92"/>
      <c r="F50" s="43"/>
      <c r="G50" s="43"/>
      <c r="H50" s="92"/>
      <c r="I50" s="92"/>
      <c r="J50" s="92"/>
      <c r="K50" s="43"/>
      <c r="L50" s="71"/>
      <c r="M50" s="71"/>
    </row>
    <row r="51">
      <c r="B51" s="68"/>
      <c r="C51" s="43"/>
      <c r="D51" s="43"/>
      <c r="E51" s="92"/>
      <c r="F51" s="43"/>
      <c r="G51" s="43"/>
      <c r="H51" s="92"/>
      <c r="I51" s="92"/>
      <c r="J51" s="92"/>
      <c r="K51" s="43"/>
      <c r="L51" s="71"/>
      <c r="M51" s="71"/>
    </row>
    <row r="52">
      <c r="B52" s="68"/>
      <c r="C52" s="43"/>
      <c r="D52" s="43"/>
      <c r="E52" s="92"/>
      <c r="F52" s="43"/>
      <c r="G52" s="43"/>
      <c r="H52" s="92"/>
      <c r="I52" s="92"/>
      <c r="J52" s="92"/>
      <c r="K52" s="43"/>
      <c r="L52" s="71"/>
      <c r="M52" s="71"/>
    </row>
    <row r="53">
      <c r="B53" s="68"/>
      <c r="C53" s="43"/>
      <c r="D53" s="43"/>
      <c r="E53" s="92"/>
      <c r="F53" s="43"/>
      <c r="G53" s="43"/>
      <c r="H53" s="92"/>
      <c r="I53" s="92"/>
      <c r="J53" s="92"/>
      <c r="K53" s="43"/>
      <c r="L53" s="71"/>
      <c r="M53" s="71"/>
    </row>
    <row r="54">
      <c r="B54" s="68"/>
      <c r="C54" s="43"/>
      <c r="D54" s="43"/>
      <c r="E54" s="92"/>
      <c r="F54" s="43"/>
      <c r="G54" s="43"/>
      <c r="H54" s="92"/>
      <c r="I54" s="92"/>
      <c r="J54" s="92"/>
      <c r="K54" s="43"/>
      <c r="L54" s="71"/>
      <c r="M54" s="71"/>
    </row>
    <row r="55">
      <c r="B55" s="68"/>
      <c r="C55" s="43"/>
      <c r="D55" s="43"/>
      <c r="E55" s="92"/>
      <c r="F55" s="43"/>
      <c r="G55" s="43"/>
      <c r="H55" s="92"/>
      <c r="I55" s="92"/>
      <c r="J55" s="92"/>
      <c r="K55" s="43"/>
      <c r="L55" s="71"/>
      <c r="M55" s="71"/>
    </row>
    <row r="56">
      <c r="B56" s="68"/>
      <c r="C56" s="43"/>
      <c r="D56" s="43"/>
      <c r="E56" s="92"/>
      <c r="F56" s="43"/>
      <c r="G56" s="43"/>
      <c r="H56" s="92"/>
      <c r="I56" s="92"/>
      <c r="J56" s="92"/>
      <c r="K56" s="43"/>
      <c r="L56" s="71"/>
      <c r="M56" s="71"/>
    </row>
    <row r="57">
      <c r="B57" s="68"/>
      <c r="C57" s="43"/>
      <c r="D57" s="43"/>
      <c r="E57" s="92"/>
      <c r="F57" s="43"/>
      <c r="G57" s="43"/>
      <c r="H57" s="92"/>
      <c r="I57" s="92"/>
      <c r="J57" s="92"/>
      <c r="K57" s="43"/>
      <c r="L57" s="71"/>
      <c r="M57" s="71"/>
    </row>
    <row r="58">
      <c r="B58" s="68"/>
      <c r="C58" s="43"/>
      <c r="D58" s="43"/>
      <c r="E58" s="92"/>
      <c r="F58" s="43"/>
      <c r="G58" s="43"/>
      <c r="H58" s="92"/>
      <c r="I58" s="92"/>
      <c r="J58" s="92"/>
      <c r="K58" s="43"/>
      <c r="L58" s="71"/>
      <c r="M58" s="71"/>
    </row>
    <row r="59">
      <c r="B59" s="68"/>
      <c r="C59" s="43"/>
      <c r="D59" s="43"/>
      <c r="E59" s="92"/>
      <c r="F59" s="43"/>
      <c r="G59" s="43"/>
      <c r="H59" s="92"/>
      <c r="I59" s="92"/>
      <c r="J59" s="92"/>
      <c r="K59" s="43"/>
      <c r="L59" s="71"/>
      <c r="M59" s="71"/>
    </row>
    <row r="60">
      <c r="B60" s="68"/>
      <c r="C60" s="43"/>
      <c r="D60" s="43"/>
      <c r="E60" s="92"/>
      <c r="F60" s="43"/>
      <c r="G60" s="43"/>
      <c r="H60" s="92"/>
      <c r="I60" s="92"/>
      <c r="J60" s="92"/>
      <c r="K60" s="43"/>
      <c r="L60" s="71"/>
      <c r="M60" s="71"/>
    </row>
    <row r="61">
      <c r="B61" s="68"/>
      <c r="C61" s="43"/>
      <c r="D61" s="43"/>
      <c r="E61" s="92"/>
      <c r="F61" s="43"/>
      <c r="G61" s="43"/>
      <c r="H61" s="92"/>
      <c r="I61" s="92"/>
      <c r="J61" s="92"/>
      <c r="K61" s="43"/>
      <c r="L61" s="71"/>
      <c r="M61" s="71"/>
    </row>
    <row r="62">
      <c r="B62" s="68"/>
      <c r="C62" s="43"/>
      <c r="D62" s="43"/>
      <c r="E62" s="92"/>
      <c r="F62" s="43"/>
      <c r="G62" s="43"/>
      <c r="H62" s="92"/>
      <c r="I62" s="92"/>
      <c r="J62" s="92"/>
      <c r="K62" s="43"/>
      <c r="L62" s="71"/>
      <c r="M62" s="71"/>
    </row>
    <row r="63">
      <c r="B63" s="68"/>
      <c r="C63" s="43"/>
      <c r="D63" s="43"/>
      <c r="E63" s="92"/>
      <c r="F63" s="43"/>
      <c r="G63" s="43"/>
      <c r="H63" s="92"/>
      <c r="I63" s="92"/>
      <c r="J63" s="92"/>
      <c r="K63" s="43"/>
      <c r="L63" s="71"/>
      <c r="M63" s="71"/>
    </row>
    <row r="64">
      <c r="B64" s="68"/>
      <c r="C64" s="43"/>
      <c r="D64" s="43"/>
      <c r="E64" s="92"/>
      <c r="F64" s="43"/>
      <c r="G64" s="43"/>
      <c r="H64" s="92"/>
      <c r="I64" s="92"/>
      <c r="J64" s="92"/>
      <c r="K64" s="43"/>
      <c r="L64" s="71"/>
      <c r="M64" s="71"/>
    </row>
    <row r="65">
      <c r="B65" s="68"/>
      <c r="C65" s="43"/>
      <c r="D65" s="43"/>
      <c r="E65" s="92"/>
      <c r="F65" s="43"/>
      <c r="G65" s="43"/>
      <c r="H65" s="92"/>
      <c r="I65" s="92"/>
      <c r="J65" s="92"/>
      <c r="K65" s="43"/>
      <c r="L65" s="71"/>
      <c r="M65" s="71"/>
    </row>
    <row r="66">
      <c r="B66" s="68"/>
      <c r="C66" s="43"/>
      <c r="D66" s="43"/>
      <c r="E66" s="92"/>
      <c r="F66" s="43"/>
      <c r="G66" s="43"/>
      <c r="H66" s="92"/>
      <c r="I66" s="92"/>
      <c r="J66" s="92"/>
      <c r="K66" s="43"/>
      <c r="L66" s="71"/>
      <c r="M66" s="71"/>
    </row>
    <row r="67">
      <c r="B67" s="68"/>
      <c r="C67" s="43"/>
      <c r="D67" s="43"/>
      <c r="E67" s="92"/>
      <c r="F67" s="43"/>
      <c r="G67" s="43"/>
      <c r="H67" s="92"/>
      <c r="I67" s="92"/>
      <c r="J67" s="92"/>
      <c r="K67" s="43"/>
      <c r="L67" s="71"/>
      <c r="M67" s="71"/>
    </row>
    <row r="68">
      <c r="B68" s="68"/>
      <c r="C68" s="43"/>
      <c r="D68" s="43"/>
      <c r="E68" s="92"/>
      <c r="F68" s="43"/>
      <c r="G68" s="43"/>
      <c r="H68" s="92"/>
      <c r="I68" s="92"/>
      <c r="J68" s="92"/>
      <c r="K68" s="43"/>
      <c r="L68" s="71"/>
      <c r="M68" s="71"/>
    </row>
    <row r="69">
      <c r="B69" s="68"/>
      <c r="C69" s="43"/>
      <c r="D69" s="43"/>
      <c r="E69" s="92"/>
      <c r="F69" s="43"/>
      <c r="G69" s="43"/>
      <c r="H69" s="92"/>
      <c r="I69" s="92"/>
      <c r="J69" s="92"/>
      <c r="K69" s="43"/>
      <c r="L69" s="71"/>
      <c r="M69" s="71"/>
    </row>
    <row r="70">
      <c r="B70" s="68"/>
      <c r="C70" s="43"/>
      <c r="D70" s="43"/>
      <c r="E70" s="92"/>
      <c r="F70" s="43"/>
      <c r="G70" s="43"/>
      <c r="H70" s="92"/>
      <c r="I70" s="92"/>
      <c r="J70" s="92"/>
      <c r="K70" s="43"/>
      <c r="L70" s="71"/>
      <c r="M70" s="71"/>
    </row>
    <row r="71">
      <c r="B71" s="68"/>
      <c r="C71" s="43"/>
      <c r="D71" s="43"/>
      <c r="E71" s="92"/>
      <c r="F71" s="43"/>
      <c r="G71" s="43"/>
      <c r="H71" s="92"/>
      <c r="I71" s="92"/>
      <c r="J71" s="92"/>
      <c r="K71" s="43"/>
      <c r="L71" s="71"/>
      <c r="M71" s="71"/>
    </row>
    <row r="72">
      <c r="B72" s="68"/>
      <c r="C72" s="43"/>
      <c r="D72" s="43"/>
      <c r="E72" s="92"/>
      <c r="F72" s="43"/>
      <c r="G72" s="43"/>
      <c r="H72" s="92"/>
      <c r="I72" s="92"/>
      <c r="J72" s="92"/>
      <c r="K72" s="43"/>
      <c r="L72" s="71"/>
      <c r="M72" s="71"/>
    </row>
    <row r="73">
      <c r="B73" s="68"/>
      <c r="C73" s="43"/>
      <c r="D73" s="43"/>
      <c r="E73" s="92"/>
      <c r="F73" s="43"/>
      <c r="G73" s="43"/>
      <c r="H73" s="92"/>
      <c r="I73" s="92"/>
      <c r="J73" s="92"/>
      <c r="K73" s="43"/>
      <c r="L73" s="71"/>
      <c r="M73" s="71"/>
    </row>
    <row r="74">
      <c r="B74" s="68"/>
      <c r="C74" s="43"/>
      <c r="D74" s="43"/>
      <c r="E74" s="92"/>
      <c r="F74" s="43"/>
      <c r="G74" s="43"/>
      <c r="H74" s="92"/>
      <c r="I74" s="92"/>
      <c r="J74" s="92"/>
      <c r="K74" s="43"/>
      <c r="L74" s="71"/>
      <c r="M74" s="71"/>
    </row>
    <row r="75">
      <c r="B75" s="68"/>
      <c r="C75" s="43"/>
      <c r="D75" s="43"/>
      <c r="E75" s="92"/>
      <c r="F75" s="43"/>
      <c r="G75" s="43"/>
      <c r="H75" s="92"/>
      <c r="I75" s="92"/>
      <c r="J75" s="92"/>
      <c r="K75" s="43"/>
      <c r="L75" s="71"/>
      <c r="M75" s="71"/>
    </row>
    <row r="76">
      <c r="B76" s="68"/>
      <c r="C76" s="43"/>
      <c r="D76" s="43"/>
      <c r="E76" s="92"/>
      <c r="F76" s="43"/>
      <c r="G76" s="43"/>
      <c r="H76" s="92"/>
      <c r="I76" s="92"/>
      <c r="J76" s="92"/>
      <c r="K76" s="43"/>
      <c r="L76" s="71"/>
      <c r="M76" s="71"/>
    </row>
    <row r="77">
      <c r="B77" s="68"/>
      <c r="C77" s="43"/>
      <c r="D77" s="43"/>
      <c r="E77" s="92"/>
      <c r="F77" s="43"/>
      <c r="G77" s="43"/>
      <c r="H77" s="92"/>
      <c r="I77" s="92"/>
      <c r="J77" s="92"/>
      <c r="K77" s="43"/>
      <c r="L77" s="71"/>
      <c r="M77" s="71"/>
    </row>
    <row r="78">
      <c r="B78" s="68"/>
      <c r="C78" s="43"/>
      <c r="D78" s="43"/>
      <c r="E78" s="92"/>
      <c r="F78" s="43"/>
      <c r="G78" s="43"/>
      <c r="H78" s="92"/>
      <c r="I78" s="92"/>
      <c r="J78" s="92"/>
      <c r="K78" s="43"/>
      <c r="L78" s="71"/>
      <c r="M78" s="71"/>
    </row>
    <row r="79">
      <c r="B79" s="68"/>
      <c r="C79" s="43"/>
      <c r="D79" s="43"/>
      <c r="E79" s="92"/>
      <c r="F79" s="43"/>
      <c r="G79" s="43"/>
      <c r="H79" s="92"/>
      <c r="I79" s="92"/>
      <c r="J79" s="92"/>
      <c r="K79" s="43"/>
      <c r="L79" s="71"/>
      <c r="M79" s="71"/>
    </row>
    <row r="80">
      <c r="B80" s="68"/>
      <c r="C80" s="43"/>
      <c r="D80" s="43"/>
      <c r="E80" s="92"/>
      <c r="F80" s="43"/>
      <c r="G80" s="43"/>
      <c r="H80" s="92"/>
      <c r="I80" s="92"/>
      <c r="J80" s="92"/>
      <c r="K80" s="43"/>
      <c r="L80" s="71"/>
      <c r="M80" s="71"/>
    </row>
    <row r="81">
      <c r="B81" s="68"/>
      <c r="C81" s="43"/>
      <c r="D81" s="43"/>
      <c r="E81" s="92"/>
      <c r="F81" s="43"/>
      <c r="G81" s="43"/>
      <c r="H81" s="92"/>
      <c r="I81" s="92"/>
      <c r="J81" s="92"/>
      <c r="K81" s="43"/>
      <c r="L81" s="71"/>
      <c r="M81" s="71"/>
    </row>
    <row r="82">
      <c r="B82" s="68"/>
      <c r="C82" s="43"/>
      <c r="D82" s="43"/>
      <c r="E82" s="92"/>
      <c r="F82" s="43"/>
      <c r="G82" s="43"/>
      <c r="H82" s="92"/>
      <c r="I82" s="92"/>
      <c r="J82" s="92"/>
      <c r="K82" s="43"/>
      <c r="L82" s="71"/>
      <c r="M82" s="71"/>
    </row>
    <row r="83">
      <c r="B83" s="68"/>
      <c r="C83" s="43"/>
      <c r="D83" s="43"/>
      <c r="E83" s="92"/>
      <c r="F83" s="43"/>
      <c r="G83" s="43"/>
      <c r="H83" s="92"/>
      <c r="I83" s="92"/>
      <c r="J83" s="92"/>
      <c r="K83" s="43"/>
      <c r="L83" s="71"/>
      <c r="M83" s="71"/>
    </row>
    <row r="84">
      <c r="B84" s="68"/>
      <c r="C84" s="43"/>
      <c r="D84" s="43"/>
      <c r="E84" s="92"/>
      <c r="F84" s="43"/>
      <c r="G84" s="43"/>
      <c r="H84" s="92"/>
      <c r="I84" s="92"/>
      <c r="J84" s="92"/>
      <c r="K84" s="43"/>
      <c r="L84" s="71"/>
      <c r="M84" s="71"/>
    </row>
    <row r="85">
      <c r="B85" s="68"/>
      <c r="C85" s="43"/>
      <c r="D85" s="43"/>
      <c r="E85" s="92"/>
      <c r="F85" s="43"/>
      <c r="G85" s="43"/>
      <c r="H85" s="92"/>
      <c r="I85" s="92"/>
      <c r="J85" s="92"/>
      <c r="K85" s="43"/>
      <c r="L85" s="71"/>
      <c r="M85" s="71"/>
    </row>
    <row r="86">
      <c r="B86" s="68"/>
      <c r="C86" s="43"/>
      <c r="D86" s="43"/>
      <c r="E86" s="92"/>
      <c r="F86" s="43"/>
      <c r="G86" s="43"/>
      <c r="H86" s="92"/>
      <c r="I86" s="92"/>
      <c r="J86" s="92"/>
      <c r="K86" s="43"/>
      <c r="L86" s="71"/>
      <c r="M86" s="71"/>
    </row>
    <row r="87">
      <c r="B87" s="68"/>
      <c r="C87" s="43"/>
      <c r="D87" s="43"/>
      <c r="E87" s="92"/>
      <c r="F87" s="43"/>
      <c r="G87" s="43"/>
      <c r="H87" s="92"/>
      <c r="I87" s="92"/>
      <c r="J87" s="92"/>
      <c r="K87" s="43"/>
      <c r="L87" s="71"/>
      <c r="M87" s="71"/>
    </row>
    <row r="88">
      <c r="B88" s="68"/>
      <c r="C88" s="43"/>
      <c r="D88" s="43"/>
      <c r="E88" s="92"/>
      <c r="F88" s="43"/>
      <c r="G88" s="43"/>
      <c r="H88" s="92"/>
      <c r="I88" s="92"/>
      <c r="J88" s="92"/>
      <c r="K88" s="43"/>
      <c r="L88" s="71"/>
      <c r="M88" s="71"/>
    </row>
    <row r="89">
      <c r="B89" s="68"/>
      <c r="C89" s="43"/>
      <c r="D89" s="43"/>
      <c r="E89" s="92"/>
      <c r="F89" s="43"/>
      <c r="G89" s="43"/>
      <c r="H89" s="92"/>
      <c r="I89" s="92"/>
      <c r="J89" s="92"/>
      <c r="K89" s="43"/>
      <c r="L89" s="71"/>
      <c r="M89" s="71"/>
    </row>
    <row r="90">
      <c r="B90" s="68"/>
      <c r="C90" s="43"/>
      <c r="D90" s="43"/>
      <c r="E90" s="92"/>
      <c r="F90" s="43"/>
      <c r="G90" s="43"/>
      <c r="H90" s="92"/>
      <c r="I90" s="92"/>
      <c r="J90" s="92"/>
      <c r="K90" s="43"/>
      <c r="L90" s="71"/>
      <c r="M90" s="71"/>
    </row>
    <row r="91">
      <c r="B91" s="68"/>
      <c r="C91" s="43"/>
      <c r="D91" s="43"/>
      <c r="E91" s="92"/>
      <c r="F91" s="43"/>
      <c r="G91" s="43"/>
      <c r="H91" s="92"/>
      <c r="I91" s="92"/>
      <c r="J91" s="92"/>
      <c r="K91" s="43"/>
      <c r="L91" s="71"/>
      <c r="M91" s="7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254</v>
      </c>
      <c r="C1" s="19">
        <v>42555.0</v>
      </c>
      <c r="D1" s="85">
        <v>42558.0</v>
      </c>
      <c r="E1" s="85">
        <v>42562.0</v>
      </c>
      <c r="F1" s="85">
        <v>42565.0</v>
      </c>
      <c r="G1" s="85">
        <v>42569.0</v>
      </c>
      <c r="H1" s="19">
        <v>42572.0</v>
      </c>
      <c r="I1" s="85">
        <v>42576.0</v>
      </c>
      <c r="J1" s="85">
        <v>42579.0</v>
      </c>
      <c r="K1" s="19"/>
      <c r="L1" s="20" t="s">
        <v>256</v>
      </c>
      <c r="M1" s="22" t="s">
        <v>257</v>
      </c>
      <c r="N1" s="23" t="s">
        <v>258</v>
      </c>
      <c r="O1" s="24" t="s">
        <v>259</v>
      </c>
      <c r="P1" s="25"/>
      <c r="Q1" s="26" t="s">
        <v>260</v>
      </c>
    </row>
    <row r="2">
      <c r="A2" s="27" t="s">
        <v>261</v>
      </c>
      <c r="B2" s="28">
        <f>'0616'!L2</f>
        <v>3680</v>
      </c>
      <c r="C2" s="93" t="s">
        <v>356</v>
      </c>
      <c r="D2" s="88" t="s">
        <v>277</v>
      </c>
      <c r="E2" s="88" t="s">
        <v>357</v>
      </c>
      <c r="F2" s="89" t="s">
        <v>358</v>
      </c>
      <c r="G2" s="89" t="s">
        <v>359</v>
      </c>
      <c r="H2" s="73"/>
      <c r="I2" s="89" t="s">
        <v>360</v>
      </c>
      <c r="J2" s="88" t="s">
        <v>325</v>
      </c>
      <c r="K2" s="73"/>
      <c r="L2" s="31">
        <f>B2+L3-L4</f>
        <v>3780</v>
      </c>
      <c r="M2" s="32"/>
      <c r="N2" s="33">
        <f>SUM(N5:N25)</f>
        <v>-68540</v>
      </c>
      <c r="O2" s="34" t="s">
        <v>354</v>
      </c>
      <c r="P2" s="35"/>
      <c r="Q2" s="36"/>
    </row>
    <row r="3">
      <c r="A3" s="37" t="s">
        <v>271</v>
      </c>
      <c r="B3" s="38"/>
      <c r="C3" s="39">
        <f t="shared" ref="C3:K3" si="1">SUM(C5:C27)</f>
        <v>1500</v>
      </c>
      <c r="D3" s="86">
        <f t="shared" si="1"/>
        <v>4050</v>
      </c>
      <c r="E3" s="86">
        <f t="shared" si="1"/>
        <v>1600</v>
      </c>
      <c r="F3" s="86">
        <f t="shared" si="1"/>
        <v>4000</v>
      </c>
      <c r="G3" s="86">
        <f t="shared" si="1"/>
        <v>1650</v>
      </c>
      <c r="H3" s="39">
        <f t="shared" si="1"/>
        <v>0</v>
      </c>
      <c r="I3" s="86">
        <f t="shared" si="1"/>
        <v>1500</v>
      </c>
      <c r="J3" s="86">
        <f t="shared" si="1"/>
        <v>1800</v>
      </c>
      <c r="K3" s="39">
        <f t="shared" si="1"/>
        <v>0</v>
      </c>
      <c r="L3" s="39">
        <f t="shared" ref="L3:L4" si="2">SUM(C3:K3)</f>
        <v>16100</v>
      </c>
      <c r="M3" s="32"/>
      <c r="N3" s="40"/>
      <c r="O3" s="41"/>
      <c r="P3" s="42"/>
      <c r="Q3" s="43"/>
    </row>
    <row r="4">
      <c r="A4" s="44" t="s">
        <v>272</v>
      </c>
      <c r="B4" s="45"/>
      <c r="C4" s="46">
        <v>1600.0</v>
      </c>
      <c r="D4" s="87">
        <v>4000.0</v>
      </c>
      <c r="E4" s="87">
        <v>1600.0</v>
      </c>
      <c r="F4" s="87">
        <v>4000.0</v>
      </c>
      <c r="G4" s="87">
        <v>1600.0</v>
      </c>
      <c r="H4" s="46"/>
      <c r="I4" s="87">
        <v>1600.0</v>
      </c>
      <c r="J4" s="87">
        <v>1600.0</v>
      </c>
      <c r="K4" s="46"/>
      <c r="L4" s="47">
        <f t="shared" si="2"/>
        <v>16000</v>
      </c>
      <c r="M4" s="32"/>
      <c r="N4" s="40"/>
      <c r="O4" s="48"/>
      <c r="P4" s="49"/>
    </row>
    <row r="5">
      <c r="A5" s="50" t="s">
        <v>278</v>
      </c>
      <c r="B5" s="51">
        <f>-1*'0616'!N5</f>
        <v>2250</v>
      </c>
      <c r="C5" s="73">
        <v>0.0</v>
      </c>
      <c r="D5" s="89">
        <v>0.0</v>
      </c>
      <c r="E5" s="88">
        <v>0.0</v>
      </c>
      <c r="F5" s="106">
        <v>400.0</v>
      </c>
      <c r="G5" s="89">
        <v>150.0</v>
      </c>
      <c r="H5" s="110"/>
      <c r="I5" s="106">
        <v>0.0</v>
      </c>
      <c r="J5" s="106">
        <v>0.0</v>
      </c>
      <c r="K5" s="73"/>
      <c r="L5" s="52">
        <f t="shared" ref="L5:L27" si="3">SUM(B5:K5)</f>
        <v>2800</v>
      </c>
      <c r="M5" s="53"/>
      <c r="N5" s="33">
        <f t="shared" ref="N5:N27" si="4">M5-L5</f>
        <v>-2800</v>
      </c>
      <c r="O5" s="54">
        <f>SUM(C5:K5)+'0616'!P5</f>
        <v>550</v>
      </c>
      <c r="P5" s="55"/>
      <c r="Q5" s="56"/>
    </row>
    <row r="6">
      <c r="A6" s="57" t="s">
        <v>94</v>
      </c>
      <c r="B6" s="51">
        <f>-1*'0616'!N6</f>
        <v>-600</v>
      </c>
      <c r="C6" s="103"/>
      <c r="D6" s="99"/>
      <c r="E6" s="97"/>
      <c r="F6" s="99"/>
      <c r="G6" s="99"/>
      <c r="H6" s="110"/>
      <c r="I6" s="99"/>
      <c r="J6" s="99"/>
      <c r="K6" s="94"/>
      <c r="L6" s="52">
        <f t="shared" si="3"/>
        <v>-600</v>
      </c>
      <c r="M6" s="32"/>
      <c r="N6" s="33">
        <f t="shared" si="4"/>
        <v>600</v>
      </c>
      <c r="O6" s="54">
        <f>SUM(C6:K6)+'0616'!P6</f>
        <v>0</v>
      </c>
      <c r="P6" s="55"/>
      <c r="Q6" s="26" t="s">
        <v>279</v>
      </c>
    </row>
    <row r="7">
      <c r="A7" s="57" t="s">
        <v>23</v>
      </c>
      <c r="B7" s="51">
        <f>-1*'0616'!N7</f>
        <v>128</v>
      </c>
      <c r="C7" s="76">
        <v>150.0</v>
      </c>
      <c r="D7" s="89">
        <v>450.0</v>
      </c>
      <c r="E7" s="89">
        <v>200.0</v>
      </c>
      <c r="F7" s="88">
        <v>400.0</v>
      </c>
      <c r="G7" s="88">
        <v>150.0</v>
      </c>
      <c r="H7" s="73"/>
      <c r="I7" s="97"/>
      <c r="J7" s="97"/>
      <c r="K7" s="73"/>
      <c r="L7" s="52">
        <f t="shared" si="3"/>
        <v>1478</v>
      </c>
      <c r="M7" s="53">
        <v>330.0</v>
      </c>
      <c r="N7" s="33">
        <f t="shared" si="4"/>
        <v>-1148</v>
      </c>
      <c r="O7" s="54">
        <f>SUM(C7:K7)+'0616'!P7</f>
        <v>1350</v>
      </c>
      <c r="P7" s="55"/>
      <c r="Q7" s="26" t="s">
        <v>280</v>
      </c>
    </row>
    <row r="8">
      <c r="A8" s="57" t="s">
        <v>7</v>
      </c>
      <c r="B8" s="51">
        <f>-1*'0616'!N8</f>
        <v>2300</v>
      </c>
      <c r="C8" s="76">
        <v>150.0</v>
      </c>
      <c r="D8" s="97"/>
      <c r="E8" s="88">
        <v>200.0</v>
      </c>
      <c r="F8" s="88">
        <v>400.0</v>
      </c>
      <c r="G8" s="97"/>
      <c r="H8" s="73"/>
      <c r="I8" s="89">
        <v>150.0</v>
      </c>
      <c r="J8" s="98"/>
      <c r="K8" s="73"/>
      <c r="L8" s="52">
        <f t="shared" si="3"/>
        <v>3200</v>
      </c>
      <c r="M8" s="53">
        <v>1600.0</v>
      </c>
      <c r="N8" s="33">
        <f t="shared" si="4"/>
        <v>-1600</v>
      </c>
      <c r="O8" s="54">
        <f>SUM(C8:K8)+'0616'!P8</f>
        <v>900</v>
      </c>
      <c r="P8" s="55"/>
      <c r="Q8" s="26" t="s">
        <v>281</v>
      </c>
    </row>
    <row r="9">
      <c r="A9" s="57" t="s">
        <v>62</v>
      </c>
      <c r="B9" s="51">
        <f>-1*'0616'!N9</f>
        <v>2800</v>
      </c>
      <c r="C9" s="73"/>
      <c r="D9" s="97"/>
      <c r="E9" s="97"/>
      <c r="F9" s="88">
        <v>400.0</v>
      </c>
      <c r="G9" s="101">
        <v>150.0</v>
      </c>
      <c r="H9" s="110"/>
      <c r="I9" s="88">
        <v>150.0</v>
      </c>
      <c r="J9" s="88">
        <v>200.0</v>
      </c>
      <c r="K9" s="73"/>
      <c r="L9" s="52">
        <f t="shared" si="3"/>
        <v>3700</v>
      </c>
      <c r="M9" s="53"/>
      <c r="N9" s="33">
        <f t="shared" si="4"/>
        <v>-3700</v>
      </c>
      <c r="O9" s="54">
        <f>SUM(C9:K9)+'0616'!P9</f>
        <v>900</v>
      </c>
      <c r="P9" s="55"/>
      <c r="Q9" s="26" t="s">
        <v>282</v>
      </c>
    </row>
    <row r="10">
      <c r="A10" s="57" t="s">
        <v>16</v>
      </c>
      <c r="B10" s="51">
        <f>-1*'0616'!N10</f>
        <v>0</v>
      </c>
      <c r="C10" s="76">
        <v>150.0</v>
      </c>
      <c r="D10" s="89">
        <v>450.0</v>
      </c>
      <c r="E10" s="88">
        <v>200.0</v>
      </c>
      <c r="F10" s="88">
        <v>400.0</v>
      </c>
      <c r="G10" s="88">
        <v>150.0</v>
      </c>
      <c r="H10" s="73"/>
      <c r="I10" s="88">
        <v>150.0</v>
      </c>
      <c r="J10" s="88">
        <v>200.0</v>
      </c>
      <c r="K10" s="73"/>
      <c r="L10" s="52">
        <f t="shared" si="3"/>
        <v>1700</v>
      </c>
      <c r="M10" s="61">
        <f>L10</f>
        <v>1700</v>
      </c>
      <c r="N10" s="33">
        <f t="shared" si="4"/>
        <v>0</v>
      </c>
      <c r="O10" s="54">
        <f>SUM(C10:K10)+'0616'!P10</f>
        <v>1700</v>
      </c>
      <c r="P10" s="55"/>
      <c r="Q10" s="26" t="s">
        <v>283</v>
      </c>
    </row>
    <row r="11">
      <c r="A11" s="57" t="s">
        <v>36</v>
      </c>
      <c r="B11" s="51">
        <f>-1*'0616'!N11</f>
        <v>3850</v>
      </c>
      <c r="C11" s="93">
        <v>150.0</v>
      </c>
      <c r="D11" s="97"/>
      <c r="E11" s="89">
        <v>200.0</v>
      </c>
      <c r="F11" s="89">
        <v>400.0</v>
      </c>
      <c r="G11" s="89">
        <v>150.0</v>
      </c>
      <c r="H11" s="73"/>
      <c r="I11" s="89">
        <v>150.0</v>
      </c>
      <c r="J11" s="89">
        <v>200.0</v>
      </c>
      <c r="K11" s="74"/>
      <c r="L11" s="52">
        <f t="shared" si="3"/>
        <v>5100</v>
      </c>
      <c r="M11" s="53"/>
      <c r="N11" s="33">
        <f t="shared" si="4"/>
        <v>-5100</v>
      </c>
      <c r="O11" s="54">
        <f>SUM(C11:K11)+'0616'!P11</f>
        <v>1250</v>
      </c>
      <c r="P11" s="55"/>
      <c r="Q11" s="26" t="s">
        <v>284</v>
      </c>
    </row>
    <row r="12">
      <c r="A12" s="57" t="s">
        <v>45</v>
      </c>
      <c r="B12" s="51">
        <f>-1*'0616'!N12</f>
        <v>4370</v>
      </c>
      <c r="C12" s="73"/>
      <c r="D12" s="97"/>
      <c r="E12" s="97"/>
      <c r="F12" s="97"/>
      <c r="G12" s="97"/>
      <c r="H12" s="110"/>
      <c r="I12" s="88">
        <v>150.0</v>
      </c>
      <c r="J12" s="89">
        <v>200.0</v>
      </c>
      <c r="K12" s="73"/>
      <c r="L12" s="52">
        <f t="shared" si="3"/>
        <v>4720</v>
      </c>
      <c r="M12" s="53"/>
      <c r="N12" s="33">
        <f t="shared" si="4"/>
        <v>-4720</v>
      </c>
      <c r="O12" s="54">
        <f>SUM(C12:K12)+'0616'!P12</f>
        <v>350</v>
      </c>
      <c r="P12" s="55"/>
      <c r="Q12" s="26" t="s">
        <v>285</v>
      </c>
    </row>
    <row r="13">
      <c r="A13" s="57" t="s">
        <v>87</v>
      </c>
      <c r="B13" s="51">
        <f>-1*'0616'!N13</f>
        <v>-100</v>
      </c>
      <c r="C13" s="103"/>
      <c r="D13" s="100">
        <v>450.0</v>
      </c>
      <c r="E13" s="97"/>
      <c r="F13" s="97"/>
      <c r="G13" s="99"/>
      <c r="H13" s="110"/>
      <c r="I13" s="99"/>
      <c r="J13" s="99"/>
      <c r="K13" s="74"/>
      <c r="L13" s="52">
        <f t="shared" si="3"/>
        <v>350</v>
      </c>
      <c r="M13" s="53"/>
      <c r="N13" s="33">
        <f t="shared" si="4"/>
        <v>-350</v>
      </c>
      <c r="O13" s="54">
        <f>SUM(C13:K13)+'0616'!P13</f>
        <v>450</v>
      </c>
      <c r="P13" s="55"/>
      <c r="Q13" s="26" t="s">
        <v>286</v>
      </c>
    </row>
    <row r="14">
      <c r="A14" s="57" t="s">
        <v>25</v>
      </c>
      <c r="B14" s="51">
        <f>-1*'0616'!N14</f>
        <v>2400</v>
      </c>
      <c r="C14" s="93">
        <v>150.0</v>
      </c>
      <c r="D14" s="89">
        <v>450.0</v>
      </c>
      <c r="E14" s="97"/>
      <c r="F14" s="97"/>
      <c r="G14" s="97"/>
      <c r="H14" s="73"/>
      <c r="I14" s="88">
        <v>150.0</v>
      </c>
      <c r="J14" s="88">
        <v>200.0</v>
      </c>
      <c r="K14" s="73"/>
      <c r="L14" s="52">
        <f t="shared" si="3"/>
        <v>3350</v>
      </c>
      <c r="M14" s="53"/>
      <c r="N14" s="33">
        <f t="shared" si="4"/>
        <v>-3350</v>
      </c>
      <c r="O14" s="54">
        <f>SUM(C14:K14)+'0616'!P14</f>
        <v>950</v>
      </c>
      <c r="P14" s="55"/>
      <c r="Q14" s="26" t="s">
        <v>287</v>
      </c>
    </row>
    <row r="15">
      <c r="A15" s="57" t="s">
        <v>8</v>
      </c>
      <c r="B15" s="51">
        <f>-1*'0616'!N15</f>
        <v>2050</v>
      </c>
      <c r="C15" s="103"/>
      <c r="D15" s="88">
        <v>450.0</v>
      </c>
      <c r="E15" s="97"/>
      <c r="F15" s="97"/>
      <c r="G15" s="88">
        <v>150.0</v>
      </c>
      <c r="H15" s="110"/>
      <c r="I15" s="88">
        <v>150.0</v>
      </c>
      <c r="J15" s="89">
        <v>200.0</v>
      </c>
      <c r="K15" s="73"/>
      <c r="L15" s="52">
        <f t="shared" si="3"/>
        <v>3000</v>
      </c>
      <c r="M15" s="53"/>
      <c r="N15" s="33">
        <f t="shared" si="4"/>
        <v>-3000</v>
      </c>
      <c r="O15" s="54">
        <f>SUM(C15:K15)+'0616'!P15</f>
        <v>950</v>
      </c>
      <c r="P15" s="55"/>
      <c r="Q15" s="26" t="s">
        <v>288</v>
      </c>
    </row>
    <row r="16">
      <c r="A16" s="62" t="s">
        <v>13</v>
      </c>
      <c r="B16" s="51">
        <f>-1*'0616'!N16</f>
        <v>4300</v>
      </c>
      <c r="C16" s="93">
        <v>150.0</v>
      </c>
      <c r="D16" s="88">
        <v>450.0</v>
      </c>
      <c r="E16" s="89">
        <v>200.0</v>
      </c>
      <c r="F16" s="89">
        <v>400.0</v>
      </c>
      <c r="G16" s="89">
        <v>150.0</v>
      </c>
      <c r="H16" s="73"/>
      <c r="I16" s="97"/>
      <c r="J16" s="97"/>
      <c r="K16" s="73"/>
      <c r="L16" s="52">
        <f t="shared" si="3"/>
        <v>5650</v>
      </c>
      <c r="M16" s="53"/>
      <c r="N16" s="33">
        <f t="shared" si="4"/>
        <v>-5650</v>
      </c>
      <c r="O16" s="54">
        <f>SUM(C16:K16)+'0616'!P16</f>
        <v>1350</v>
      </c>
      <c r="P16" s="55"/>
      <c r="Q16" s="26" t="s">
        <v>289</v>
      </c>
    </row>
    <row r="17">
      <c r="A17" s="57" t="s">
        <v>65</v>
      </c>
      <c r="B17" s="51">
        <f>-1*'0616'!N17</f>
        <v>4870</v>
      </c>
      <c r="C17" s="103"/>
      <c r="D17" s="97"/>
      <c r="E17" s="88">
        <v>200.0</v>
      </c>
      <c r="F17" s="89">
        <v>400.0</v>
      </c>
      <c r="G17" s="88">
        <v>150.0</v>
      </c>
      <c r="H17" s="73"/>
      <c r="I17" s="97"/>
      <c r="J17" s="89">
        <v>200.0</v>
      </c>
      <c r="K17" s="74"/>
      <c r="L17" s="52">
        <f t="shared" si="3"/>
        <v>5820</v>
      </c>
      <c r="M17" s="53"/>
      <c r="N17" s="33">
        <f t="shared" si="4"/>
        <v>-5820</v>
      </c>
      <c r="O17" s="54">
        <f>SUM(C17:K17)+'0616'!P17</f>
        <v>950</v>
      </c>
      <c r="P17" s="55"/>
      <c r="Q17" s="26" t="s">
        <v>290</v>
      </c>
    </row>
    <row r="18">
      <c r="A18" s="57" t="s">
        <v>55</v>
      </c>
      <c r="B18" s="51">
        <f>-1*'0616'!N18</f>
        <v>4850</v>
      </c>
      <c r="C18" s="93">
        <v>150.0</v>
      </c>
      <c r="D18" s="89">
        <v>450.0</v>
      </c>
      <c r="E18" s="89">
        <v>200.0</v>
      </c>
      <c r="F18" s="97"/>
      <c r="G18" s="88">
        <v>150.0</v>
      </c>
      <c r="H18" s="73"/>
      <c r="I18" s="88">
        <v>150.0</v>
      </c>
      <c r="J18" s="88">
        <v>200.0</v>
      </c>
      <c r="K18" s="74"/>
      <c r="L18" s="52">
        <f t="shared" si="3"/>
        <v>6150</v>
      </c>
      <c r="M18" s="53"/>
      <c r="N18" s="33">
        <f t="shared" si="4"/>
        <v>-6150</v>
      </c>
      <c r="O18" s="54">
        <f>SUM(C18:K18)+'0616'!P18</f>
        <v>1300</v>
      </c>
      <c r="P18" s="55"/>
      <c r="Q18" s="26" t="s">
        <v>291</v>
      </c>
    </row>
    <row r="19">
      <c r="A19" s="57" t="s">
        <v>28</v>
      </c>
      <c r="B19" s="51">
        <f>-1*'0616'!N19</f>
        <v>4902</v>
      </c>
      <c r="C19" s="93">
        <v>150.0</v>
      </c>
      <c r="D19" s="98"/>
      <c r="E19" s="97"/>
      <c r="F19" s="88">
        <v>400.0</v>
      </c>
      <c r="G19" s="88">
        <v>150.0</v>
      </c>
      <c r="H19" s="73"/>
      <c r="I19" s="89">
        <v>150.0</v>
      </c>
      <c r="J19" s="97"/>
      <c r="K19" s="74"/>
      <c r="L19" s="52">
        <f t="shared" si="3"/>
        <v>5752</v>
      </c>
      <c r="M19" s="53"/>
      <c r="N19" s="33">
        <f t="shared" si="4"/>
        <v>-5752</v>
      </c>
      <c r="O19" s="54">
        <f>SUM(C19:K19)+'0616'!P19</f>
        <v>850</v>
      </c>
      <c r="P19" s="55"/>
      <c r="Q19" s="26" t="s">
        <v>292</v>
      </c>
    </row>
    <row r="20">
      <c r="A20" s="57" t="s">
        <v>70</v>
      </c>
      <c r="B20" s="51">
        <f>-1*'0616'!N20</f>
        <v>2700</v>
      </c>
      <c r="C20" s="103"/>
      <c r="D20" s="97"/>
      <c r="E20" s="97"/>
      <c r="F20" s="99"/>
      <c r="G20" s="99"/>
      <c r="H20" s="110"/>
      <c r="I20" s="97"/>
      <c r="J20" s="97"/>
      <c r="K20" s="74"/>
      <c r="L20" s="52">
        <f t="shared" si="3"/>
        <v>2700</v>
      </c>
      <c r="M20" s="53"/>
      <c r="N20" s="33">
        <f t="shared" si="4"/>
        <v>-2700</v>
      </c>
      <c r="O20" s="54">
        <f>SUM(C20:K20)+'0616'!P20</f>
        <v>0</v>
      </c>
      <c r="P20" s="55"/>
      <c r="Q20" s="26" t="s">
        <v>293</v>
      </c>
    </row>
    <row r="21">
      <c r="A21" s="57" t="s">
        <v>149</v>
      </c>
      <c r="B21" s="51">
        <f>-1*'0616'!N21</f>
        <v>400</v>
      </c>
      <c r="C21" s="103"/>
      <c r="D21" s="99"/>
      <c r="E21" s="99"/>
      <c r="F21" s="99"/>
      <c r="G21" s="99"/>
      <c r="H21" s="103"/>
      <c r="I21" s="97"/>
      <c r="J21" s="99"/>
      <c r="K21" s="94"/>
      <c r="L21" s="52">
        <f t="shared" si="3"/>
        <v>400</v>
      </c>
      <c r="M21" s="53"/>
      <c r="N21" s="33">
        <f t="shared" si="4"/>
        <v>-400</v>
      </c>
      <c r="O21" s="54">
        <f>SUM(C21:K21)+'0616'!P21</f>
        <v>0</v>
      </c>
      <c r="P21" s="55"/>
      <c r="Q21" s="26" t="s">
        <v>294</v>
      </c>
    </row>
    <row r="22">
      <c r="A22" s="57" t="s">
        <v>103</v>
      </c>
      <c r="B22" s="51">
        <f>-1*'0616'!N22</f>
        <v>1550</v>
      </c>
      <c r="C22" s="103"/>
      <c r="D22" s="97"/>
      <c r="E22" s="97"/>
      <c r="F22" s="97"/>
      <c r="G22" s="99"/>
      <c r="H22" s="110"/>
      <c r="I22" s="97"/>
      <c r="J22" s="97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SUM(C22:K22)+'0616'!P22</f>
        <v>0</v>
      </c>
      <c r="P22" s="55"/>
      <c r="Q22" s="26" t="s">
        <v>318</v>
      </c>
    </row>
    <row r="23">
      <c r="A23" s="57" t="s">
        <v>30</v>
      </c>
      <c r="B23" s="51">
        <f>-1*'0616'!N23</f>
        <v>5800</v>
      </c>
      <c r="C23" s="76">
        <v>150.0</v>
      </c>
      <c r="D23" s="88">
        <v>450.0</v>
      </c>
      <c r="E23" s="97"/>
      <c r="F23" s="88">
        <v>400.0</v>
      </c>
      <c r="G23" s="89">
        <v>150.0</v>
      </c>
      <c r="H23" s="73"/>
      <c r="I23" s="89">
        <v>150.0</v>
      </c>
      <c r="J23" s="88">
        <v>200.0</v>
      </c>
      <c r="K23" s="73"/>
      <c r="L23" s="52">
        <f t="shared" si="3"/>
        <v>7300</v>
      </c>
      <c r="M23" s="53"/>
      <c r="N23" s="33">
        <f t="shared" si="4"/>
        <v>-7300</v>
      </c>
      <c r="O23" s="54">
        <f>SUM(C23:K23)+'0616'!P23</f>
        <v>1500</v>
      </c>
      <c r="P23" s="55"/>
      <c r="Q23" s="26" t="s">
        <v>295</v>
      </c>
    </row>
    <row r="24">
      <c r="A24" s="57" t="s">
        <v>52</v>
      </c>
      <c r="B24" s="51">
        <f>-1*'0616'!N24</f>
        <v>6850</v>
      </c>
      <c r="C24" s="76">
        <v>150.0</v>
      </c>
      <c r="D24" s="88">
        <v>450.0</v>
      </c>
      <c r="E24" s="89">
        <v>200.0</v>
      </c>
      <c r="F24" s="97"/>
      <c r="G24" s="97"/>
      <c r="H24" s="73"/>
      <c r="I24" s="97"/>
      <c r="J24" s="97"/>
      <c r="K24" s="73"/>
      <c r="L24" s="52">
        <f t="shared" si="3"/>
        <v>7650</v>
      </c>
      <c r="M24" s="53"/>
      <c r="N24" s="33">
        <f t="shared" si="4"/>
        <v>-7650</v>
      </c>
      <c r="O24" s="54">
        <f>SUM(C24:K24)+'0616'!P24</f>
        <v>800</v>
      </c>
      <c r="P24" s="55"/>
      <c r="Q24" s="5" t="s">
        <v>296</v>
      </c>
    </row>
    <row r="25">
      <c r="A25" s="62" t="s">
        <v>40</v>
      </c>
      <c r="B25" s="51">
        <f>-1*'0616'!N25</f>
        <v>400</v>
      </c>
      <c r="C25" s="103"/>
      <c r="D25" s="88">
        <v>0.0</v>
      </c>
      <c r="E25" s="88">
        <v>0.0</v>
      </c>
      <c r="F25" s="89">
        <v>0.0</v>
      </c>
      <c r="G25" s="89">
        <v>0.0</v>
      </c>
      <c r="H25" s="73"/>
      <c r="I25" s="97"/>
      <c r="J25" s="89">
        <v>0.0</v>
      </c>
      <c r="K25" s="73"/>
      <c r="L25" s="52">
        <f t="shared" si="3"/>
        <v>400</v>
      </c>
      <c r="M25" s="53"/>
      <c r="N25" s="33">
        <f t="shared" si="4"/>
        <v>-400</v>
      </c>
      <c r="O25" s="54">
        <f>SUM(C25:K25)+'0616'!P25</f>
        <v>0</v>
      </c>
      <c r="P25" s="55"/>
      <c r="Q25" s="5" t="s">
        <v>297</v>
      </c>
    </row>
    <row r="26">
      <c r="A26" s="62" t="s">
        <v>76</v>
      </c>
      <c r="B26" s="51">
        <f>-1*'0616'!N26</f>
        <v>0</v>
      </c>
      <c r="C26" s="76">
        <v>0.0</v>
      </c>
      <c r="D26" s="88">
        <v>0.0</v>
      </c>
      <c r="E26" s="99"/>
      <c r="F26" s="101">
        <v>0.0</v>
      </c>
      <c r="G26" s="99"/>
      <c r="H26" s="103"/>
      <c r="I26" s="101">
        <v>0.0</v>
      </c>
      <c r="J26" s="99"/>
      <c r="K26" s="103"/>
      <c r="L26" s="52">
        <f t="shared" si="3"/>
        <v>0</v>
      </c>
      <c r="M26" s="53"/>
      <c r="N26" s="33">
        <f t="shared" si="4"/>
        <v>0</v>
      </c>
      <c r="O26" s="54">
        <f>SUM(C26:K26)+'0616'!P26</f>
        <v>0</v>
      </c>
      <c r="P26" s="65"/>
    </row>
    <row r="27">
      <c r="A27" s="62" t="s">
        <v>80</v>
      </c>
      <c r="B27" s="51">
        <f>-1*'0616'!N27</f>
        <v>0</v>
      </c>
      <c r="C27" s="103"/>
      <c r="D27" s="89">
        <v>0.0</v>
      </c>
      <c r="E27" s="99"/>
      <c r="F27" s="101">
        <v>0.0</v>
      </c>
      <c r="G27" s="99"/>
      <c r="H27" s="103"/>
      <c r="I27" s="99"/>
      <c r="J27" s="101">
        <v>0.0</v>
      </c>
      <c r="K27" s="103"/>
      <c r="L27" s="52">
        <f t="shared" si="3"/>
        <v>0</v>
      </c>
      <c r="M27" s="53"/>
      <c r="N27" s="33">
        <f t="shared" si="4"/>
        <v>0</v>
      </c>
      <c r="O27" s="54">
        <f>SUM(C27:K27)+'0616'!P27</f>
        <v>0</v>
      </c>
      <c r="P27" s="65"/>
    </row>
    <row r="28">
      <c r="B28" s="68"/>
      <c r="D28" s="92"/>
      <c r="E28" s="92"/>
      <c r="F28" s="92"/>
      <c r="G28" s="92"/>
      <c r="I28" s="92"/>
      <c r="J28" s="92"/>
      <c r="L28" s="71"/>
      <c r="M28" s="71"/>
    </row>
    <row r="29" ht="82.5" customHeight="1">
      <c r="A29" s="66"/>
      <c r="B29" s="43"/>
      <c r="C29" s="5" t="s">
        <v>376</v>
      </c>
      <c r="D29" s="106" t="s">
        <v>377</v>
      </c>
      <c r="E29" s="106" t="s">
        <v>378</v>
      </c>
      <c r="F29" s="106" t="s">
        <v>379</v>
      </c>
      <c r="G29" s="106" t="s">
        <v>380</v>
      </c>
      <c r="H29" s="73"/>
      <c r="I29" s="106" t="s">
        <v>381</v>
      </c>
      <c r="J29" s="106" t="s">
        <v>382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99"/>
      <c r="E30" s="99"/>
      <c r="F30" s="99"/>
      <c r="G30" s="99"/>
      <c r="H30" s="42"/>
      <c r="I30" s="99"/>
      <c r="J30" s="99"/>
      <c r="K30" s="42"/>
      <c r="L30" s="71"/>
      <c r="M30" s="71"/>
    </row>
    <row r="31">
      <c r="B31" s="68"/>
      <c r="C31" s="42"/>
      <c r="D31" s="99"/>
      <c r="E31" s="99"/>
      <c r="F31" s="99"/>
      <c r="G31" s="99"/>
      <c r="H31" s="42"/>
      <c r="I31" s="99"/>
      <c r="J31" s="99"/>
      <c r="K31" s="42"/>
      <c r="L31" s="71"/>
      <c r="M31" s="71"/>
    </row>
    <row r="32">
      <c r="B32" s="68"/>
      <c r="C32" s="42"/>
      <c r="D32" s="99"/>
      <c r="E32" s="99"/>
      <c r="F32" s="99"/>
      <c r="G32" s="99"/>
      <c r="H32" s="42"/>
      <c r="I32" s="99"/>
      <c r="J32" s="99"/>
      <c r="K32" s="42"/>
      <c r="L32" s="71"/>
      <c r="M32" s="71"/>
    </row>
    <row r="33">
      <c r="B33" s="68"/>
      <c r="C33" s="42"/>
      <c r="D33" s="99"/>
      <c r="E33" s="99"/>
      <c r="F33" s="99"/>
      <c r="G33" s="99"/>
      <c r="H33" s="42"/>
      <c r="I33" s="99"/>
      <c r="J33" s="99"/>
      <c r="K33" s="42"/>
      <c r="L33" s="71"/>
      <c r="M33" s="71"/>
    </row>
    <row r="34">
      <c r="B34" s="68"/>
      <c r="C34" s="43"/>
      <c r="D34" s="92"/>
      <c r="E34" s="92"/>
      <c r="F34" s="92"/>
      <c r="G34" s="92"/>
      <c r="H34" s="43"/>
      <c r="I34" s="92"/>
      <c r="J34" s="92"/>
      <c r="K34" s="43"/>
      <c r="L34" s="71"/>
      <c r="M34" s="71"/>
    </row>
    <row r="35">
      <c r="B35" s="68"/>
      <c r="C35" s="43"/>
      <c r="D35" s="92"/>
      <c r="E35" s="92"/>
      <c r="F35" s="92"/>
      <c r="G35" s="92"/>
      <c r="H35" s="43"/>
      <c r="I35" s="92"/>
      <c r="J35" s="92"/>
      <c r="K35" s="43"/>
      <c r="L35" s="71"/>
      <c r="M35" s="71"/>
    </row>
    <row r="36">
      <c r="B36" s="68"/>
      <c r="C36" s="43"/>
      <c r="D36" s="92"/>
      <c r="E36" s="92"/>
      <c r="F36" s="92"/>
      <c r="G36" s="92"/>
      <c r="H36" s="43"/>
      <c r="I36" s="92"/>
      <c r="J36" s="92"/>
      <c r="K36" s="43"/>
      <c r="L36" s="71"/>
      <c r="M36" s="71"/>
    </row>
    <row r="37">
      <c r="B37" s="68"/>
      <c r="C37" s="43"/>
      <c r="D37" s="92"/>
      <c r="E37" s="92"/>
      <c r="F37" s="92"/>
      <c r="G37" s="92"/>
      <c r="H37" s="43"/>
      <c r="I37" s="92"/>
      <c r="J37" s="92"/>
      <c r="K37" s="43"/>
      <c r="L37" s="71"/>
      <c r="M37" s="71"/>
    </row>
    <row r="38">
      <c r="B38" s="68"/>
      <c r="C38" s="43"/>
      <c r="D38" s="92"/>
      <c r="E38" s="92"/>
      <c r="F38" s="92"/>
      <c r="G38" s="92"/>
      <c r="H38" s="43"/>
      <c r="I38" s="92"/>
      <c r="J38" s="92"/>
      <c r="K38" s="43"/>
      <c r="L38" s="71"/>
      <c r="M38" s="71"/>
    </row>
    <row r="39">
      <c r="B39" s="68"/>
      <c r="C39" s="43"/>
      <c r="D39" s="92"/>
      <c r="E39" s="92"/>
      <c r="F39" s="92"/>
      <c r="G39" s="92"/>
      <c r="H39" s="43"/>
      <c r="I39" s="92"/>
      <c r="J39" s="92"/>
      <c r="K39" s="43"/>
      <c r="L39" s="71"/>
      <c r="M39" s="71"/>
    </row>
    <row r="40">
      <c r="B40" s="68"/>
      <c r="C40" s="43"/>
      <c r="D40" s="92"/>
      <c r="E40" s="92"/>
      <c r="F40" s="92"/>
      <c r="G40" s="92"/>
      <c r="H40" s="43"/>
      <c r="I40" s="92"/>
      <c r="J40" s="92"/>
      <c r="K40" s="43"/>
      <c r="L40" s="71"/>
      <c r="M40" s="71"/>
    </row>
    <row r="41">
      <c r="B41" s="68"/>
      <c r="C41" s="43"/>
      <c r="D41" s="92"/>
      <c r="E41" s="92"/>
      <c r="F41" s="92"/>
      <c r="G41" s="92"/>
      <c r="H41" s="43"/>
      <c r="I41" s="92"/>
      <c r="J41" s="92"/>
      <c r="K41" s="43"/>
      <c r="L41" s="71"/>
      <c r="M41" s="71"/>
    </row>
    <row r="42">
      <c r="B42" s="68"/>
      <c r="C42" s="43"/>
      <c r="D42" s="92"/>
      <c r="E42" s="92"/>
      <c r="F42" s="92"/>
      <c r="G42" s="92"/>
      <c r="H42" s="43"/>
      <c r="I42" s="92"/>
      <c r="J42" s="92"/>
      <c r="K42" s="43"/>
      <c r="L42" s="71"/>
      <c r="M42" s="71"/>
    </row>
    <row r="43">
      <c r="B43" s="68"/>
      <c r="C43" s="43"/>
      <c r="D43" s="92"/>
      <c r="E43" s="92"/>
      <c r="F43" s="92"/>
      <c r="G43" s="92"/>
      <c r="H43" s="43"/>
      <c r="I43" s="92"/>
      <c r="J43" s="92"/>
      <c r="K43" s="43"/>
      <c r="L43" s="71"/>
      <c r="M43" s="71"/>
    </row>
    <row r="44">
      <c r="B44" s="68"/>
      <c r="C44" s="43"/>
      <c r="D44" s="92"/>
      <c r="E44" s="92"/>
      <c r="F44" s="92"/>
      <c r="G44" s="92"/>
      <c r="H44" s="43"/>
      <c r="I44" s="92"/>
      <c r="J44" s="92"/>
      <c r="K44" s="43"/>
      <c r="L44" s="71"/>
      <c r="M44" s="71"/>
    </row>
    <row r="45">
      <c r="B45" s="68"/>
      <c r="C45" s="43"/>
      <c r="D45" s="92"/>
      <c r="E45" s="92"/>
      <c r="F45" s="92"/>
      <c r="G45" s="92"/>
      <c r="H45" s="43"/>
      <c r="I45" s="92"/>
      <c r="J45" s="92"/>
      <c r="K45" s="43"/>
      <c r="L45" s="71"/>
      <c r="M45" s="71"/>
    </row>
    <row r="46">
      <c r="B46" s="68"/>
      <c r="C46" s="43"/>
      <c r="D46" s="92"/>
      <c r="E46" s="92"/>
      <c r="F46" s="92"/>
      <c r="G46" s="92"/>
      <c r="H46" s="43"/>
      <c r="I46" s="92"/>
      <c r="J46" s="92"/>
      <c r="K46" s="43"/>
      <c r="L46" s="71"/>
      <c r="M46" s="71"/>
    </row>
    <row r="47">
      <c r="B47" s="68"/>
      <c r="C47" s="43"/>
      <c r="D47" s="92"/>
      <c r="E47" s="92"/>
      <c r="F47" s="92"/>
      <c r="G47" s="92"/>
      <c r="H47" s="43"/>
      <c r="I47" s="92"/>
      <c r="J47" s="92"/>
      <c r="K47" s="43"/>
      <c r="L47" s="71"/>
      <c r="M47" s="71"/>
    </row>
    <row r="48">
      <c r="B48" s="68"/>
      <c r="C48" s="43"/>
      <c r="D48" s="92"/>
      <c r="E48" s="92"/>
      <c r="F48" s="92"/>
      <c r="G48" s="92"/>
      <c r="H48" s="43"/>
      <c r="I48" s="92"/>
      <c r="J48" s="92"/>
      <c r="K48" s="43"/>
      <c r="L48" s="71"/>
      <c r="M48" s="71"/>
    </row>
    <row r="49">
      <c r="B49" s="68"/>
      <c r="C49" s="43"/>
      <c r="D49" s="92"/>
      <c r="E49" s="92"/>
      <c r="F49" s="92"/>
      <c r="G49" s="92"/>
      <c r="H49" s="43"/>
      <c r="I49" s="92"/>
      <c r="J49" s="92"/>
      <c r="K49" s="43"/>
      <c r="L49" s="71"/>
      <c r="M49" s="71"/>
    </row>
    <row r="50">
      <c r="B50" s="68"/>
      <c r="C50" s="43"/>
      <c r="D50" s="92"/>
      <c r="E50" s="92"/>
      <c r="F50" s="92"/>
      <c r="G50" s="92"/>
      <c r="H50" s="43"/>
      <c r="I50" s="92"/>
      <c r="J50" s="92"/>
      <c r="K50" s="43"/>
      <c r="L50" s="71"/>
      <c r="M50" s="71"/>
    </row>
    <row r="51">
      <c r="B51" s="68"/>
      <c r="C51" s="43"/>
      <c r="D51" s="92"/>
      <c r="E51" s="92"/>
      <c r="F51" s="92"/>
      <c r="G51" s="92"/>
      <c r="H51" s="43"/>
      <c r="I51" s="92"/>
      <c r="J51" s="92"/>
      <c r="K51" s="43"/>
      <c r="L51" s="71"/>
      <c r="M51" s="71"/>
    </row>
    <row r="52">
      <c r="B52" s="68"/>
      <c r="C52" s="43"/>
      <c r="D52" s="92"/>
      <c r="E52" s="92"/>
      <c r="F52" s="92"/>
      <c r="G52" s="92"/>
      <c r="H52" s="43"/>
      <c r="I52" s="92"/>
      <c r="J52" s="92"/>
      <c r="K52" s="43"/>
      <c r="L52" s="71"/>
      <c r="M52" s="71"/>
    </row>
    <row r="53">
      <c r="B53" s="68"/>
      <c r="C53" s="43"/>
      <c r="D53" s="92"/>
      <c r="E53" s="92"/>
      <c r="F53" s="92"/>
      <c r="G53" s="92"/>
      <c r="H53" s="43"/>
      <c r="I53" s="92"/>
      <c r="J53" s="92"/>
      <c r="K53" s="43"/>
      <c r="L53" s="71"/>
      <c r="M53" s="71"/>
    </row>
    <row r="54">
      <c r="B54" s="68"/>
      <c r="C54" s="43"/>
      <c r="D54" s="92"/>
      <c r="E54" s="92"/>
      <c r="F54" s="92"/>
      <c r="G54" s="92"/>
      <c r="H54" s="43"/>
      <c r="I54" s="92"/>
      <c r="J54" s="92"/>
      <c r="K54" s="43"/>
      <c r="L54" s="71"/>
      <c r="M54" s="71"/>
    </row>
    <row r="55">
      <c r="B55" s="68"/>
      <c r="C55" s="43"/>
      <c r="D55" s="92"/>
      <c r="E55" s="92"/>
      <c r="F55" s="92"/>
      <c r="G55" s="92"/>
      <c r="H55" s="43"/>
      <c r="I55" s="92"/>
      <c r="J55" s="92"/>
      <c r="K55" s="43"/>
      <c r="L55" s="71"/>
      <c r="M55" s="71"/>
    </row>
    <row r="56">
      <c r="B56" s="68"/>
      <c r="C56" s="43"/>
      <c r="D56" s="92"/>
      <c r="E56" s="92"/>
      <c r="F56" s="92"/>
      <c r="G56" s="92"/>
      <c r="H56" s="43"/>
      <c r="I56" s="92"/>
      <c r="J56" s="92"/>
      <c r="K56" s="43"/>
      <c r="L56" s="71"/>
      <c r="M56" s="71"/>
    </row>
    <row r="57">
      <c r="B57" s="68"/>
      <c r="C57" s="43"/>
      <c r="D57" s="92"/>
      <c r="E57" s="92"/>
      <c r="F57" s="92"/>
      <c r="G57" s="92"/>
      <c r="H57" s="43"/>
      <c r="I57" s="92"/>
      <c r="J57" s="92"/>
      <c r="K57" s="43"/>
      <c r="L57" s="71"/>
      <c r="M57" s="71"/>
    </row>
    <row r="58">
      <c r="B58" s="68"/>
      <c r="C58" s="43"/>
      <c r="D58" s="92"/>
      <c r="E58" s="92"/>
      <c r="F58" s="92"/>
      <c r="G58" s="92"/>
      <c r="H58" s="43"/>
      <c r="I58" s="92"/>
      <c r="J58" s="92"/>
      <c r="K58" s="43"/>
      <c r="L58" s="71"/>
      <c r="M58" s="71"/>
    </row>
    <row r="59">
      <c r="B59" s="68"/>
      <c r="C59" s="43"/>
      <c r="D59" s="92"/>
      <c r="E59" s="92"/>
      <c r="F59" s="92"/>
      <c r="G59" s="92"/>
      <c r="H59" s="43"/>
      <c r="I59" s="92"/>
      <c r="J59" s="92"/>
      <c r="K59" s="43"/>
      <c r="L59" s="71"/>
      <c r="M59" s="71"/>
    </row>
    <row r="60">
      <c r="B60" s="68"/>
      <c r="C60" s="43"/>
      <c r="D60" s="92"/>
      <c r="E60" s="92"/>
      <c r="F60" s="92"/>
      <c r="G60" s="92"/>
      <c r="H60" s="43"/>
      <c r="I60" s="92"/>
      <c r="J60" s="92"/>
      <c r="K60" s="43"/>
      <c r="L60" s="71"/>
      <c r="M60" s="71"/>
    </row>
    <row r="61">
      <c r="B61" s="68"/>
      <c r="C61" s="43"/>
      <c r="D61" s="92"/>
      <c r="E61" s="92"/>
      <c r="F61" s="92"/>
      <c r="G61" s="92"/>
      <c r="H61" s="43"/>
      <c r="I61" s="92"/>
      <c r="J61" s="92"/>
      <c r="K61" s="43"/>
      <c r="L61" s="71"/>
      <c r="M61" s="71"/>
    </row>
    <row r="62">
      <c r="B62" s="68"/>
      <c r="C62" s="43"/>
      <c r="D62" s="92"/>
      <c r="E62" s="92"/>
      <c r="F62" s="92"/>
      <c r="G62" s="92"/>
      <c r="H62" s="43"/>
      <c r="I62" s="92"/>
      <c r="J62" s="92"/>
      <c r="K62" s="43"/>
      <c r="L62" s="71"/>
      <c r="M62" s="71"/>
    </row>
    <row r="63">
      <c r="B63" s="68"/>
      <c r="C63" s="43"/>
      <c r="D63" s="92"/>
      <c r="E63" s="92"/>
      <c r="F63" s="92"/>
      <c r="G63" s="92"/>
      <c r="H63" s="43"/>
      <c r="I63" s="92"/>
      <c r="J63" s="92"/>
      <c r="K63" s="43"/>
      <c r="L63" s="71"/>
      <c r="M63" s="71"/>
    </row>
    <row r="64">
      <c r="B64" s="68"/>
      <c r="C64" s="43"/>
      <c r="D64" s="92"/>
      <c r="E64" s="92"/>
      <c r="F64" s="92"/>
      <c r="G64" s="92"/>
      <c r="H64" s="43"/>
      <c r="I64" s="92"/>
      <c r="J64" s="92"/>
      <c r="K64" s="43"/>
      <c r="L64" s="71"/>
      <c r="M64" s="71"/>
    </row>
    <row r="65">
      <c r="B65" s="68"/>
      <c r="C65" s="43"/>
      <c r="D65" s="92"/>
      <c r="E65" s="92"/>
      <c r="F65" s="92"/>
      <c r="G65" s="92"/>
      <c r="H65" s="43"/>
      <c r="I65" s="92"/>
      <c r="J65" s="92"/>
      <c r="K65" s="43"/>
      <c r="L65" s="71"/>
      <c r="M65" s="71"/>
    </row>
    <row r="66">
      <c r="B66" s="68"/>
      <c r="C66" s="43"/>
      <c r="D66" s="92"/>
      <c r="E66" s="92"/>
      <c r="F66" s="92"/>
      <c r="G66" s="92"/>
      <c r="H66" s="43"/>
      <c r="I66" s="92"/>
      <c r="J66" s="92"/>
      <c r="K66" s="43"/>
      <c r="L66" s="71"/>
      <c r="M66" s="71"/>
    </row>
    <row r="67">
      <c r="B67" s="68"/>
      <c r="C67" s="43"/>
      <c r="D67" s="92"/>
      <c r="E67" s="92"/>
      <c r="F67" s="92"/>
      <c r="G67" s="92"/>
      <c r="H67" s="43"/>
      <c r="I67" s="92"/>
      <c r="J67" s="92"/>
      <c r="K67" s="43"/>
      <c r="L67" s="71"/>
      <c r="M67" s="71"/>
    </row>
    <row r="68">
      <c r="B68" s="68"/>
      <c r="C68" s="43"/>
      <c r="D68" s="92"/>
      <c r="E68" s="92"/>
      <c r="F68" s="92"/>
      <c r="G68" s="92"/>
      <c r="H68" s="43"/>
      <c r="I68" s="92"/>
      <c r="J68" s="92"/>
      <c r="K68" s="43"/>
      <c r="L68" s="71"/>
      <c r="M68" s="71"/>
    </row>
    <row r="69">
      <c r="B69" s="68"/>
      <c r="C69" s="43"/>
      <c r="D69" s="92"/>
      <c r="E69" s="92"/>
      <c r="F69" s="92"/>
      <c r="G69" s="92"/>
      <c r="H69" s="43"/>
      <c r="I69" s="92"/>
      <c r="J69" s="92"/>
      <c r="K69" s="43"/>
      <c r="L69" s="71"/>
      <c r="M69" s="71"/>
    </row>
    <row r="70">
      <c r="B70" s="68"/>
      <c r="C70" s="43"/>
      <c r="D70" s="92"/>
      <c r="E70" s="92"/>
      <c r="F70" s="92"/>
      <c r="G70" s="92"/>
      <c r="H70" s="43"/>
      <c r="I70" s="92"/>
      <c r="J70" s="92"/>
      <c r="K70" s="43"/>
      <c r="L70" s="71"/>
      <c r="M70" s="71"/>
    </row>
    <row r="71">
      <c r="B71" s="68"/>
      <c r="C71" s="43"/>
      <c r="D71" s="92"/>
      <c r="E71" s="92"/>
      <c r="F71" s="92"/>
      <c r="G71" s="92"/>
      <c r="H71" s="43"/>
      <c r="I71" s="92"/>
      <c r="J71" s="92"/>
      <c r="K71" s="43"/>
      <c r="L71" s="71"/>
      <c r="M71" s="71"/>
    </row>
    <row r="72">
      <c r="B72" s="68"/>
      <c r="C72" s="43"/>
      <c r="D72" s="92"/>
      <c r="E72" s="92"/>
      <c r="F72" s="92"/>
      <c r="G72" s="92"/>
      <c r="H72" s="43"/>
      <c r="I72" s="92"/>
      <c r="J72" s="92"/>
      <c r="K72" s="43"/>
      <c r="L72" s="71"/>
      <c r="M72" s="71"/>
    </row>
    <row r="73">
      <c r="B73" s="68"/>
      <c r="C73" s="43"/>
      <c r="D73" s="92"/>
      <c r="E73" s="92"/>
      <c r="F73" s="92"/>
      <c r="G73" s="92"/>
      <c r="H73" s="43"/>
      <c r="I73" s="92"/>
      <c r="J73" s="92"/>
      <c r="K73" s="43"/>
      <c r="L73" s="71"/>
      <c r="M73" s="71"/>
    </row>
    <row r="74">
      <c r="B74" s="68"/>
      <c r="C74" s="43"/>
      <c r="D74" s="92"/>
      <c r="E74" s="92"/>
      <c r="F74" s="92"/>
      <c r="G74" s="92"/>
      <c r="H74" s="43"/>
      <c r="I74" s="92"/>
      <c r="J74" s="92"/>
      <c r="K74" s="43"/>
      <c r="L74" s="71"/>
      <c r="M74" s="71"/>
    </row>
    <row r="75">
      <c r="B75" s="68"/>
      <c r="C75" s="43"/>
      <c r="D75" s="92"/>
      <c r="E75" s="92"/>
      <c r="F75" s="92"/>
      <c r="G75" s="92"/>
      <c r="H75" s="43"/>
      <c r="I75" s="92"/>
      <c r="J75" s="92"/>
      <c r="K75" s="43"/>
      <c r="L75" s="71"/>
      <c r="M75" s="71"/>
    </row>
    <row r="76">
      <c r="B76" s="68"/>
      <c r="C76" s="43"/>
      <c r="D76" s="92"/>
      <c r="E76" s="92"/>
      <c r="F76" s="92"/>
      <c r="G76" s="92"/>
      <c r="H76" s="43"/>
      <c r="I76" s="92"/>
      <c r="J76" s="92"/>
      <c r="K76" s="43"/>
      <c r="L76" s="71"/>
      <c r="M76" s="71"/>
    </row>
    <row r="77">
      <c r="B77" s="68"/>
      <c r="C77" s="43"/>
      <c r="D77" s="92"/>
      <c r="E77" s="92"/>
      <c r="F77" s="92"/>
      <c r="G77" s="92"/>
      <c r="H77" s="43"/>
      <c r="I77" s="92"/>
      <c r="J77" s="92"/>
      <c r="K77" s="43"/>
      <c r="L77" s="71"/>
      <c r="M77" s="71"/>
    </row>
    <row r="78">
      <c r="B78" s="68"/>
      <c r="C78" s="43"/>
      <c r="D78" s="92"/>
      <c r="E78" s="92"/>
      <c r="F78" s="92"/>
      <c r="G78" s="92"/>
      <c r="H78" s="43"/>
      <c r="I78" s="92"/>
      <c r="J78" s="92"/>
      <c r="K78" s="43"/>
      <c r="L78" s="71"/>
      <c r="M78" s="71"/>
    </row>
    <row r="79">
      <c r="B79" s="68"/>
      <c r="C79" s="43"/>
      <c r="D79" s="92"/>
      <c r="E79" s="92"/>
      <c r="F79" s="92"/>
      <c r="G79" s="92"/>
      <c r="H79" s="43"/>
      <c r="I79" s="92"/>
      <c r="J79" s="92"/>
      <c r="K79" s="43"/>
      <c r="L79" s="71"/>
      <c r="M79" s="71"/>
    </row>
    <row r="80">
      <c r="B80" s="68"/>
      <c r="C80" s="43"/>
      <c r="D80" s="92"/>
      <c r="E80" s="92"/>
      <c r="F80" s="92"/>
      <c r="G80" s="92"/>
      <c r="H80" s="43"/>
      <c r="I80" s="92"/>
      <c r="J80" s="92"/>
      <c r="K80" s="43"/>
      <c r="L80" s="71"/>
      <c r="M80" s="71"/>
    </row>
    <row r="81">
      <c r="B81" s="68"/>
      <c r="C81" s="43"/>
      <c r="D81" s="92"/>
      <c r="E81" s="92"/>
      <c r="F81" s="92"/>
      <c r="G81" s="92"/>
      <c r="H81" s="43"/>
      <c r="I81" s="92"/>
      <c r="J81" s="92"/>
      <c r="K81" s="43"/>
      <c r="L81" s="71"/>
      <c r="M81" s="71"/>
    </row>
    <row r="82">
      <c r="B82" s="68"/>
      <c r="C82" s="43"/>
      <c r="D82" s="92"/>
      <c r="E82" s="92"/>
      <c r="F82" s="92"/>
      <c r="G82" s="92"/>
      <c r="H82" s="43"/>
      <c r="I82" s="92"/>
      <c r="J82" s="92"/>
      <c r="K82" s="43"/>
      <c r="L82" s="71"/>
      <c r="M82" s="71"/>
    </row>
    <row r="83">
      <c r="B83" s="68"/>
      <c r="C83" s="43"/>
      <c r="D83" s="92"/>
      <c r="E83" s="92"/>
      <c r="F83" s="92"/>
      <c r="G83" s="92"/>
      <c r="H83" s="43"/>
      <c r="I83" s="92"/>
      <c r="J83" s="92"/>
      <c r="K83" s="43"/>
      <c r="L83" s="71"/>
      <c r="M83" s="71"/>
    </row>
    <row r="84">
      <c r="B84" s="68"/>
      <c r="C84" s="43"/>
      <c r="D84" s="92"/>
      <c r="E84" s="92"/>
      <c r="F84" s="92"/>
      <c r="G84" s="92"/>
      <c r="H84" s="43"/>
      <c r="I84" s="92"/>
      <c r="J84" s="92"/>
      <c r="K84" s="43"/>
      <c r="L84" s="71"/>
      <c r="M84" s="71"/>
    </row>
    <row r="85">
      <c r="B85" s="68"/>
      <c r="C85" s="43"/>
      <c r="D85" s="92"/>
      <c r="E85" s="92"/>
      <c r="F85" s="92"/>
      <c r="G85" s="92"/>
      <c r="H85" s="43"/>
      <c r="I85" s="92"/>
      <c r="J85" s="92"/>
      <c r="K85" s="43"/>
      <c r="L85" s="71"/>
      <c r="M85" s="71"/>
    </row>
    <row r="86">
      <c r="B86" s="68"/>
      <c r="C86" s="43"/>
      <c r="D86" s="92"/>
      <c r="E86" s="92"/>
      <c r="F86" s="92"/>
      <c r="G86" s="92"/>
      <c r="H86" s="43"/>
      <c r="I86" s="92"/>
      <c r="J86" s="92"/>
      <c r="K86" s="43"/>
      <c r="L86" s="71"/>
      <c r="M86" s="71"/>
    </row>
    <row r="87">
      <c r="B87" s="68"/>
      <c r="C87" s="43"/>
      <c r="D87" s="92"/>
      <c r="E87" s="92"/>
      <c r="F87" s="92"/>
      <c r="G87" s="92"/>
      <c r="H87" s="43"/>
      <c r="I87" s="92"/>
      <c r="J87" s="92"/>
      <c r="K87" s="43"/>
      <c r="L87" s="71"/>
      <c r="M87" s="71"/>
    </row>
    <row r="88">
      <c r="B88" s="68"/>
      <c r="C88" s="43"/>
      <c r="D88" s="92"/>
      <c r="E88" s="92"/>
      <c r="F88" s="92"/>
      <c r="G88" s="92"/>
      <c r="H88" s="43"/>
      <c r="I88" s="92"/>
      <c r="J88" s="92"/>
      <c r="K88" s="43"/>
      <c r="L88" s="71"/>
      <c r="M88" s="71"/>
    </row>
    <row r="89">
      <c r="B89" s="68"/>
      <c r="C89" s="43"/>
      <c r="D89" s="92"/>
      <c r="E89" s="92"/>
      <c r="F89" s="92"/>
      <c r="G89" s="92"/>
      <c r="H89" s="43"/>
      <c r="I89" s="92"/>
      <c r="J89" s="92"/>
      <c r="K89" s="43"/>
      <c r="L89" s="71"/>
      <c r="M89" s="71"/>
    </row>
    <row r="90">
      <c r="B90" s="68"/>
      <c r="C90" s="43"/>
      <c r="D90" s="92"/>
      <c r="E90" s="92"/>
      <c r="F90" s="92"/>
      <c r="G90" s="92"/>
      <c r="H90" s="43"/>
      <c r="I90" s="92"/>
      <c r="J90" s="92"/>
      <c r="K90" s="43"/>
      <c r="L90" s="71"/>
      <c r="M90" s="71"/>
    </row>
    <row r="91">
      <c r="B91" s="68"/>
      <c r="C91" s="43"/>
      <c r="D91" s="92"/>
      <c r="E91" s="92"/>
      <c r="F91" s="92"/>
      <c r="G91" s="92"/>
      <c r="H91" s="43"/>
      <c r="I91" s="92"/>
      <c r="J91" s="92"/>
      <c r="K91" s="43"/>
      <c r="L91" s="71"/>
      <c r="M91" s="7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254</v>
      </c>
      <c r="C1" s="19">
        <v>42523.0</v>
      </c>
      <c r="D1" s="19">
        <v>42527.0</v>
      </c>
      <c r="E1" s="19">
        <v>42530.0</v>
      </c>
      <c r="F1" s="19">
        <v>42534.0</v>
      </c>
      <c r="G1" s="85">
        <v>42537.0</v>
      </c>
      <c r="H1" s="85">
        <v>42541.0</v>
      </c>
      <c r="I1" s="85">
        <v>42544.0</v>
      </c>
      <c r="J1" s="19">
        <v>42548.0</v>
      </c>
      <c r="K1" s="85">
        <v>42551.0</v>
      </c>
      <c r="L1" s="20" t="s">
        <v>256</v>
      </c>
      <c r="M1" s="22" t="s">
        <v>257</v>
      </c>
      <c r="N1" s="23" t="s">
        <v>258</v>
      </c>
      <c r="O1" s="24" t="s">
        <v>259</v>
      </c>
      <c r="P1" s="25"/>
      <c r="Q1" s="26" t="s">
        <v>260</v>
      </c>
    </row>
    <row r="2">
      <c r="A2" s="27" t="s">
        <v>261</v>
      </c>
      <c r="B2" s="28">
        <f>'0516'!L2</f>
        <v>3730</v>
      </c>
      <c r="C2" s="93" t="s">
        <v>275</v>
      </c>
      <c r="D2" s="93" t="s">
        <v>369</v>
      </c>
      <c r="E2" s="73"/>
      <c r="F2" s="73"/>
      <c r="G2" s="111" t="s">
        <v>370</v>
      </c>
      <c r="H2" s="106" t="s">
        <v>371</v>
      </c>
      <c r="I2" s="88" t="s">
        <v>323</v>
      </c>
      <c r="J2" s="73"/>
      <c r="K2" s="89" t="s">
        <v>372</v>
      </c>
      <c r="L2" s="31">
        <f>B2+L3-L4</f>
        <v>3680</v>
      </c>
      <c r="M2" s="32"/>
      <c r="N2" s="33">
        <f>SUM(N5:N25)</f>
        <v>-56070</v>
      </c>
      <c r="O2" s="34" t="s">
        <v>373</v>
      </c>
      <c r="P2" s="35"/>
      <c r="Q2" s="36"/>
    </row>
    <row r="3">
      <c r="A3" s="37" t="s">
        <v>271</v>
      </c>
      <c r="B3" s="38"/>
      <c r="C3" s="39">
        <f t="shared" ref="C3:F3" si="1">SUM(C5:C25)</f>
        <v>1800</v>
      </c>
      <c r="D3" s="39">
        <f t="shared" si="1"/>
        <v>3850</v>
      </c>
      <c r="E3" s="39">
        <f t="shared" si="1"/>
        <v>0</v>
      </c>
      <c r="F3" s="39">
        <f t="shared" si="1"/>
        <v>0</v>
      </c>
      <c r="G3" s="86">
        <f t="shared" ref="G3:I3" si="2">SUM(G5:G27)</f>
        <v>2750</v>
      </c>
      <c r="H3" s="86">
        <f t="shared" si="2"/>
        <v>1500</v>
      </c>
      <c r="I3" s="86">
        <f t="shared" si="2"/>
        <v>1800</v>
      </c>
      <c r="J3" s="39">
        <f>SUM(J5:J25)</f>
        <v>0</v>
      </c>
      <c r="K3" s="86">
        <f>SUM(K5:K27)</f>
        <v>4150</v>
      </c>
      <c r="L3" s="39">
        <f t="shared" ref="L3:L4" si="3">SUM(C3:K3)</f>
        <v>15850</v>
      </c>
      <c r="M3" s="32"/>
      <c r="N3" s="40"/>
      <c r="O3" s="41"/>
      <c r="P3" s="42"/>
      <c r="Q3" s="43"/>
    </row>
    <row r="4">
      <c r="A4" s="44" t="s">
        <v>272</v>
      </c>
      <c r="B4" s="45"/>
      <c r="C4" s="46">
        <v>1600.0</v>
      </c>
      <c r="D4" s="46">
        <v>4000.0</v>
      </c>
      <c r="E4" s="46"/>
      <c r="F4" s="46"/>
      <c r="G4" s="87">
        <v>3000.0</v>
      </c>
      <c r="H4" s="87">
        <v>1600.0</v>
      </c>
      <c r="I4" s="87">
        <v>1700.0</v>
      </c>
      <c r="J4" s="46"/>
      <c r="K4" s="87">
        <v>4000.0</v>
      </c>
      <c r="L4" s="47">
        <f t="shared" si="3"/>
        <v>15900</v>
      </c>
      <c r="M4" s="32"/>
      <c r="N4" s="40"/>
      <c r="O4" s="48"/>
      <c r="P4" s="49"/>
    </row>
    <row r="5">
      <c r="A5" s="50" t="s">
        <v>278</v>
      </c>
      <c r="B5" s="51">
        <f>-1*'0516'!N5</f>
        <v>1900</v>
      </c>
      <c r="C5" s="103"/>
      <c r="D5" s="73">
        <v>0.0</v>
      </c>
      <c r="E5" s="110"/>
      <c r="F5" s="110"/>
      <c r="G5" s="88">
        <v>0.0</v>
      </c>
      <c r="H5" s="106">
        <v>0.0</v>
      </c>
      <c r="I5" s="106">
        <v>200.0</v>
      </c>
      <c r="J5" s="110"/>
      <c r="K5" s="89">
        <v>150.0</v>
      </c>
      <c r="L5" s="52">
        <f t="shared" ref="L5:L27" si="4">SUM(B5:K5)</f>
        <v>2250</v>
      </c>
      <c r="M5" s="53"/>
      <c r="N5" s="33">
        <f t="shared" ref="N5:N27" si="5">M5-L5</f>
        <v>-2250</v>
      </c>
      <c r="O5" s="54">
        <f>SUM(C5:K5)+'0516'!O5</f>
        <v>350</v>
      </c>
      <c r="P5" s="55"/>
      <c r="Q5" s="56"/>
    </row>
    <row r="6">
      <c r="A6" s="57" t="s">
        <v>94</v>
      </c>
      <c r="B6" s="51">
        <f>-1*'0516'!N6</f>
        <v>-600</v>
      </c>
      <c r="C6" s="103"/>
      <c r="D6" s="103"/>
      <c r="E6" s="110"/>
      <c r="F6" s="103"/>
      <c r="G6" s="99"/>
      <c r="H6" s="97"/>
      <c r="I6" s="99"/>
      <c r="J6" s="103"/>
      <c r="K6" s="99"/>
      <c r="L6" s="52">
        <f t="shared" si="4"/>
        <v>-600</v>
      </c>
      <c r="M6" s="32"/>
      <c r="N6" s="33">
        <f t="shared" si="5"/>
        <v>600</v>
      </c>
      <c r="O6" s="54">
        <f>SUM(C6:K6)+'0516'!O6</f>
        <v>0</v>
      </c>
      <c r="P6" s="55"/>
      <c r="Q6" s="26" t="s">
        <v>279</v>
      </c>
    </row>
    <row r="7">
      <c r="A7" s="57" t="s">
        <v>23</v>
      </c>
      <c r="B7" s="51">
        <f>-1*'0516'!N7</f>
        <v>-1122</v>
      </c>
      <c r="C7" s="93">
        <v>200.0</v>
      </c>
      <c r="D7" s="93">
        <v>350.0</v>
      </c>
      <c r="E7" s="110"/>
      <c r="F7" s="73"/>
      <c r="G7" s="88">
        <v>250.0</v>
      </c>
      <c r="H7" s="89">
        <v>150.0</v>
      </c>
      <c r="I7" s="88">
        <v>200.0</v>
      </c>
      <c r="J7" s="73"/>
      <c r="K7" s="89">
        <v>350.0</v>
      </c>
      <c r="L7" s="52">
        <f t="shared" si="4"/>
        <v>378</v>
      </c>
      <c r="M7" s="53">
        <v>250.0</v>
      </c>
      <c r="N7" s="33">
        <f t="shared" si="5"/>
        <v>-128</v>
      </c>
      <c r="O7" s="54">
        <f>SUM(C7:K7)+'0516'!O7</f>
        <v>3950</v>
      </c>
      <c r="P7" s="55"/>
      <c r="Q7" s="26" t="s">
        <v>280</v>
      </c>
    </row>
    <row r="8">
      <c r="A8" s="57" t="s">
        <v>7</v>
      </c>
      <c r="B8" s="51">
        <f>-1*'0516'!N8</f>
        <v>1350</v>
      </c>
      <c r="C8" s="103"/>
      <c r="D8" s="93">
        <v>350.0</v>
      </c>
      <c r="E8" s="110"/>
      <c r="F8" s="110"/>
      <c r="G8" s="89">
        <v>250.0</v>
      </c>
      <c r="H8" s="97"/>
      <c r="I8" s="97"/>
      <c r="J8" s="73"/>
      <c r="K8" s="89">
        <v>350.0</v>
      </c>
      <c r="L8" s="52">
        <f t="shared" si="4"/>
        <v>2300</v>
      </c>
      <c r="M8" s="53"/>
      <c r="N8" s="33">
        <f t="shared" si="5"/>
        <v>-2300</v>
      </c>
      <c r="O8" s="54">
        <f>SUM(C8:K8)+'0516'!O8</f>
        <v>1750</v>
      </c>
      <c r="P8" s="55"/>
      <c r="Q8" s="26" t="s">
        <v>281</v>
      </c>
    </row>
    <row r="9">
      <c r="A9" s="57" t="s">
        <v>62</v>
      </c>
      <c r="B9" s="51">
        <f>-1*'0516'!N10</f>
        <v>2000</v>
      </c>
      <c r="C9" s="76">
        <v>200.0</v>
      </c>
      <c r="D9" s="93">
        <v>350.0</v>
      </c>
      <c r="E9" s="110"/>
      <c r="F9" s="110"/>
      <c r="G9" s="101">
        <v>250.0</v>
      </c>
      <c r="H9" s="97"/>
      <c r="I9" s="97"/>
      <c r="J9" s="110"/>
      <c r="K9" s="97"/>
      <c r="L9" s="52">
        <f t="shared" si="4"/>
        <v>2800</v>
      </c>
      <c r="M9" s="53"/>
      <c r="N9" s="33">
        <f t="shared" si="5"/>
        <v>-2800</v>
      </c>
      <c r="O9" s="54">
        <f>SUM(C9:K9)+'0516'!O10</f>
        <v>1350</v>
      </c>
      <c r="P9" s="55"/>
      <c r="Q9" s="26" t="s">
        <v>282</v>
      </c>
    </row>
    <row r="10">
      <c r="A10" s="57" t="s">
        <v>16</v>
      </c>
      <c r="B10" s="51">
        <f>-1*'0516'!N11</f>
        <v>0</v>
      </c>
      <c r="C10" s="93">
        <v>200.0</v>
      </c>
      <c r="D10" s="76">
        <v>350.0</v>
      </c>
      <c r="E10" s="110"/>
      <c r="F10" s="73"/>
      <c r="G10" s="88">
        <v>250.0</v>
      </c>
      <c r="H10" s="89">
        <v>150.0</v>
      </c>
      <c r="I10" s="88">
        <v>200.0</v>
      </c>
      <c r="J10" s="73"/>
      <c r="K10" s="88">
        <v>350.0</v>
      </c>
      <c r="L10" s="52">
        <f t="shared" si="4"/>
        <v>1500</v>
      </c>
      <c r="M10" s="61">
        <f>L10</f>
        <v>1500</v>
      </c>
      <c r="N10" s="33">
        <f t="shared" si="5"/>
        <v>0</v>
      </c>
      <c r="O10" s="54">
        <f>SUM(C10:K10)+'0516'!O11</f>
        <v>3750</v>
      </c>
      <c r="P10" s="55"/>
      <c r="Q10" s="26" t="s">
        <v>283</v>
      </c>
    </row>
    <row r="11">
      <c r="A11" s="57" t="s">
        <v>36</v>
      </c>
      <c r="B11" s="51">
        <f>-1*'0516'!N12</f>
        <v>3350</v>
      </c>
      <c r="C11" s="103"/>
      <c r="D11" s="76">
        <v>350.0</v>
      </c>
      <c r="E11" s="110"/>
      <c r="F11" s="110"/>
      <c r="G11" s="97"/>
      <c r="H11" s="89">
        <v>150.0</v>
      </c>
      <c r="I11" s="97"/>
      <c r="J11" s="73"/>
      <c r="K11" s="97"/>
      <c r="L11" s="52">
        <f t="shared" si="4"/>
        <v>3850</v>
      </c>
      <c r="M11" s="53"/>
      <c r="N11" s="33">
        <f t="shared" si="5"/>
        <v>-3850</v>
      </c>
      <c r="O11" s="54">
        <f>SUM(C11:K11)+'0516'!O12</f>
        <v>2450</v>
      </c>
      <c r="P11" s="55"/>
      <c r="Q11" s="26" t="s">
        <v>284</v>
      </c>
    </row>
    <row r="12">
      <c r="A12" s="57" t="s">
        <v>45</v>
      </c>
      <c r="B12" s="51">
        <f>-1*'0516'!N13</f>
        <v>3720</v>
      </c>
      <c r="C12" s="76">
        <v>200.0</v>
      </c>
      <c r="D12" s="110"/>
      <c r="E12" s="110"/>
      <c r="F12" s="73"/>
      <c r="G12" s="89">
        <v>250.0</v>
      </c>
      <c r="H12" s="97"/>
      <c r="I12" s="88">
        <v>200.0</v>
      </c>
      <c r="J12" s="73"/>
      <c r="K12" s="97"/>
      <c r="L12" s="52">
        <f t="shared" si="4"/>
        <v>4370</v>
      </c>
      <c r="M12" s="53"/>
      <c r="N12" s="33">
        <f t="shared" si="5"/>
        <v>-4370</v>
      </c>
      <c r="O12" s="54">
        <f>SUM(C12:K12)+'0516'!O13</f>
        <v>2550</v>
      </c>
      <c r="P12" s="55"/>
      <c r="Q12" s="26" t="s">
        <v>285</v>
      </c>
    </row>
    <row r="13">
      <c r="A13" s="57" t="s">
        <v>87</v>
      </c>
      <c r="B13" s="51">
        <f>-1*'0516'!N14</f>
        <v>-50</v>
      </c>
      <c r="C13" s="103"/>
      <c r="D13" s="103"/>
      <c r="E13" s="110"/>
      <c r="F13" s="110"/>
      <c r="G13" s="99"/>
      <c r="H13" s="97"/>
      <c r="I13" s="99"/>
      <c r="J13" s="103"/>
      <c r="K13" s="89">
        <v>150.0</v>
      </c>
      <c r="L13" s="52">
        <f t="shared" si="4"/>
        <v>100</v>
      </c>
      <c r="M13" s="53">
        <v>200.0</v>
      </c>
      <c r="N13" s="33">
        <f t="shared" si="5"/>
        <v>100</v>
      </c>
      <c r="O13" s="54">
        <f>SUM(C13:K13)+'0516'!O14</f>
        <v>150</v>
      </c>
      <c r="P13" s="55"/>
      <c r="Q13" s="26" t="s">
        <v>286</v>
      </c>
    </row>
    <row r="14">
      <c r="A14" s="57" t="s">
        <v>25</v>
      </c>
      <c r="B14" s="51">
        <f>-1*'0516'!N15</f>
        <v>1250</v>
      </c>
      <c r="C14" s="76">
        <v>200.0</v>
      </c>
      <c r="D14" s="73"/>
      <c r="E14" s="110"/>
      <c r="F14" s="73"/>
      <c r="G14" s="88">
        <v>250.0</v>
      </c>
      <c r="H14" s="89">
        <v>150.0</v>
      </c>
      <c r="I14" s="88">
        <v>200.0</v>
      </c>
      <c r="J14" s="73"/>
      <c r="K14" s="88">
        <v>350.0</v>
      </c>
      <c r="L14" s="52">
        <f t="shared" si="4"/>
        <v>2400</v>
      </c>
      <c r="M14" s="53"/>
      <c r="N14" s="33">
        <f t="shared" si="5"/>
        <v>-2400</v>
      </c>
      <c r="O14" s="54">
        <f>SUM(C14:K14)+'0516'!O15</f>
        <v>3600</v>
      </c>
      <c r="P14" s="55"/>
      <c r="Q14" s="26" t="s">
        <v>287</v>
      </c>
    </row>
    <row r="15">
      <c r="A15" s="57" t="s">
        <v>8</v>
      </c>
      <c r="B15" s="51">
        <f>-1*'0516'!N16</f>
        <v>750</v>
      </c>
      <c r="C15" s="103"/>
      <c r="D15" s="76">
        <v>350.0</v>
      </c>
      <c r="E15" s="110"/>
      <c r="F15" s="73"/>
      <c r="G15" s="89">
        <v>250.0</v>
      </c>
      <c r="H15" s="88">
        <v>150.0</v>
      </c>
      <c r="I15" s="89">
        <v>200.0</v>
      </c>
      <c r="J15" s="110"/>
      <c r="K15" s="88">
        <v>350.0</v>
      </c>
      <c r="L15" s="52">
        <f t="shared" si="4"/>
        <v>2050</v>
      </c>
      <c r="M15" s="53"/>
      <c r="N15" s="33">
        <f t="shared" si="5"/>
        <v>-2050</v>
      </c>
      <c r="O15" s="54">
        <f>SUM(C15:K15)+'0516'!O16</f>
        <v>2150</v>
      </c>
      <c r="P15" s="55"/>
      <c r="Q15" s="26" t="s">
        <v>288</v>
      </c>
    </row>
    <row r="16">
      <c r="A16" s="62" t="s">
        <v>13</v>
      </c>
      <c r="B16" s="51">
        <f>-1*'0516'!N17</f>
        <v>2800</v>
      </c>
      <c r="C16" s="93">
        <v>200.0</v>
      </c>
      <c r="D16" s="76">
        <v>350.0</v>
      </c>
      <c r="E16" s="110"/>
      <c r="F16" s="73"/>
      <c r="G16" s="88">
        <v>250.0</v>
      </c>
      <c r="H16" s="88">
        <v>150.0</v>
      </c>
      <c r="I16" s="89">
        <v>200.0</v>
      </c>
      <c r="J16" s="73"/>
      <c r="K16" s="88">
        <v>350.0</v>
      </c>
      <c r="L16" s="52">
        <f t="shared" si="4"/>
        <v>4300</v>
      </c>
      <c r="M16" s="53"/>
      <c r="N16" s="33">
        <f t="shared" si="5"/>
        <v>-4300</v>
      </c>
      <c r="O16" s="54">
        <f>SUM(C16:K16)+'0516'!O17</f>
        <v>3250</v>
      </c>
      <c r="P16" s="55"/>
      <c r="Q16" s="26" t="s">
        <v>289</v>
      </c>
    </row>
    <row r="17">
      <c r="A17" s="57" t="s">
        <v>65</v>
      </c>
      <c r="B17" s="51">
        <f>-1*'0516'!N19</f>
        <v>4020</v>
      </c>
      <c r="C17" s="103"/>
      <c r="D17" s="76">
        <v>350.0</v>
      </c>
      <c r="E17" s="110"/>
      <c r="F17" s="73"/>
      <c r="G17" s="97"/>
      <c r="H17" s="89">
        <v>150.0</v>
      </c>
      <c r="I17" s="97"/>
      <c r="J17" s="73"/>
      <c r="K17" s="89">
        <v>350.0</v>
      </c>
      <c r="L17" s="52">
        <f t="shared" si="4"/>
        <v>4870</v>
      </c>
      <c r="M17" s="53"/>
      <c r="N17" s="33">
        <f t="shared" si="5"/>
        <v>-4870</v>
      </c>
      <c r="O17" s="54">
        <f>SUM(C17:K17)+'0516'!O19</f>
        <v>2750</v>
      </c>
      <c r="P17" s="55"/>
      <c r="Q17" s="26" t="s">
        <v>290</v>
      </c>
    </row>
    <row r="18">
      <c r="A18" s="57" t="s">
        <v>55</v>
      </c>
      <c r="B18" s="51">
        <f>-1*'0516'!N20</f>
        <v>4300</v>
      </c>
      <c r="C18" s="76">
        <v>200.0</v>
      </c>
      <c r="D18" s="73"/>
      <c r="E18" s="110"/>
      <c r="F18" s="73"/>
      <c r="G18" s="97"/>
      <c r="H18" s="97"/>
      <c r="I18" s="97"/>
      <c r="J18" s="73"/>
      <c r="K18" s="88">
        <v>350.0</v>
      </c>
      <c r="L18" s="52">
        <f t="shared" si="4"/>
        <v>4850</v>
      </c>
      <c r="M18" s="53"/>
      <c r="N18" s="33">
        <f t="shared" si="5"/>
        <v>-4850</v>
      </c>
      <c r="O18" s="54">
        <f>SUM(C18:K18)+'0516'!O20</f>
        <v>1550</v>
      </c>
      <c r="P18" s="55"/>
      <c r="Q18" s="26" t="s">
        <v>291</v>
      </c>
    </row>
    <row r="19">
      <c r="A19" s="57" t="s">
        <v>28</v>
      </c>
      <c r="B19" s="51">
        <f>-1*'0516'!N21</f>
        <v>3602</v>
      </c>
      <c r="C19" s="103"/>
      <c r="D19" s="93">
        <v>350.0</v>
      </c>
      <c r="E19" s="110"/>
      <c r="F19" s="73"/>
      <c r="G19" s="89">
        <v>250.0</v>
      </c>
      <c r="H19" s="88">
        <v>150.0</v>
      </c>
      <c r="I19" s="89">
        <v>200.0</v>
      </c>
      <c r="J19" s="110"/>
      <c r="K19" s="89">
        <v>350.0</v>
      </c>
      <c r="L19" s="52">
        <f t="shared" si="4"/>
        <v>4902</v>
      </c>
      <c r="M19" s="53"/>
      <c r="N19" s="33">
        <f t="shared" si="5"/>
        <v>-4902</v>
      </c>
      <c r="O19" s="54">
        <f>SUM(C19:K19)+'0516'!O21</f>
        <v>2250</v>
      </c>
      <c r="P19" s="55"/>
      <c r="Q19" s="26" t="s">
        <v>292</v>
      </c>
    </row>
    <row r="20">
      <c r="A20" s="57" t="s">
        <v>70</v>
      </c>
      <c r="B20" s="51">
        <f>-1*'0516'!N22</f>
        <v>2700</v>
      </c>
      <c r="C20" s="103"/>
      <c r="D20" s="110"/>
      <c r="E20" s="110"/>
      <c r="F20" s="103"/>
      <c r="G20" s="99"/>
      <c r="H20" s="97"/>
      <c r="I20" s="97"/>
      <c r="J20" s="110"/>
      <c r="K20" s="97"/>
      <c r="L20" s="52">
        <f t="shared" si="4"/>
        <v>2700</v>
      </c>
      <c r="M20" s="53"/>
      <c r="N20" s="33">
        <f t="shared" si="5"/>
        <v>-2700</v>
      </c>
      <c r="O20" s="54">
        <f>SUM(C20:K20)+'0516'!O22</f>
        <v>0</v>
      </c>
      <c r="P20" s="55"/>
      <c r="Q20" s="26" t="s">
        <v>293</v>
      </c>
    </row>
    <row r="21">
      <c r="A21" s="57" t="s">
        <v>149</v>
      </c>
      <c r="B21" s="51">
        <f>-1*'0516'!N23</f>
        <v>400</v>
      </c>
      <c r="C21" s="103"/>
      <c r="D21" s="103"/>
      <c r="E21" s="103"/>
      <c r="F21" s="103"/>
      <c r="G21" s="99"/>
      <c r="H21" s="99"/>
      <c r="I21" s="97"/>
      <c r="J21" s="103"/>
      <c r="K21" s="99"/>
      <c r="L21" s="52">
        <f t="shared" si="4"/>
        <v>400</v>
      </c>
      <c r="M21" s="53"/>
      <c r="N21" s="33">
        <f t="shared" si="5"/>
        <v>-400</v>
      </c>
      <c r="O21" s="54">
        <f>SUM(C21:K21)+'0516'!O23</f>
        <v>0</v>
      </c>
      <c r="P21" s="55"/>
      <c r="Q21" s="26" t="s">
        <v>294</v>
      </c>
    </row>
    <row r="22">
      <c r="A22" s="57" t="s">
        <v>103</v>
      </c>
      <c r="B22" s="51">
        <f>-1*'0516'!N24</f>
        <v>1550</v>
      </c>
      <c r="C22" s="103"/>
      <c r="D22" s="110"/>
      <c r="E22" s="110"/>
      <c r="F22" s="110"/>
      <c r="G22" s="99"/>
      <c r="H22" s="97"/>
      <c r="I22" s="97"/>
      <c r="J22" s="110"/>
      <c r="K22" s="97"/>
      <c r="L22" s="52">
        <f t="shared" si="4"/>
        <v>1550</v>
      </c>
      <c r="M22" s="53"/>
      <c r="N22" s="33">
        <f t="shared" si="5"/>
        <v>-1550</v>
      </c>
      <c r="O22" s="54">
        <f>SUM(C22:K22)+'0516'!O24</f>
        <v>450</v>
      </c>
      <c r="P22" s="55"/>
      <c r="Q22" s="26" t="s">
        <v>318</v>
      </c>
    </row>
    <row r="23">
      <c r="A23" s="57" t="s">
        <v>30</v>
      </c>
      <c r="B23" s="51">
        <f>-1*'0516'!N25</f>
        <v>4300</v>
      </c>
      <c r="C23" s="93">
        <v>200.0</v>
      </c>
      <c r="D23" s="93">
        <v>350.0</v>
      </c>
      <c r="E23" s="110"/>
      <c r="F23" s="73"/>
      <c r="G23" s="89">
        <v>250.0</v>
      </c>
      <c r="H23" s="88">
        <v>150.0</v>
      </c>
      <c r="I23" s="89">
        <v>200.0</v>
      </c>
      <c r="J23" s="73"/>
      <c r="K23" s="89">
        <v>350.0</v>
      </c>
      <c r="L23" s="52">
        <f t="shared" si="4"/>
        <v>5800</v>
      </c>
      <c r="M23" s="53"/>
      <c r="N23" s="33">
        <f t="shared" si="5"/>
        <v>-5800</v>
      </c>
      <c r="O23" s="54">
        <f>SUM(C23:K23)+'0516'!O25</f>
        <v>3750</v>
      </c>
      <c r="P23" s="55"/>
      <c r="Q23" s="26" t="s">
        <v>295</v>
      </c>
    </row>
    <row r="24">
      <c r="A24" s="57" t="s">
        <v>52</v>
      </c>
      <c r="B24" s="51">
        <f>-1*'0516'!N26</f>
        <v>5800</v>
      </c>
      <c r="C24" s="93">
        <v>200.0</v>
      </c>
      <c r="D24" s="76">
        <v>350.0</v>
      </c>
      <c r="E24" s="110"/>
      <c r="F24" s="73"/>
      <c r="G24" s="97"/>
      <c r="H24" s="88">
        <v>150.0</v>
      </c>
      <c r="I24" s="97"/>
      <c r="J24" s="73"/>
      <c r="K24" s="88">
        <v>350.0</v>
      </c>
      <c r="L24" s="52">
        <f t="shared" si="4"/>
        <v>6850</v>
      </c>
      <c r="M24" s="53"/>
      <c r="N24" s="33">
        <f t="shared" si="5"/>
        <v>-6850</v>
      </c>
      <c r="O24" s="54">
        <f>SUM(C24:K24)+'0516'!O26</f>
        <v>3500</v>
      </c>
      <c r="P24" s="55"/>
      <c r="Q24" s="5" t="s">
        <v>296</v>
      </c>
    </row>
    <row r="25">
      <c r="A25" s="62" t="s">
        <v>40</v>
      </c>
      <c r="B25" s="51">
        <f>-1*'0516'!N27</f>
        <v>150</v>
      </c>
      <c r="C25" s="103"/>
      <c r="D25" s="76">
        <v>0.0</v>
      </c>
      <c r="E25" s="110"/>
      <c r="F25" s="73"/>
      <c r="G25" s="89">
        <v>250.0</v>
      </c>
      <c r="H25" s="88">
        <v>0.0</v>
      </c>
      <c r="I25" s="89">
        <v>0.0</v>
      </c>
      <c r="J25" s="73"/>
      <c r="K25" s="88">
        <v>0.0</v>
      </c>
      <c r="L25" s="52">
        <f t="shared" si="4"/>
        <v>400</v>
      </c>
      <c r="M25" s="53"/>
      <c r="N25" s="33">
        <f t="shared" si="5"/>
        <v>-400</v>
      </c>
      <c r="O25" s="54">
        <f>SUM(C25:K25)+'0516'!O27</f>
        <v>400</v>
      </c>
      <c r="P25" s="55"/>
      <c r="Q25" s="5" t="s">
        <v>297</v>
      </c>
    </row>
    <row r="26">
      <c r="A26" s="62" t="s">
        <v>76</v>
      </c>
      <c r="B26" s="51">
        <f>-1*'0516'!N28</f>
        <v>0</v>
      </c>
      <c r="C26" s="76">
        <v>0.0</v>
      </c>
      <c r="D26" s="93">
        <v>0.0</v>
      </c>
      <c r="E26" s="103"/>
      <c r="F26" s="103"/>
      <c r="G26" s="100">
        <v>0.0</v>
      </c>
      <c r="H26" s="99"/>
      <c r="I26" s="89">
        <v>0.0</v>
      </c>
      <c r="J26" s="103"/>
      <c r="K26" s="100">
        <v>0.0</v>
      </c>
      <c r="L26" s="52">
        <f t="shared" si="4"/>
        <v>0</v>
      </c>
      <c r="M26" s="53"/>
      <c r="N26" s="33">
        <f t="shared" si="5"/>
        <v>0</v>
      </c>
      <c r="O26" s="54">
        <f>SUM(C26:K26)+'0516'!O28</f>
        <v>0</v>
      </c>
      <c r="P26" s="65"/>
    </row>
    <row r="27">
      <c r="A27" s="62" t="s">
        <v>80</v>
      </c>
      <c r="B27" s="51">
        <f>-1*'0516'!N29</f>
        <v>0</v>
      </c>
      <c r="D27" s="93">
        <v>0.0</v>
      </c>
      <c r="E27" s="103"/>
      <c r="F27" s="103"/>
      <c r="G27" s="99"/>
      <c r="H27" s="101">
        <v>0.0</v>
      </c>
      <c r="I27" s="99"/>
      <c r="J27" s="103"/>
      <c r="K27" s="101">
        <v>0.0</v>
      </c>
      <c r="L27" s="52">
        <f t="shared" si="4"/>
        <v>0</v>
      </c>
      <c r="M27" s="53"/>
      <c r="N27" s="33">
        <f t="shared" si="5"/>
        <v>0</v>
      </c>
      <c r="O27" s="54">
        <f>SUM(C27:K27)+'0516'!O29</f>
        <v>0</v>
      </c>
      <c r="P27" s="65"/>
    </row>
    <row r="28">
      <c r="B28" s="68"/>
      <c r="G28" s="92"/>
      <c r="H28" s="92"/>
      <c r="I28" s="92"/>
      <c r="K28" s="92"/>
      <c r="L28" s="71"/>
      <c r="M28" s="71"/>
    </row>
    <row r="29" ht="82.5" customHeight="1">
      <c r="A29" s="66"/>
      <c r="B29" s="43"/>
      <c r="D29" s="73" t="s">
        <v>386</v>
      </c>
      <c r="E29" s="73"/>
      <c r="F29" s="35"/>
      <c r="G29" s="106" t="s">
        <v>387</v>
      </c>
      <c r="H29" s="106" t="s">
        <v>388</v>
      </c>
      <c r="I29" s="106" t="s">
        <v>389</v>
      </c>
      <c r="J29" s="73"/>
      <c r="K29" s="106" t="s">
        <v>390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69"/>
      <c r="E30" s="42"/>
      <c r="F30" s="42"/>
      <c r="G30" s="99"/>
      <c r="H30" s="99"/>
      <c r="I30" s="99"/>
      <c r="J30" s="42"/>
      <c r="K30" s="99"/>
      <c r="L30" s="71"/>
      <c r="M30" s="71"/>
    </row>
    <row r="31">
      <c r="B31" s="68"/>
      <c r="C31" s="42"/>
      <c r="D31" s="42"/>
      <c r="E31" s="42"/>
      <c r="F31" s="42"/>
      <c r="G31" s="99"/>
      <c r="H31" s="99"/>
      <c r="I31" s="99"/>
      <c r="J31" s="42"/>
      <c r="K31" s="99"/>
      <c r="L31" s="71"/>
      <c r="M31" s="71"/>
    </row>
    <row r="32">
      <c r="B32" s="68"/>
      <c r="C32" s="42"/>
      <c r="D32" s="42"/>
      <c r="E32" s="42"/>
      <c r="F32" s="42"/>
      <c r="G32" s="99"/>
      <c r="H32" s="99"/>
      <c r="I32" s="99"/>
      <c r="J32" s="42"/>
      <c r="K32" s="99"/>
      <c r="L32" s="71"/>
      <c r="M32" s="71"/>
    </row>
    <row r="33">
      <c r="B33" s="68"/>
      <c r="C33" s="42"/>
      <c r="D33" s="42"/>
      <c r="E33" s="42"/>
      <c r="F33" s="42"/>
      <c r="G33" s="99"/>
      <c r="H33" s="99"/>
      <c r="I33" s="99"/>
      <c r="J33" s="42"/>
      <c r="K33" s="99"/>
      <c r="L33" s="71"/>
      <c r="M33" s="71"/>
    </row>
    <row r="34">
      <c r="B34" s="68"/>
      <c r="C34" s="43"/>
      <c r="D34" s="43"/>
      <c r="E34" s="43"/>
      <c r="F34" s="43"/>
      <c r="G34" s="92"/>
      <c r="H34" s="92"/>
      <c r="I34" s="92"/>
      <c r="J34" s="43"/>
      <c r="K34" s="92"/>
      <c r="L34" s="71"/>
      <c r="M34" s="71"/>
    </row>
    <row r="35">
      <c r="B35" s="68"/>
      <c r="C35" s="43"/>
      <c r="D35" s="43"/>
      <c r="E35" s="43"/>
      <c r="F35" s="43"/>
      <c r="G35" s="92"/>
      <c r="H35" s="92"/>
      <c r="I35" s="92"/>
      <c r="J35" s="43"/>
      <c r="K35" s="92"/>
      <c r="L35" s="71"/>
      <c r="M35" s="71"/>
    </row>
    <row r="36">
      <c r="B36" s="68"/>
      <c r="C36" s="43"/>
      <c r="D36" s="43"/>
      <c r="E36" s="43"/>
      <c r="F36" s="43"/>
      <c r="G36" s="92"/>
      <c r="H36" s="92"/>
      <c r="I36" s="92"/>
      <c r="J36" s="43"/>
      <c r="K36" s="92"/>
      <c r="L36" s="71"/>
      <c r="M36" s="71"/>
    </row>
    <row r="37">
      <c r="B37" s="68"/>
      <c r="C37" s="43"/>
      <c r="D37" s="43"/>
      <c r="E37" s="43"/>
      <c r="F37" s="43"/>
      <c r="G37" s="92"/>
      <c r="H37" s="92"/>
      <c r="I37" s="92"/>
      <c r="J37" s="43"/>
      <c r="K37" s="92"/>
      <c r="L37" s="71"/>
      <c r="M37" s="71"/>
    </row>
    <row r="38">
      <c r="B38" s="68"/>
      <c r="C38" s="43"/>
      <c r="D38" s="43"/>
      <c r="E38" s="43"/>
      <c r="F38" s="43"/>
      <c r="G38" s="92"/>
      <c r="H38" s="92"/>
      <c r="I38" s="92"/>
      <c r="J38" s="43"/>
      <c r="K38" s="92"/>
      <c r="L38" s="71"/>
      <c r="M38" s="71"/>
    </row>
    <row r="39">
      <c r="B39" s="68"/>
      <c r="C39" s="43"/>
      <c r="D39" s="43"/>
      <c r="E39" s="43"/>
      <c r="F39" s="43"/>
      <c r="G39" s="92"/>
      <c r="H39" s="92"/>
      <c r="I39" s="92"/>
      <c r="J39" s="43"/>
      <c r="K39" s="92"/>
      <c r="L39" s="71"/>
      <c r="M39" s="71"/>
    </row>
    <row r="40">
      <c r="B40" s="68"/>
      <c r="C40" s="43"/>
      <c r="D40" s="43"/>
      <c r="E40" s="43"/>
      <c r="F40" s="43"/>
      <c r="G40" s="92"/>
      <c r="H40" s="92"/>
      <c r="I40" s="92"/>
      <c r="J40" s="43"/>
      <c r="K40" s="92"/>
      <c r="L40" s="71"/>
      <c r="M40" s="71"/>
    </row>
    <row r="41">
      <c r="B41" s="68"/>
      <c r="C41" s="43"/>
      <c r="D41" s="43"/>
      <c r="E41" s="43"/>
      <c r="F41" s="43"/>
      <c r="G41" s="92"/>
      <c r="H41" s="92"/>
      <c r="I41" s="92"/>
      <c r="J41" s="43"/>
      <c r="K41" s="92"/>
      <c r="L41" s="71"/>
      <c r="M41" s="71"/>
    </row>
    <row r="42">
      <c r="B42" s="68"/>
      <c r="C42" s="43"/>
      <c r="D42" s="43"/>
      <c r="E42" s="43"/>
      <c r="F42" s="43"/>
      <c r="G42" s="92"/>
      <c r="H42" s="92"/>
      <c r="I42" s="92"/>
      <c r="J42" s="43"/>
      <c r="K42" s="92"/>
      <c r="L42" s="71"/>
      <c r="M42" s="71"/>
    </row>
    <row r="43">
      <c r="B43" s="68"/>
      <c r="C43" s="43"/>
      <c r="D43" s="43"/>
      <c r="E43" s="43"/>
      <c r="F43" s="43"/>
      <c r="G43" s="92"/>
      <c r="H43" s="92"/>
      <c r="I43" s="92"/>
      <c r="J43" s="43"/>
      <c r="K43" s="92"/>
      <c r="L43" s="71"/>
      <c r="M43" s="71"/>
    </row>
    <row r="44">
      <c r="B44" s="68"/>
      <c r="C44" s="43"/>
      <c r="D44" s="43"/>
      <c r="E44" s="43"/>
      <c r="F44" s="43"/>
      <c r="G44" s="92"/>
      <c r="H44" s="92"/>
      <c r="I44" s="92"/>
      <c r="J44" s="43"/>
      <c r="K44" s="92"/>
      <c r="L44" s="71"/>
      <c r="M44" s="71"/>
    </row>
    <row r="45">
      <c r="B45" s="68"/>
      <c r="C45" s="43"/>
      <c r="D45" s="43"/>
      <c r="E45" s="43"/>
      <c r="F45" s="43"/>
      <c r="G45" s="92"/>
      <c r="H45" s="92"/>
      <c r="I45" s="92"/>
      <c r="J45" s="43"/>
      <c r="K45" s="92"/>
      <c r="L45" s="71"/>
      <c r="M45" s="71"/>
    </row>
    <row r="46">
      <c r="B46" s="68"/>
      <c r="C46" s="43"/>
      <c r="D46" s="43"/>
      <c r="E46" s="43"/>
      <c r="F46" s="43"/>
      <c r="G46" s="92"/>
      <c r="H46" s="92"/>
      <c r="I46" s="92"/>
      <c r="J46" s="43"/>
      <c r="K46" s="92"/>
      <c r="L46" s="71"/>
      <c r="M46" s="71"/>
    </row>
    <row r="47">
      <c r="B47" s="68"/>
      <c r="C47" s="43"/>
      <c r="D47" s="43"/>
      <c r="E47" s="43"/>
      <c r="F47" s="43"/>
      <c r="G47" s="92"/>
      <c r="H47" s="92"/>
      <c r="I47" s="92"/>
      <c r="J47" s="43"/>
      <c r="K47" s="92"/>
      <c r="L47" s="71"/>
      <c r="M47" s="71"/>
    </row>
    <row r="48">
      <c r="B48" s="68"/>
      <c r="C48" s="43"/>
      <c r="D48" s="43"/>
      <c r="E48" s="43"/>
      <c r="F48" s="43"/>
      <c r="G48" s="92"/>
      <c r="H48" s="92"/>
      <c r="I48" s="92"/>
      <c r="J48" s="43"/>
      <c r="K48" s="92"/>
      <c r="L48" s="71"/>
      <c r="M48" s="71"/>
    </row>
    <row r="49">
      <c r="B49" s="68"/>
      <c r="C49" s="43"/>
      <c r="D49" s="43"/>
      <c r="E49" s="43"/>
      <c r="F49" s="43"/>
      <c r="G49" s="92"/>
      <c r="H49" s="92"/>
      <c r="I49" s="92"/>
      <c r="J49" s="43"/>
      <c r="K49" s="92"/>
      <c r="L49" s="71"/>
      <c r="M49" s="71"/>
    </row>
    <row r="50">
      <c r="B50" s="68"/>
      <c r="C50" s="43"/>
      <c r="D50" s="43"/>
      <c r="E50" s="43"/>
      <c r="F50" s="43"/>
      <c r="G50" s="92"/>
      <c r="H50" s="92"/>
      <c r="I50" s="92"/>
      <c r="J50" s="43"/>
      <c r="K50" s="92"/>
      <c r="L50" s="71"/>
      <c r="M50" s="71"/>
    </row>
    <row r="51">
      <c r="B51" s="68"/>
      <c r="C51" s="43"/>
      <c r="D51" s="43"/>
      <c r="E51" s="43"/>
      <c r="F51" s="43"/>
      <c r="G51" s="92"/>
      <c r="H51" s="92"/>
      <c r="I51" s="92"/>
      <c r="J51" s="43"/>
      <c r="K51" s="92"/>
      <c r="L51" s="71"/>
      <c r="M51" s="71"/>
    </row>
    <row r="52">
      <c r="B52" s="68"/>
      <c r="C52" s="43"/>
      <c r="D52" s="43"/>
      <c r="E52" s="43"/>
      <c r="F52" s="43"/>
      <c r="G52" s="92"/>
      <c r="H52" s="92"/>
      <c r="I52" s="92"/>
      <c r="J52" s="43"/>
      <c r="K52" s="92"/>
      <c r="L52" s="71"/>
      <c r="M52" s="71"/>
    </row>
    <row r="53">
      <c r="B53" s="68"/>
      <c r="C53" s="43"/>
      <c r="D53" s="43"/>
      <c r="E53" s="43"/>
      <c r="F53" s="43"/>
      <c r="G53" s="92"/>
      <c r="H53" s="92"/>
      <c r="I53" s="92"/>
      <c r="J53" s="43"/>
      <c r="K53" s="92"/>
      <c r="L53" s="71"/>
      <c r="M53" s="71"/>
    </row>
    <row r="54">
      <c r="B54" s="68"/>
      <c r="C54" s="43"/>
      <c r="D54" s="43"/>
      <c r="E54" s="43"/>
      <c r="F54" s="43"/>
      <c r="G54" s="92"/>
      <c r="H54" s="92"/>
      <c r="I54" s="92"/>
      <c r="J54" s="43"/>
      <c r="K54" s="92"/>
      <c r="L54" s="71"/>
      <c r="M54" s="71"/>
    </row>
    <row r="55">
      <c r="B55" s="68"/>
      <c r="C55" s="43"/>
      <c r="D55" s="43"/>
      <c r="E55" s="43"/>
      <c r="F55" s="43"/>
      <c r="G55" s="92"/>
      <c r="H55" s="92"/>
      <c r="I55" s="92"/>
      <c r="J55" s="43"/>
      <c r="K55" s="92"/>
      <c r="L55" s="71"/>
      <c r="M55" s="71"/>
    </row>
    <row r="56">
      <c r="B56" s="68"/>
      <c r="C56" s="43"/>
      <c r="D56" s="43"/>
      <c r="E56" s="43"/>
      <c r="F56" s="43"/>
      <c r="G56" s="92"/>
      <c r="H56" s="92"/>
      <c r="I56" s="92"/>
      <c r="J56" s="43"/>
      <c r="K56" s="92"/>
      <c r="L56" s="71"/>
      <c r="M56" s="71"/>
    </row>
    <row r="57">
      <c r="B57" s="68"/>
      <c r="C57" s="43"/>
      <c r="D57" s="43"/>
      <c r="E57" s="43"/>
      <c r="F57" s="43"/>
      <c r="G57" s="92"/>
      <c r="H57" s="92"/>
      <c r="I57" s="92"/>
      <c r="J57" s="43"/>
      <c r="K57" s="92"/>
      <c r="L57" s="71"/>
      <c r="M57" s="71"/>
    </row>
    <row r="58">
      <c r="B58" s="68"/>
      <c r="C58" s="43"/>
      <c r="D58" s="43"/>
      <c r="E58" s="43"/>
      <c r="F58" s="43"/>
      <c r="G58" s="92"/>
      <c r="H58" s="92"/>
      <c r="I58" s="92"/>
      <c r="J58" s="43"/>
      <c r="K58" s="92"/>
      <c r="L58" s="71"/>
      <c r="M58" s="71"/>
    </row>
    <row r="59">
      <c r="B59" s="68"/>
      <c r="C59" s="43"/>
      <c r="D59" s="43"/>
      <c r="E59" s="43"/>
      <c r="F59" s="43"/>
      <c r="G59" s="92"/>
      <c r="H59" s="92"/>
      <c r="I59" s="92"/>
      <c r="J59" s="43"/>
      <c r="K59" s="92"/>
      <c r="L59" s="71"/>
      <c r="M59" s="71"/>
    </row>
    <row r="60">
      <c r="B60" s="68"/>
      <c r="C60" s="43"/>
      <c r="D60" s="43"/>
      <c r="E60" s="43"/>
      <c r="F60" s="43"/>
      <c r="G60" s="92"/>
      <c r="H60" s="92"/>
      <c r="I60" s="92"/>
      <c r="J60" s="43"/>
      <c r="K60" s="92"/>
      <c r="L60" s="71"/>
      <c r="M60" s="71"/>
    </row>
    <row r="61">
      <c r="B61" s="68"/>
      <c r="C61" s="43"/>
      <c r="D61" s="43"/>
      <c r="E61" s="43"/>
      <c r="F61" s="43"/>
      <c r="G61" s="92"/>
      <c r="H61" s="92"/>
      <c r="I61" s="92"/>
      <c r="J61" s="43"/>
      <c r="K61" s="92"/>
      <c r="L61" s="71"/>
      <c r="M61" s="71"/>
    </row>
    <row r="62">
      <c r="B62" s="68"/>
      <c r="C62" s="43"/>
      <c r="D62" s="43"/>
      <c r="E62" s="43"/>
      <c r="F62" s="43"/>
      <c r="G62" s="92"/>
      <c r="H62" s="92"/>
      <c r="I62" s="92"/>
      <c r="J62" s="43"/>
      <c r="K62" s="92"/>
      <c r="L62" s="71"/>
      <c r="M62" s="71"/>
    </row>
    <row r="63">
      <c r="B63" s="68"/>
      <c r="C63" s="43"/>
      <c r="D63" s="43"/>
      <c r="E63" s="43"/>
      <c r="F63" s="43"/>
      <c r="G63" s="92"/>
      <c r="H63" s="92"/>
      <c r="I63" s="92"/>
      <c r="J63" s="43"/>
      <c r="K63" s="92"/>
      <c r="L63" s="71"/>
      <c r="M63" s="71"/>
    </row>
    <row r="64">
      <c r="B64" s="68"/>
      <c r="C64" s="43"/>
      <c r="D64" s="43"/>
      <c r="E64" s="43"/>
      <c r="F64" s="43"/>
      <c r="G64" s="92"/>
      <c r="H64" s="92"/>
      <c r="I64" s="92"/>
      <c r="J64" s="43"/>
      <c r="K64" s="92"/>
      <c r="L64" s="71"/>
      <c r="M64" s="71"/>
    </row>
    <row r="65">
      <c r="B65" s="68"/>
      <c r="C65" s="43"/>
      <c r="D65" s="43"/>
      <c r="E65" s="43"/>
      <c r="F65" s="43"/>
      <c r="G65" s="92"/>
      <c r="H65" s="92"/>
      <c r="I65" s="92"/>
      <c r="J65" s="43"/>
      <c r="K65" s="92"/>
      <c r="L65" s="71"/>
      <c r="M65" s="71"/>
    </row>
    <row r="66">
      <c r="B66" s="68"/>
      <c r="C66" s="43"/>
      <c r="D66" s="43"/>
      <c r="E66" s="43"/>
      <c r="F66" s="43"/>
      <c r="G66" s="92"/>
      <c r="H66" s="92"/>
      <c r="I66" s="92"/>
      <c r="J66" s="43"/>
      <c r="K66" s="92"/>
      <c r="L66" s="71"/>
      <c r="M66" s="71"/>
    </row>
    <row r="67">
      <c r="B67" s="68"/>
      <c r="C67" s="43"/>
      <c r="D67" s="43"/>
      <c r="E67" s="43"/>
      <c r="F67" s="43"/>
      <c r="G67" s="92"/>
      <c r="H67" s="92"/>
      <c r="I67" s="92"/>
      <c r="J67" s="43"/>
      <c r="K67" s="92"/>
      <c r="L67" s="71"/>
      <c r="M67" s="71"/>
    </row>
    <row r="68">
      <c r="B68" s="68"/>
      <c r="C68" s="43"/>
      <c r="D68" s="43"/>
      <c r="E68" s="43"/>
      <c r="F68" s="43"/>
      <c r="G68" s="92"/>
      <c r="H68" s="92"/>
      <c r="I68" s="92"/>
      <c r="J68" s="43"/>
      <c r="K68" s="92"/>
      <c r="L68" s="71"/>
      <c r="M68" s="71"/>
    </row>
    <row r="69">
      <c r="B69" s="68"/>
      <c r="C69" s="43"/>
      <c r="D69" s="43"/>
      <c r="E69" s="43"/>
      <c r="F69" s="43"/>
      <c r="G69" s="92"/>
      <c r="H69" s="92"/>
      <c r="I69" s="92"/>
      <c r="J69" s="43"/>
      <c r="K69" s="92"/>
      <c r="L69" s="71"/>
      <c r="M69" s="71"/>
    </row>
    <row r="70">
      <c r="B70" s="68"/>
      <c r="C70" s="43"/>
      <c r="D70" s="43"/>
      <c r="E70" s="43"/>
      <c r="F70" s="43"/>
      <c r="G70" s="92"/>
      <c r="H70" s="92"/>
      <c r="I70" s="92"/>
      <c r="J70" s="43"/>
      <c r="K70" s="92"/>
      <c r="L70" s="71"/>
      <c r="M70" s="71"/>
    </row>
    <row r="71">
      <c r="B71" s="68"/>
      <c r="C71" s="43"/>
      <c r="D71" s="43"/>
      <c r="E71" s="43"/>
      <c r="F71" s="43"/>
      <c r="G71" s="92"/>
      <c r="H71" s="92"/>
      <c r="I71" s="92"/>
      <c r="J71" s="43"/>
      <c r="K71" s="92"/>
      <c r="L71" s="71"/>
      <c r="M71" s="71"/>
    </row>
    <row r="72">
      <c r="B72" s="68"/>
      <c r="C72" s="43"/>
      <c r="D72" s="43"/>
      <c r="E72" s="43"/>
      <c r="F72" s="43"/>
      <c r="G72" s="92"/>
      <c r="H72" s="92"/>
      <c r="I72" s="92"/>
      <c r="J72" s="43"/>
      <c r="K72" s="92"/>
      <c r="L72" s="71"/>
      <c r="M72" s="71"/>
    </row>
    <row r="73">
      <c r="B73" s="68"/>
      <c r="C73" s="43"/>
      <c r="D73" s="43"/>
      <c r="E73" s="43"/>
      <c r="F73" s="43"/>
      <c r="G73" s="92"/>
      <c r="H73" s="92"/>
      <c r="I73" s="92"/>
      <c r="J73" s="43"/>
      <c r="K73" s="92"/>
      <c r="L73" s="71"/>
      <c r="M73" s="71"/>
    </row>
    <row r="74">
      <c r="B74" s="68"/>
      <c r="C74" s="43"/>
      <c r="D74" s="43"/>
      <c r="E74" s="43"/>
      <c r="F74" s="43"/>
      <c r="G74" s="92"/>
      <c r="H74" s="92"/>
      <c r="I74" s="92"/>
      <c r="J74" s="43"/>
      <c r="K74" s="92"/>
      <c r="L74" s="71"/>
      <c r="M74" s="71"/>
    </row>
    <row r="75">
      <c r="B75" s="68"/>
      <c r="C75" s="43"/>
      <c r="D75" s="43"/>
      <c r="E75" s="43"/>
      <c r="F75" s="43"/>
      <c r="G75" s="92"/>
      <c r="H75" s="92"/>
      <c r="I75" s="92"/>
      <c r="J75" s="43"/>
      <c r="K75" s="92"/>
      <c r="L75" s="71"/>
      <c r="M75" s="71"/>
    </row>
    <row r="76">
      <c r="B76" s="68"/>
      <c r="C76" s="43"/>
      <c r="D76" s="43"/>
      <c r="E76" s="43"/>
      <c r="F76" s="43"/>
      <c r="G76" s="92"/>
      <c r="H76" s="92"/>
      <c r="I76" s="92"/>
      <c r="J76" s="43"/>
      <c r="K76" s="92"/>
      <c r="L76" s="71"/>
      <c r="M76" s="71"/>
    </row>
    <row r="77">
      <c r="B77" s="68"/>
      <c r="C77" s="43"/>
      <c r="D77" s="43"/>
      <c r="E77" s="43"/>
      <c r="F77" s="43"/>
      <c r="G77" s="92"/>
      <c r="H77" s="92"/>
      <c r="I77" s="92"/>
      <c r="J77" s="43"/>
      <c r="K77" s="92"/>
      <c r="L77" s="71"/>
      <c r="M77" s="71"/>
    </row>
    <row r="78">
      <c r="B78" s="68"/>
      <c r="C78" s="43"/>
      <c r="D78" s="43"/>
      <c r="E78" s="43"/>
      <c r="F78" s="43"/>
      <c r="G78" s="92"/>
      <c r="H78" s="92"/>
      <c r="I78" s="92"/>
      <c r="J78" s="43"/>
      <c r="K78" s="92"/>
      <c r="L78" s="71"/>
      <c r="M78" s="71"/>
    </row>
    <row r="79">
      <c r="B79" s="68"/>
      <c r="C79" s="43"/>
      <c r="D79" s="43"/>
      <c r="E79" s="43"/>
      <c r="F79" s="43"/>
      <c r="G79" s="92"/>
      <c r="H79" s="92"/>
      <c r="I79" s="92"/>
      <c r="J79" s="43"/>
      <c r="K79" s="92"/>
      <c r="L79" s="71"/>
      <c r="M79" s="71"/>
    </row>
    <row r="80">
      <c r="B80" s="68"/>
      <c r="C80" s="43"/>
      <c r="D80" s="43"/>
      <c r="E80" s="43"/>
      <c r="F80" s="43"/>
      <c r="G80" s="92"/>
      <c r="H80" s="92"/>
      <c r="I80" s="92"/>
      <c r="J80" s="43"/>
      <c r="K80" s="92"/>
      <c r="L80" s="71"/>
      <c r="M80" s="71"/>
    </row>
    <row r="81">
      <c r="B81" s="68"/>
      <c r="C81" s="43"/>
      <c r="D81" s="43"/>
      <c r="E81" s="43"/>
      <c r="F81" s="43"/>
      <c r="G81" s="92"/>
      <c r="H81" s="92"/>
      <c r="I81" s="92"/>
      <c r="J81" s="43"/>
      <c r="K81" s="92"/>
      <c r="L81" s="71"/>
      <c r="M81" s="71"/>
    </row>
    <row r="82">
      <c r="B82" s="68"/>
      <c r="C82" s="43"/>
      <c r="D82" s="43"/>
      <c r="E82" s="43"/>
      <c r="F82" s="43"/>
      <c r="G82" s="92"/>
      <c r="H82" s="92"/>
      <c r="I82" s="92"/>
      <c r="J82" s="43"/>
      <c r="K82" s="92"/>
      <c r="L82" s="71"/>
      <c r="M82" s="71"/>
    </row>
    <row r="83">
      <c r="B83" s="68"/>
      <c r="C83" s="43"/>
      <c r="D83" s="43"/>
      <c r="E83" s="43"/>
      <c r="F83" s="43"/>
      <c r="G83" s="92"/>
      <c r="H83" s="92"/>
      <c r="I83" s="92"/>
      <c r="J83" s="43"/>
      <c r="K83" s="92"/>
      <c r="L83" s="71"/>
      <c r="M83" s="71"/>
    </row>
    <row r="84">
      <c r="B84" s="68"/>
      <c r="C84" s="43"/>
      <c r="D84" s="43"/>
      <c r="E84" s="43"/>
      <c r="F84" s="43"/>
      <c r="G84" s="92"/>
      <c r="H84" s="92"/>
      <c r="I84" s="92"/>
      <c r="J84" s="43"/>
      <c r="K84" s="92"/>
      <c r="L84" s="71"/>
      <c r="M84" s="71"/>
    </row>
    <row r="85">
      <c r="B85" s="68"/>
      <c r="C85" s="43"/>
      <c r="D85" s="43"/>
      <c r="E85" s="43"/>
      <c r="F85" s="43"/>
      <c r="G85" s="92"/>
      <c r="H85" s="92"/>
      <c r="I85" s="92"/>
      <c r="J85" s="43"/>
      <c r="K85" s="92"/>
      <c r="L85" s="71"/>
      <c r="M85" s="71"/>
    </row>
    <row r="86">
      <c r="B86" s="68"/>
      <c r="C86" s="43"/>
      <c r="D86" s="43"/>
      <c r="E86" s="43"/>
      <c r="F86" s="43"/>
      <c r="G86" s="92"/>
      <c r="H86" s="92"/>
      <c r="I86" s="92"/>
      <c r="J86" s="43"/>
      <c r="K86" s="92"/>
      <c r="L86" s="71"/>
      <c r="M86" s="71"/>
    </row>
    <row r="87">
      <c r="B87" s="68"/>
      <c r="C87" s="43"/>
      <c r="D87" s="43"/>
      <c r="E87" s="43"/>
      <c r="F87" s="43"/>
      <c r="G87" s="92"/>
      <c r="H87" s="92"/>
      <c r="I87" s="92"/>
      <c r="J87" s="43"/>
      <c r="K87" s="92"/>
      <c r="L87" s="71"/>
      <c r="M87" s="71"/>
    </row>
    <row r="88">
      <c r="B88" s="68"/>
      <c r="C88" s="43"/>
      <c r="D88" s="43"/>
      <c r="E88" s="43"/>
      <c r="F88" s="43"/>
      <c r="G88" s="92"/>
      <c r="H88" s="92"/>
      <c r="I88" s="92"/>
      <c r="J88" s="43"/>
      <c r="K88" s="92"/>
      <c r="L88" s="71"/>
      <c r="M88" s="71"/>
    </row>
    <row r="89">
      <c r="B89" s="68"/>
      <c r="C89" s="43"/>
      <c r="D89" s="43"/>
      <c r="E89" s="43"/>
      <c r="F89" s="43"/>
      <c r="G89" s="92"/>
      <c r="H89" s="92"/>
      <c r="I89" s="92"/>
      <c r="J89" s="43"/>
      <c r="K89" s="92"/>
      <c r="L89" s="71"/>
      <c r="M89" s="71"/>
    </row>
    <row r="90">
      <c r="B90" s="68"/>
      <c r="C90" s="43"/>
      <c r="D90" s="43"/>
      <c r="E90" s="43"/>
      <c r="F90" s="43"/>
      <c r="G90" s="92"/>
      <c r="H90" s="92"/>
      <c r="I90" s="92"/>
      <c r="J90" s="43"/>
      <c r="K90" s="92"/>
      <c r="L90" s="71"/>
      <c r="M90" s="71"/>
    </row>
    <row r="91">
      <c r="B91" s="68"/>
      <c r="C91" s="43"/>
      <c r="D91" s="43"/>
      <c r="E91" s="43"/>
      <c r="F91" s="43"/>
      <c r="G91" s="92"/>
      <c r="H91" s="92"/>
      <c r="I91" s="92"/>
      <c r="J91" s="43"/>
      <c r="K91" s="92"/>
      <c r="L91" s="71"/>
      <c r="M91" s="7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254</v>
      </c>
      <c r="C1" s="19">
        <v>42492.0</v>
      </c>
      <c r="D1" s="19">
        <v>42495.0</v>
      </c>
      <c r="E1" s="19">
        <v>42499.0</v>
      </c>
      <c r="F1" s="19">
        <v>42502.0</v>
      </c>
      <c r="G1" s="19">
        <v>42506.0</v>
      </c>
      <c r="H1" s="85">
        <v>42509.0</v>
      </c>
      <c r="I1" s="85">
        <v>42513.0</v>
      </c>
      <c r="J1" s="85">
        <v>42516.0</v>
      </c>
      <c r="K1" s="85">
        <v>42520.0</v>
      </c>
      <c r="L1" s="20" t="s">
        <v>256</v>
      </c>
      <c r="M1" s="22" t="s">
        <v>257</v>
      </c>
      <c r="N1" s="23" t="s">
        <v>258</v>
      </c>
      <c r="O1" s="24" t="s">
        <v>259</v>
      </c>
      <c r="P1" s="25"/>
      <c r="Q1" s="26" t="s">
        <v>260</v>
      </c>
    </row>
    <row r="2">
      <c r="A2" s="27" t="s">
        <v>261</v>
      </c>
      <c r="B2" s="28">
        <f>'0416'!L2</f>
        <v>3130</v>
      </c>
      <c r="C2" s="77"/>
      <c r="D2" s="112" t="s">
        <v>320</v>
      </c>
      <c r="E2" s="77"/>
      <c r="F2" s="93" t="s">
        <v>372</v>
      </c>
      <c r="G2" s="6" t="s">
        <v>371</v>
      </c>
      <c r="H2" s="88" t="s">
        <v>374</v>
      </c>
      <c r="I2" s="88" t="s">
        <v>375</v>
      </c>
      <c r="J2" s="88" t="s">
        <v>323</v>
      </c>
      <c r="K2" s="89" t="s">
        <v>266</v>
      </c>
      <c r="L2" s="31">
        <f>B2+L3-L4</f>
        <v>3730</v>
      </c>
      <c r="M2" s="32"/>
      <c r="N2" s="33">
        <f>SUM(N5:N27)</f>
        <v>-43570</v>
      </c>
      <c r="O2" s="34" t="s">
        <v>373</v>
      </c>
      <c r="P2" s="35"/>
      <c r="Q2" s="36"/>
    </row>
    <row r="3">
      <c r="A3" s="37" t="s">
        <v>271</v>
      </c>
      <c r="B3" s="38"/>
      <c r="C3" s="39">
        <f t="shared" ref="C3:K3" si="1">SUM(C5:C27)</f>
        <v>0</v>
      </c>
      <c r="D3" s="39">
        <f t="shared" si="1"/>
        <v>1600</v>
      </c>
      <c r="E3" s="39">
        <f t="shared" si="1"/>
        <v>0</v>
      </c>
      <c r="F3" s="39">
        <f t="shared" si="1"/>
        <v>1650</v>
      </c>
      <c r="G3" s="39">
        <f t="shared" si="1"/>
        <v>1800</v>
      </c>
      <c r="H3" s="86">
        <f t="shared" si="1"/>
        <v>1650</v>
      </c>
      <c r="I3" s="86">
        <f t="shared" si="1"/>
        <v>1800</v>
      </c>
      <c r="J3" s="86">
        <f t="shared" si="1"/>
        <v>1650</v>
      </c>
      <c r="K3" s="86">
        <f t="shared" si="1"/>
        <v>1650</v>
      </c>
      <c r="L3" s="39">
        <f t="shared" ref="L3:L4" si="2">SUM(C3:K3)</f>
        <v>11800</v>
      </c>
      <c r="M3" s="32"/>
      <c r="N3" s="40"/>
      <c r="O3" s="41"/>
      <c r="P3" s="42"/>
      <c r="Q3" s="43"/>
    </row>
    <row r="4">
      <c r="A4" s="44" t="s">
        <v>272</v>
      </c>
      <c r="B4" s="45"/>
      <c r="C4" s="46"/>
      <c r="D4" s="46">
        <v>1600.0</v>
      </c>
      <c r="E4" s="46"/>
      <c r="F4" s="46">
        <v>1600.0</v>
      </c>
      <c r="G4" s="46">
        <v>1600.0</v>
      </c>
      <c r="H4" s="87">
        <v>1600.0</v>
      </c>
      <c r="I4" s="87">
        <v>1600.0</v>
      </c>
      <c r="J4" s="87">
        <v>1600.0</v>
      </c>
      <c r="K4" s="87">
        <v>1600.0</v>
      </c>
      <c r="L4" s="47">
        <f t="shared" si="2"/>
        <v>11200</v>
      </c>
      <c r="M4" s="32"/>
      <c r="N4" s="40"/>
      <c r="O4" s="48"/>
      <c r="P4" s="49"/>
    </row>
    <row r="5">
      <c r="A5" s="50" t="s">
        <v>278</v>
      </c>
      <c r="B5" s="51">
        <f>-1*'0416'!N5</f>
        <v>1900</v>
      </c>
      <c r="D5" s="93">
        <v>0.0</v>
      </c>
      <c r="F5" s="21"/>
      <c r="G5" s="76">
        <v>0.0</v>
      </c>
      <c r="H5" s="98"/>
      <c r="I5" s="88">
        <v>0.0</v>
      </c>
      <c r="J5" s="98"/>
      <c r="K5" s="88">
        <v>0.0</v>
      </c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SUM(C5:K5)+'0416'!O5</f>
        <v>0</v>
      </c>
      <c r="P5" s="55"/>
      <c r="Q5" s="56"/>
    </row>
    <row r="6">
      <c r="A6" s="57" t="s">
        <v>94</v>
      </c>
      <c r="B6" s="51">
        <f>-1*'0416'!N6</f>
        <v>-600</v>
      </c>
      <c r="H6" s="98"/>
      <c r="I6" s="92"/>
      <c r="J6" s="92"/>
      <c r="K6" s="92"/>
      <c r="L6" s="52">
        <f t="shared" si="3"/>
        <v>-600</v>
      </c>
      <c r="M6" s="32"/>
      <c r="N6" s="33">
        <f t="shared" si="4"/>
        <v>600</v>
      </c>
      <c r="O6" s="54">
        <f>SUM(C6:K6)+'0416'!O6</f>
        <v>0</v>
      </c>
      <c r="P6" s="55"/>
      <c r="Q6" s="26" t="s">
        <v>279</v>
      </c>
    </row>
    <row r="7">
      <c r="A7" s="57" t="s">
        <v>23</v>
      </c>
      <c r="B7" s="51">
        <f>-1*'0416'!N7</f>
        <v>928</v>
      </c>
      <c r="C7" s="77"/>
      <c r="D7" s="93">
        <v>200.0</v>
      </c>
      <c r="E7" s="77"/>
      <c r="F7" s="93">
        <v>150.0</v>
      </c>
      <c r="G7" s="93">
        <v>200.0</v>
      </c>
      <c r="H7" s="89">
        <v>150.0</v>
      </c>
      <c r="I7" s="89">
        <v>150.0</v>
      </c>
      <c r="J7" s="88">
        <v>150.0</v>
      </c>
      <c r="K7" s="89">
        <v>150.0</v>
      </c>
      <c r="L7" s="52">
        <f t="shared" si="3"/>
        <v>2078</v>
      </c>
      <c r="M7" s="53">
        <v>3200.0</v>
      </c>
      <c r="N7" s="33">
        <f t="shared" si="4"/>
        <v>1122</v>
      </c>
      <c r="O7" s="54">
        <f>SUM(C7:K7)+'0416'!O7</f>
        <v>2450</v>
      </c>
      <c r="P7" s="55"/>
      <c r="Q7" s="26" t="s">
        <v>280</v>
      </c>
    </row>
    <row r="8">
      <c r="A8" s="57" t="s">
        <v>7</v>
      </c>
      <c r="B8" s="51">
        <f>-1*'0416'!N8</f>
        <v>2150</v>
      </c>
      <c r="C8" s="77"/>
      <c r="D8" s="21"/>
      <c r="F8" s="21"/>
      <c r="G8" s="93">
        <v>200.0</v>
      </c>
      <c r="H8" s="88">
        <v>150.0</v>
      </c>
      <c r="I8" s="88">
        <v>150.0</v>
      </c>
      <c r="J8" s="88">
        <v>150.0</v>
      </c>
      <c r="K8" s="89">
        <v>150.0</v>
      </c>
      <c r="L8" s="52">
        <f t="shared" si="3"/>
        <v>2950</v>
      </c>
      <c r="M8" s="53">
        <v>1600.0</v>
      </c>
      <c r="N8" s="33">
        <f t="shared" si="4"/>
        <v>-1350</v>
      </c>
      <c r="O8" s="54">
        <f>SUM(C8:K8)+'0416'!O8</f>
        <v>800</v>
      </c>
      <c r="P8" s="55"/>
      <c r="Q8" s="26" t="s">
        <v>281</v>
      </c>
    </row>
    <row r="9">
      <c r="A9" s="57" t="s">
        <v>96</v>
      </c>
      <c r="B9" s="51">
        <f>-1*'0416'!N9</f>
        <v>800</v>
      </c>
      <c r="H9" s="98"/>
      <c r="I9" s="98"/>
      <c r="J9" s="92"/>
      <c r="K9" s="92"/>
      <c r="L9" s="52">
        <f t="shared" si="3"/>
        <v>800</v>
      </c>
      <c r="M9" s="53"/>
      <c r="N9" s="33">
        <f t="shared" si="4"/>
        <v>-800</v>
      </c>
      <c r="O9" s="54">
        <f>SUM(C9:K9)+'0416'!O9</f>
        <v>0</v>
      </c>
      <c r="P9" s="55"/>
      <c r="Q9" s="26" t="s">
        <v>383</v>
      </c>
    </row>
    <row r="10">
      <c r="A10" s="57" t="s">
        <v>62</v>
      </c>
      <c r="B10" s="51">
        <f>-1*'0416'!N10</f>
        <v>1650</v>
      </c>
      <c r="C10" s="77"/>
      <c r="D10" s="76">
        <v>200.0</v>
      </c>
      <c r="E10" s="77"/>
      <c r="F10" s="21"/>
      <c r="H10" s="98"/>
      <c r="I10" s="98"/>
      <c r="J10" s="98"/>
      <c r="K10" s="88">
        <v>150.0</v>
      </c>
      <c r="L10" s="52">
        <f t="shared" si="3"/>
        <v>2000</v>
      </c>
      <c r="M10" s="53"/>
      <c r="N10" s="33">
        <f t="shared" si="4"/>
        <v>-2000</v>
      </c>
      <c r="O10" s="54">
        <f>SUM(C10:K10)+'0416'!O10</f>
        <v>550</v>
      </c>
      <c r="P10" s="55"/>
      <c r="Q10" s="26" t="s">
        <v>282</v>
      </c>
    </row>
    <row r="11">
      <c r="A11" s="57" t="s">
        <v>16</v>
      </c>
      <c r="B11" s="51">
        <f>-1*'0416'!N11</f>
        <v>0</v>
      </c>
      <c r="C11" s="77"/>
      <c r="D11" s="21"/>
      <c r="E11" s="77"/>
      <c r="F11" s="76">
        <v>150.0</v>
      </c>
      <c r="G11" s="76">
        <v>200.0</v>
      </c>
      <c r="H11" s="89">
        <v>150.0</v>
      </c>
      <c r="I11" s="88">
        <v>150.0</v>
      </c>
      <c r="J11" s="88">
        <v>150.0</v>
      </c>
      <c r="K11" s="89">
        <v>150.0</v>
      </c>
      <c r="L11" s="52">
        <f t="shared" si="3"/>
        <v>950</v>
      </c>
      <c r="M11" s="61">
        <f>L11</f>
        <v>950</v>
      </c>
      <c r="N11" s="33">
        <f t="shared" si="4"/>
        <v>0</v>
      </c>
      <c r="O11" s="54">
        <f>SUM(C11:K11)+'0416'!O11</f>
        <v>2250</v>
      </c>
      <c r="P11" s="55"/>
      <c r="Q11" s="26" t="s">
        <v>283</v>
      </c>
    </row>
    <row r="12">
      <c r="A12" s="57" t="s">
        <v>36</v>
      </c>
      <c r="B12" s="51">
        <f>-1*'0416'!N12</f>
        <v>2500</v>
      </c>
      <c r="C12" s="77"/>
      <c r="D12" s="76">
        <v>200.0</v>
      </c>
      <c r="F12" s="21"/>
      <c r="G12" s="93">
        <v>200.0</v>
      </c>
      <c r="H12" s="88">
        <v>150.0</v>
      </c>
      <c r="I12" s="89">
        <v>150.0</v>
      </c>
      <c r="J12" s="88">
        <v>150.0</v>
      </c>
      <c r="K12" s="98"/>
      <c r="L12" s="52">
        <f t="shared" si="3"/>
        <v>3350</v>
      </c>
      <c r="M12" s="53"/>
      <c r="N12" s="33">
        <f t="shared" si="4"/>
        <v>-3350</v>
      </c>
      <c r="O12" s="54">
        <f>SUM(C12:K12)+'0416'!O12</f>
        <v>1950</v>
      </c>
      <c r="P12" s="55"/>
      <c r="Q12" s="26" t="s">
        <v>284</v>
      </c>
    </row>
    <row r="13">
      <c r="A13" s="57" t="s">
        <v>45</v>
      </c>
      <c r="B13" s="51">
        <f>-1*'0416'!N13</f>
        <v>3120</v>
      </c>
      <c r="D13" s="21"/>
      <c r="E13" s="77"/>
      <c r="F13" s="93">
        <v>150.0</v>
      </c>
      <c r="G13" s="21"/>
      <c r="H13" s="98"/>
      <c r="I13" s="88">
        <v>150.0</v>
      </c>
      <c r="J13" s="89">
        <v>150.0</v>
      </c>
      <c r="K13" s="89">
        <v>150.0</v>
      </c>
      <c r="L13" s="52">
        <f t="shared" si="3"/>
        <v>3720</v>
      </c>
      <c r="M13" s="53"/>
      <c r="N13" s="33">
        <f t="shared" si="4"/>
        <v>-3720</v>
      </c>
      <c r="O13" s="54">
        <f>SUM(C13:K13)+'0416'!O13</f>
        <v>1900</v>
      </c>
      <c r="P13" s="55"/>
      <c r="Q13" s="26" t="s">
        <v>285</v>
      </c>
    </row>
    <row r="14">
      <c r="A14" s="57" t="s">
        <v>87</v>
      </c>
      <c r="B14" s="51">
        <f>-1*'0416'!N14</f>
        <v>-50</v>
      </c>
      <c r="F14" s="21"/>
      <c r="H14" s="98"/>
      <c r="I14" s="92"/>
      <c r="J14" s="92"/>
      <c r="K14" s="98"/>
      <c r="L14" s="52">
        <f t="shared" si="3"/>
        <v>-50</v>
      </c>
      <c r="M14" s="53"/>
      <c r="N14" s="33">
        <f t="shared" si="4"/>
        <v>50</v>
      </c>
      <c r="O14" s="54">
        <f>SUM(C14:K14)+'0416'!O14</f>
        <v>0</v>
      </c>
      <c r="P14" s="55"/>
      <c r="Q14" s="26" t="s">
        <v>286</v>
      </c>
    </row>
    <row r="15">
      <c r="A15" s="57" t="s">
        <v>25</v>
      </c>
      <c r="B15" s="51">
        <f>-1*'0416'!N15</f>
        <v>1700</v>
      </c>
      <c r="D15" s="76">
        <v>200.0</v>
      </c>
      <c r="E15" s="77"/>
      <c r="F15" s="76">
        <v>150.0</v>
      </c>
      <c r="G15" s="93">
        <v>200.0</v>
      </c>
      <c r="H15" s="89">
        <v>150.0</v>
      </c>
      <c r="I15" s="88">
        <v>150.0</v>
      </c>
      <c r="J15" s="89">
        <v>150.0</v>
      </c>
      <c r="K15" s="88">
        <v>150.0</v>
      </c>
      <c r="L15" s="52">
        <f t="shared" si="3"/>
        <v>2850</v>
      </c>
      <c r="M15" s="53">
        <v>1600.0</v>
      </c>
      <c r="N15" s="33">
        <f t="shared" si="4"/>
        <v>-1250</v>
      </c>
      <c r="O15" s="54">
        <f>SUM(C15:K15)+'0416'!O15</f>
        <v>2450</v>
      </c>
      <c r="P15" s="55"/>
      <c r="Q15" s="26" t="s">
        <v>287</v>
      </c>
    </row>
    <row r="16">
      <c r="A16" s="57" t="s">
        <v>8</v>
      </c>
      <c r="B16" s="51">
        <f>-1*'0416'!N16</f>
        <v>2100</v>
      </c>
      <c r="C16" s="77"/>
      <c r="D16" s="93">
        <v>200.0</v>
      </c>
      <c r="F16" s="76">
        <v>150.0</v>
      </c>
      <c r="G16" s="21"/>
      <c r="H16" s="98"/>
      <c r="I16" s="89">
        <v>150.0</v>
      </c>
      <c r="J16" s="98"/>
      <c r="K16" s="88">
        <v>150.0</v>
      </c>
      <c r="L16" s="52">
        <f t="shared" si="3"/>
        <v>2750</v>
      </c>
      <c r="M16" s="53">
        <v>2000.0</v>
      </c>
      <c r="N16" s="33">
        <f t="shared" si="4"/>
        <v>-750</v>
      </c>
      <c r="O16" s="54">
        <f>SUM(C16:K16)+'0416'!O16</f>
        <v>850</v>
      </c>
      <c r="P16" s="55"/>
      <c r="Q16" s="26" t="s">
        <v>288</v>
      </c>
    </row>
    <row r="17">
      <c r="A17" s="62" t="s">
        <v>13</v>
      </c>
      <c r="B17" s="51">
        <f>-1*'0416'!N17</f>
        <v>2650</v>
      </c>
      <c r="C17" s="77"/>
      <c r="D17" s="76">
        <v>200.0</v>
      </c>
      <c r="E17" s="77"/>
      <c r="F17" s="76">
        <v>150.0</v>
      </c>
      <c r="G17" s="76">
        <v>200.0</v>
      </c>
      <c r="H17" s="88">
        <v>150.0</v>
      </c>
      <c r="I17" s="88">
        <v>150.0</v>
      </c>
      <c r="J17" s="88">
        <v>150.0</v>
      </c>
      <c r="K17" s="88">
        <v>150.0</v>
      </c>
      <c r="L17" s="52">
        <f t="shared" si="3"/>
        <v>3800</v>
      </c>
      <c r="M17" s="53">
        <v>1000.0</v>
      </c>
      <c r="N17" s="33">
        <f t="shared" si="4"/>
        <v>-2800</v>
      </c>
      <c r="O17" s="54">
        <f>SUM(C17:K17)+'0416'!O17</f>
        <v>1750</v>
      </c>
      <c r="P17" s="55"/>
      <c r="Q17" s="26" t="s">
        <v>289</v>
      </c>
    </row>
    <row r="18">
      <c r="A18" s="57" t="s">
        <v>97</v>
      </c>
      <c r="B18" s="51">
        <f>-1*'0416'!N18</f>
        <v>600</v>
      </c>
      <c r="D18" s="93">
        <v>0.0</v>
      </c>
      <c r="H18" s="98"/>
      <c r="I18" s="98"/>
      <c r="J18" s="98"/>
      <c r="K18" s="98"/>
      <c r="L18" s="52">
        <f t="shared" si="3"/>
        <v>600</v>
      </c>
      <c r="M18" s="53"/>
      <c r="N18" s="33">
        <f t="shared" si="4"/>
        <v>-600</v>
      </c>
      <c r="O18" s="54">
        <f>SUM(C18:K18)+'0416'!O18</f>
        <v>0</v>
      </c>
      <c r="P18" s="55"/>
      <c r="Q18" s="26" t="s">
        <v>385</v>
      </c>
    </row>
    <row r="19">
      <c r="A19" s="57" t="s">
        <v>65</v>
      </c>
      <c r="B19" s="51">
        <f>-1*'0416'!N19</f>
        <v>3420</v>
      </c>
      <c r="C19" s="77"/>
      <c r="D19" s="21"/>
      <c r="F19" s="93">
        <v>150.0</v>
      </c>
      <c r="G19" s="21"/>
      <c r="H19" s="89">
        <v>150.0</v>
      </c>
      <c r="I19" s="89">
        <v>150.0</v>
      </c>
      <c r="J19" s="89">
        <v>150.0</v>
      </c>
      <c r="K19" s="98"/>
      <c r="L19" s="52">
        <f t="shared" si="3"/>
        <v>4020</v>
      </c>
      <c r="M19" s="53"/>
      <c r="N19" s="33">
        <f t="shared" si="4"/>
        <v>-4020</v>
      </c>
      <c r="O19" s="54">
        <f>SUM(C19:K19)+'0416'!O19</f>
        <v>1900</v>
      </c>
      <c r="P19" s="55"/>
      <c r="Q19" s="26" t="s">
        <v>290</v>
      </c>
    </row>
    <row r="20">
      <c r="A20" s="57" t="s">
        <v>55</v>
      </c>
      <c r="B20" s="51">
        <f>-1*'0416'!N20</f>
        <v>3500</v>
      </c>
      <c r="D20" s="76">
        <v>200.0</v>
      </c>
      <c r="E20" s="77"/>
      <c r="F20" s="93">
        <v>150.0</v>
      </c>
      <c r="G20" s="21"/>
      <c r="H20" s="88">
        <v>150.0</v>
      </c>
      <c r="I20" s="89">
        <v>150.0</v>
      </c>
      <c r="J20" s="89">
        <v>150.0</v>
      </c>
      <c r="K20" s="98"/>
      <c r="L20" s="52">
        <f t="shared" si="3"/>
        <v>4300</v>
      </c>
      <c r="M20" s="53"/>
      <c r="N20" s="33">
        <f t="shared" si="4"/>
        <v>-4300</v>
      </c>
      <c r="O20" s="54">
        <f>SUM(C20:K20)+'0416'!O20</f>
        <v>1000</v>
      </c>
      <c r="P20" s="55"/>
      <c r="Q20" s="26" t="s">
        <v>291</v>
      </c>
    </row>
    <row r="21">
      <c r="A21" s="57" t="s">
        <v>28</v>
      </c>
      <c r="B21" s="51">
        <f>-1*'0416'!N21</f>
        <v>3102</v>
      </c>
      <c r="C21" s="77"/>
      <c r="D21" s="21"/>
      <c r="F21" s="76">
        <v>150.0</v>
      </c>
      <c r="G21" s="93">
        <v>200.0</v>
      </c>
      <c r="H21" s="89">
        <v>150.0</v>
      </c>
      <c r="I21" s="98"/>
      <c r="J21" s="98"/>
      <c r="K21" s="98"/>
      <c r="L21" s="52">
        <f t="shared" si="3"/>
        <v>3602</v>
      </c>
      <c r="M21" s="53"/>
      <c r="N21" s="33">
        <f t="shared" si="4"/>
        <v>-3602</v>
      </c>
      <c r="O21" s="54">
        <f>SUM(C21:K21)+'0416'!O21</f>
        <v>950</v>
      </c>
      <c r="P21" s="55"/>
      <c r="Q21" s="26" t="s">
        <v>292</v>
      </c>
    </row>
    <row r="22">
      <c r="A22" s="57" t="s">
        <v>70</v>
      </c>
      <c r="B22" s="51">
        <f>-1*'0416'!N22</f>
        <v>2700</v>
      </c>
      <c r="D22" s="21"/>
      <c r="H22" s="98"/>
      <c r="I22" s="98"/>
      <c r="J22" s="98"/>
      <c r="K22" s="98"/>
      <c r="L22" s="52">
        <f t="shared" si="3"/>
        <v>2700</v>
      </c>
      <c r="M22" s="53"/>
      <c r="N22" s="33">
        <f t="shared" si="4"/>
        <v>-2700</v>
      </c>
      <c r="O22" s="54">
        <f>SUM(C22:K22)+'0416'!O22</f>
        <v>0</v>
      </c>
      <c r="P22" s="55"/>
      <c r="Q22" s="26" t="s">
        <v>293</v>
      </c>
    </row>
    <row r="23">
      <c r="A23" s="57" t="s">
        <v>149</v>
      </c>
      <c r="B23" s="51">
        <f>-1*'0416'!N23</f>
        <v>400</v>
      </c>
      <c r="H23" s="92"/>
      <c r="I23" s="98"/>
      <c r="J23" s="92"/>
      <c r="K23" s="92"/>
      <c r="L23" s="52">
        <f t="shared" si="3"/>
        <v>400</v>
      </c>
      <c r="M23" s="53"/>
      <c r="N23" s="33">
        <f t="shared" si="4"/>
        <v>-400</v>
      </c>
      <c r="O23" s="54">
        <f>SUM(C23:K23)+'0416'!O23</f>
        <v>0</v>
      </c>
      <c r="P23" s="55"/>
      <c r="Q23" s="26" t="s">
        <v>294</v>
      </c>
    </row>
    <row r="24">
      <c r="A24" s="57" t="s">
        <v>103</v>
      </c>
      <c r="B24" s="51">
        <f>-1*'0416'!N24</f>
        <v>1550</v>
      </c>
      <c r="D24" s="21"/>
      <c r="F24" s="21"/>
      <c r="H24" s="98"/>
      <c r="I24" s="98"/>
      <c r="J24" s="98"/>
      <c r="K24" s="98"/>
      <c r="L24" s="52">
        <f t="shared" si="3"/>
        <v>1550</v>
      </c>
      <c r="M24" s="53"/>
      <c r="N24" s="33">
        <f t="shared" si="4"/>
        <v>-1550</v>
      </c>
      <c r="O24" s="54">
        <f>SUM(C24:K24)+'0416'!O24</f>
        <v>450</v>
      </c>
      <c r="P24" s="55"/>
      <c r="Q24" s="26" t="s">
        <v>318</v>
      </c>
    </row>
    <row r="25">
      <c r="A25" s="57" t="s">
        <v>30</v>
      </c>
      <c r="B25" s="51">
        <f>-1*'0416'!N25</f>
        <v>3350</v>
      </c>
      <c r="C25" s="77"/>
      <c r="D25" s="21"/>
      <c r="E25" s="77"/>
      <c r="F25" s="93">
        <v>150.0</v>
      </c>
      <c r="G25" s="76">
        <v>200.0</v>
      </c>
      <c r="H25" s="88">
        <v>150.0</v>
      </c>
      <c r="I25" s="89">
        <v>150.0</v>
      </c>
      <c r="J25" s="89">
        <v>150.0</v>
      </c>
      <c r="K25" s="89">
        <v>150.0</v>
      </c>
      <c r="L25" s="52">
        <f t="shared" si="3"/>
        <v>4300</v>
      </c>
      <c r="M25" s="53"/>
      <c r="N25" s="33">
        <f t="shared" si="4"/>
        <v>-4300</v>
      </c>
      <c r="O25" s="54">
        <f>SUM(C25:K25)+'0416'!O25</f>
        <v>2250</v>
      </c>
      <c r="P25" s="55"/>
      <c r="Q25" s="26" t="s">
        <v>295</v>
      </c>
    </row>
    <row r="26">
      <c r="A26" s="57" t="s">
        <v>52</v>
      </c>
      <c r="B26" s="51">
        <f>-1*'0416'!N26</f>
        <v>4650</v>
      </c>
      <c r="C26" s="77"/>
      <c r="D26" s="93">
        <v>200.0</v>
      </c>
      <c r="E26" s="77"/>
      <c r="F26" s="93">
        <v>150.0</v>
      </c>
      <c r="G26" s="76">
        <v>200.0</v>
      </c>
      <c r="H26" s="89">
        <v>150.0</v>
      </c>
      <c r="I26" s="88">
        <v>150.0</v>
      </c>
      <c r="J26" s="89">
        <v>150.0</v>
      </c>
      <c r="K26" s="89">
        <v>150.0</v>
      </c>
      <c r="L26" s="52">
        <f t="shared" si="3"/>
        <v>5800</v>
      </c>
      <c r="M26" s="53"/>
      <c r="N26" s="33">
        <f t="shared" si="4"/>
        <v>-5800</v>
      </c>
      <c r="O26" s="54">
        <f>SUM(C26:K26)+'0416'!O26</f>
        <v>2450</v>
      </c>
      <c r="P26" s="55"/>
      <c r="Q26" s="5" t="s">
        <v>296</v>
      </c>
    </row>
    <row r="27">
      <c r="A27" s="62" t="s">
        <v>40</v>
      </c>
      <c r="B27" s="51">
        <f>-1*'0416'!N27</f>
        <v>0</v>
      </c>
      <c r="C27" s="77"/>
      <c r="D27" s="21"/>
      <c r="F27" s="76">
        <v>0.0</v>
      </c>
      <c r="G27" s="76">
        <v>0.0</v>
      </c>
      <c r="H27" s="88">
        <v>0.0</v>
      </c>
      <c r="I27" s="98"/>
      <c r="J27" s="88">
        <v>0.0</v>
      </c>
      <c r="K27" s="88">
        <v>150.0</v>
      </c>
      <c r="L27" s="52">
        <f t="shared" si="3"/>
        <v>150</v>
      </c>
      <c r="M27" s="53"/>
      <c r="N27" s="33">
        <f t="shared" si="4"/>
        <v>-150</v>
      </c>
      <c r="O27" s="54">
        <f>SUM(C27:K27)+'0416'!O27</f>
        <v>150</v>
      </c>
      <c r="P27" s="55"/>
      <c r="Q27" s="5" t="s">
        <v>297</v>
      </c>
    </row>
    <row r="28">
      <c r="A28" s="49"/>
      <c r="B28" s="42"/>
      <c r="D28" s="103"/>
      <c r="E28" s="84"/>
      <c r="F28" s="103"/>
      <c r="G28" s="103"/>
      <c r="H28" s="99"/>
      <c r="I28" s="99"/>
      <c r="J28" s="99"/>
      <c r="K28" s="99"/>
      <c r="L28" s="113"/>
      <c r="M28" s="113"/>
      <c r="N28" s="113"/>
      <c r="O28" s="65"/>
      <c r="P28" s="65"/>
    </row>
    <row r="29" ht="82.5" customHeight="1">
      <c r="A29" s="43"/>
      <c r="B29" s="43"/>
      <c r="C29" s="5"/>
      <c r="D29" s="73" t="s">
        <v>391</v>
      </c>
      <c r="E29" s="5"/>
      <c r="F29" s="35"/>
      <c r="G29" s="73" t="s">
        <v>392</v>
      </c>
      <c r="H29" s="97"/>
      <c r="I29" s="106" t="s">
        <v>392</v>
      </c>
      <c r="J29" s="97"/>
      <c r="K29" s="106" t="s">
        <v>392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H30" s="92"/>
      <c r="I30" s="92"/>
      <c r="J30" s="92"/>
      <c r="K30" s="92"/>
      <c r="L30" s="71"/>
      <c r="M30" s="71"/>
    </row>
    <row r="31">
      <c r="B31" s="68"/>
      <c r="D31" s="69"/>
      <c r="E31" s="68"/>
      <c r="F31" s="42"/>
      <c r="G31" s="42"/>
      <c r="H31" s="99"/>
      <c r="I31" s="99"/>
      <c r="J31" s="99"/>
      <c r="K31" s="99"/>
      <c r="L31" s="71"/>
      <c r="M31" s="71"/>
    </row>
    <row r="32">
      <c r="B32" s="68"/>
      <c r="C32" s="42"/>
      <c r="D32" s="42"/>
      <c r="E32" s="68"/>
      <c r="F32" s="42"/>
      <c r="G32" s="42"/>
      <c r="H32" s="99"/>
      <c r="I32" s="99"/>
      <c r="J32" s="99"/>
      <c r="K32" s="99"/>
      <c r="L32" s="71"/>
      <c r="M32" s="71"/>
    </row>
    <row r="33">
      <c r="B33" s="68"/>
      <c r="C33" s="42"/>
      <c r="D33" s="42"/>
      <c r="E33" s="68"/>
      <c r="F33" s="42"/>
      <c r="G33" s="42"/>
      <c r="H33" s="99"/>
      <c r="I33" s="99"/>
      <c r="J33" s="99"/>
      <c r="K33" s="99"/>
      <c r="L33" s="71"/>
      <c r="M33" s="71"/>
    </row>
    <row r="34">
      <c r="B34" s="68"/>
      <c r="C34" s="42"/>
      <c r="D34" s="42"/>
      <c r="E34" s="68"/>
      <c r="F34" s="42"/>
      <c r="G34" s="42"/>
      <c r="H34" s="99"/>
      <c r="I34" s="99"/>
      <c r="J34" s="99"/>
      <c r="K34" s="99"/>
      <c r="L34" s="71"/>
      <c r="M34" s="71"/>
    </row>
    <row r="35">
      <c r="B35" s="68"/>
      <c r="C35" s="43"/>
      <c r="D35" s="43"/>
      <c r="E35" s="43"/>
      <c r="F35" s="43"/>
      <c r="G35" s="43"/>
      <c r="H35" s="92"/>
      <c r="I35" s="92"/>
      <c r="J35" s="92"/>
      <c r="K35" s="92"/>
      <c r="L35" s="71"/>
      <c r="M35" s="71"/>
    </row>
    <row r="36">
      <c r="B36" s="68"/>
      <c r="C36" s="43"/>
      <c r="D36" s="43"/>
      <c r="E36" s="43"/>
      <c r="F36" s="43"/>
      <c r="G36" s="43"/>
      <c r="H36" s="92"/>
      <c r="I36" s="92"/>
      <c r="J36" s="92"/>
      <c r="K36" s="92"/>
      <c r="L36" s="71"/>
      <c r="M36" s="71"/>
    </row>
    <row r="37">
      <c r="B37" s="68"/>
      <c r="C37" s="43"/>
      <c r="D37" s="43"/>
      <c r="E37" s="43"/>
      <c r="F37" s="43"/>
      <c r="G37" s="43"/>
      <c r="H37" s="92"/>
      <c r="I37" s="92"/>
      <c r="J37" s="92"/>
      <c r="K37" s="92"/>
      <c r="L37" s="71"/>
      <c r="M37" s="71"/>
    </row>
    <row r="38">
      <c r="B38" s="68"/>
      <c r="C38" s="43"/>
      <c r="D38" s="43"/>
      <c r="E38" s="43"/>
      <c r="F38" s="43"/>
      <c r="G38" s="43"/>
      <c r="H38" s="92"/>
      <c r="I38" s="92"/>
      <c r="J38" s="92"/>
      <c r="K38" s="92"/>
      <c r="L38" s="71"/>
      <c r="M38" s="71"/>
    </row>
    <row r="39">
      <c r="B39" s="68"/>
      <c r="C39" s="43"/>
      <c r="D39" s="43"/>
      <c r="E39" s="43"/>
      <c r="F39" s="43"/>
      <c r="G39" s="43"/>
      <c r="H39" s="92"/>
      <c r="I39" s="92"/>
      <c r="J39" s="92"/>
      <c r="K39" s="92"/>
      <c r="L39" s="71"/>
      <c r="M39" s="71"/>
    </row>
    <row r="40">
      <c r="B40" s="68"/>
      <c r="C40" s="43"/>
      <c r="D40" s="43"/>
      <c r="E40" s="43"/>
      <c r="F40" s="43"/>
      <c r="G40" s="43"/>
      <c r="H40" s="92"/>
      <c r="I40" s="92"/>
      <c r="J40" s="92"/>
      <c r="K40" s="92"/>
      <c r="L40" s="71"/>
      <c r="M40" s="71"/>
    </row>
    <row r="41">
      <c r="B41" s="68"/>
      <c r="C41" s="43"/>
      <c r="D41" s="43"/>
      <c r="E41" s="43"/>
      <c r="F41" s="43"/>
      <c r="G41" s="43"/>
      <c r="H41" s="92"/>
      <c r="I41" s="92"/>
      <c r="J41" s="92"/>
      <c r="K41" s="92"/>
      <c r="L41" s="71"/>
      <c r="M41" s="71"/>
    </row>
    <row r="42">
      <c r="B42" s="68"/>
      <c r="C42" s="43"/>
      <c r="D42" s="43"/>
      <c r="E42" s="43"/>
      <c r="F42" s="43"/>
      <c r="G42" s="43"/>
      <c r="H42" s="92"/>
      <c r="I42" s="92"/>
      <c r="J42" s="92"/>
      <c r="K42" s="92"/>
      <c r="L42" s="71"/>
      <c r="M42" s="71"/>
    </row>
    <row r="43">
      <c r="B43" s="68"/>
      <c r="C43" s="43"/>
      <c r="D43" s="43"/>
      <c r="E43" s="43"/>
      <c r="F43" s="43"/>
      <c r="G43" s="43"/>
      <c r="H43" s="92"/>
      <c r="I43" s="92"/>
      <c r="J43" s="92"/>
      <c r="K43" s="92"/>
      <c r="L43" s="71"/>
      <c r="M43" s="71"/>
    </row>
    <row r="44">
      <c r="B44" s="68"/>
      <c r="C44" s="43"/>
      <c r="D44" s="43"/>
      <c r="E44" s="43"/>
      <c r="F44" s="43"/>
      <c r="G44" s="43"/>
      <c r="H44" s="92"/>
      <c r="I44" s="92"/>
      <c r="J44" s="92"/>
      <c r="K44" s="92"/>
      <c r="L44" s="71"/>
      <c r="M44" s="71"/>
    </row>
    <row r="45">
      <c r="B45" s="68"/>
      <c r="C45" s="43"/>
      <c r="D45" s="43"/>
      <c r="E45" s="43"/>
      <c r="F45" s="43"/>
      <c r="G45" s="43"/>
      <c r="H45" s="92"/>
      <c r="I45" s="92"/>
      <c r="J45" s="92"/>
      <c r="K45" s="92"/>
      <c r="L45" s="71"/>
      <c r="M45" s="71"/>
    </row>
    <row r="46">
      <c r="B46" s="68"/>
      <c r="C46" s="43"/>
      <c r="D46" s="43"/>
      <c r="E46" s="43"/>
      <c r="F46" s="43"/>
      <c r="G46" s="43"/>
      <c r="H46" s="92"/>
      <c r="I46" s="92"/>
      <c r="J46" s="92"/>
      <c r="K46" s="92"/>
      <c r="L46" s="71"/>
      <c r="M46" s="71"/>
    </row>
    <row r="47">
      <c r="B47" s="68"/>
      <c r="C47" s="43"/>
      <c r="D47" s="43"/>
      <c r="E47" s="43"/>
      <c r="F47" s="43"/>
      <c r="G47" s="43"/>
      <c r="H47" s="92"/>
      <c r="I47" s="92"/>
      <c r="J47" s="92"/>
      <c r="K47" s="92"/>
      <c r="L47" s="71"/>
      <c r="M47" s="71"/>
    </row>
    <row r="48">
      <c r="B48" s="68"/>
      <c r="C48" s="43"/>
      <c r="D48" s="43"/>
      <c r="E48" s="43"/>
      <c r="F48" s="43"/>
      <c r="G48" s="43"/>
      <c r="H48" s="92"/>
      <c r="I48" s="92"/>
      <c r="J48" s="92"/>
      <c r="K48" s="92"/>
      <c r="L48" s="71"/>
      <c r="M48" s="71"/>
    </row>
    <row r="49">
      <c r="B49" s="68"/>
      <c r="C49" s="43"/>
      <c r="D49" s="43"/>
      <c r="E49" s="43"/>
      <c r="F49" s="43"/>
      <c r="G49" s="43"/>
      <c r="H49" s="92"/>
      <c r="I49" s="92"/>
      <c r="J49" s="92"/>
      <c r="K49" s="92"/>
      <c r="L49" s="71"/>
      <c r="M49" s="71"/>
    </row>
    <row r="50">
      <c r="B50" s="68"/>
      <c r="C50" s="43"/>
      <c r="D50" s="43"/>
      <c r="E50" s="43"/>
      <c r="F50" s="43"/>
      <c r="G50" s="43"/>
      <c r="H50" s="92"/>
      <c r="I50" s="92"/>
      <c r="J50" s="92"/>
      <c r="K50" s="92"/>
      <c r="L50" s="71"/>
      <c r="M50" s="71"/>
    </row>
    <row r="51">
      <c r="B51" s="68"/>
      <c r="C51" s="43"/>
      <c r="D51" s="43"/>
      <c r="E51" s="43"/>
      <c r="F51" s="43"/>
      <c r="G51" s="43"/>
      <c r="H51" s="92"/>
      <c r="I51" s="92"/>
      <c r="J51" s="92"/>
      <c r="K51" s="92"/>
      <c r="L51" s="71"/>
      <c r="M51" s="71"/>
    </row>
    <row r="52">
      <c r="B52" s="68"/>
      <c r="C52" s="43"/>
      <c r="D52" s="43"/>
      <c r="E52" s="43"/>
      <c r="F52" s="43"/>
      <c r="G52" s="43"/>
      <c r="H52" s="92"/>
      <c r="I52" s="92"/>
      <c r="J52" s="92"/>
      <c r="K52" s="92"/>
      <c r="L52" s="71"/>
      <c r="M52" s="71"/>
    </row>
    <row r="53">
      <c r="B53" s="68"/>
      <c r="C53" s="43"/>
      <c r="D53" s="43"/>
      <c r="E53" s="43"/>
      <c r="F53" s="43"/>
      <c r="G53" s="43"/>
      <c r="H53" s="92"/>
      <c r="I53" s="92"/>
      <c r="J53" s="92"/>
      <c r="K53" s="92"/>
      <c r="L53" s="71"/>
      <c r="M53" s="71"/>
    </row>
    <row r="54">
      <c r="B54" s="68"/>
      <c r="C54" s="43"/>
      <c r="D54" s="43"/>
      <c r="E54" s="43"/>
      <c r="F54" s="43"/>
      <c r="G54" s="43"/>
      <c r="H54" s="92"/>
      <c r="I54" s="92"/>
      <c r="J54" s="92"/>
      <c r="K54" s="92"/>
      <c r="L54" s="71"/>
      <c r="M54" s="71"/>
    </row>
    <row r="55">
      <c r="B55" s="68"/>
      <c r="C55" s="43"/>
      <c r="D55" s="43"/>
      <c r="E55" s="43"/>
      <c r="F55" s="43"/>
      <c r="G55" s="43"/>
      <c r="H55" s="92"/>
      <c r="I55" s="92"/>
      <c r="J55" s="92"/>
      <c r="K55" s="92"/>
      <c r="L55" s="71"/>
      <c r="M55" s="71"/>
    </row>
    <row r="56">
      <c r="B56" s="68"/>
      <c r="C56" s="43"/>
      <c r="D56" s="43"/>
      <c r="E56" s="43"/>
      <c r="F56" s="43"/>
      <c r="G56" s="43"/>
      <c r="H56" s="92"/>
      <c r="I56" s="92"/>
      <c r="J56" s="92"/>
      <c r="K56" s="92"/>
      <c r="L56" s="71"/>
      <c r="M56" s="71"/>
    </row>
    <row r="57">
      <c r="B57" s="68"/>
      <c r="C57" s="43"/>
      <c r="D57" s="43"/>
      <c r="E57" s="43"/>
      <c r="F57" s="43"/>
      <c r="G57" s="43"/>
      <c r="H57" s="92"/>
      <c r="I57" s="92"/>
      <c r="J57" s="92"/>
      <c r="K57" s="92"/>
      <c r="L57" s="71"/>
      <c r="M57" s="71"/>
    </row>
    <row r="58">
      <c r="B58" s="68"/>
      <c r="C58" s="43"/>
      <c r="D58" s="43"/>
      <c r="E58" s="43"/>
      <c r="F58" s="43"/>
      <c r="G58" s="43"/>
      <c r="H58" s="92"/>
      <c r="I58" s="92"/>
      <c r="J58" s="92"/>
      <c r="K58" s="92"/>
      <c r="L58" s="71"/>
      <c r="M58" s="71"/>
    </row>
    <row r="59">
      <c r="B59" s="68"/>
      <c r="C59" s="43"/>
      <c r="D59" s="43"/>
      <c r="E59" s="43"/>
      <c r="F59" s="43"/>
      <c r="G59" s="43"/>
      <c r="H59" s="92"/>
      <c r="I59" s="92"/>
      <c r="J59" s="92"/>
      <c r="K59" s="92"/>
      <c r="L59" s="71"/>
      <c r="M59" s="71"/>
    </row>
    <row r="60">
      <c r="B60" s="68"/>
      <c r="C60" s="43"/>
      <c r="D60" s="43"/>
      <c r="E60" s="43"/>
      <c r="F60" s="43"/>
      <c r="G60" s="43"/>
      <c r="H60" s="92"/>
      <c r="I60" s="92"/>
      <c r="J60" s="92"/>
      <c r="K60" s="92"/>
      <c r="L60" s="71"/>
      <c r="M60" s="71"/>
    </row>
    <row r="61">
      <c r="B61" s="68"/>
      <c r="C61" s="43"/>
      <c r="D61" s="43"/>
      <c r="E61" s="43"/>
      <c r="F61" s="43"/>
      <c r="G61" s="43"/>
      <c r="H61" s="92"/>
      <c r="I61" s="92"/>
      <c r="J61" s="92"/>
      <c r="K61" s="92"/>
      <c r="L61" s="71"/>
      <c r="M61" s="71"/>
    </row>
    <row r="62">
      <c r="B62" s="68"/>
      <c r="C62" s="43"/>
      <c r="D62" s="43"/>
      <c r="E62" s="43"/>
      <c r="F62" s="43"/>
      <c r="G62" s="43"/>
      <c r="H62" s="92"/>
      <c r="I62" s="92"/>
      <c r="J62" s="92"/>
      <c r="K62" s="92"/>
      <c r="L62" s="71"/>
      <c r="M62" s="71"/>
    </row>
    <row r="63">
      <c r="B63" s="68"/>
      <c r="C63" s="43"/>
      <c r="D63" s="43"/>
      <c r="E63" s="43"/>
      <c r="F63" s="43"/>
      <c r="G63" s="43"/>
      <c r="H63" s="92"/>
      <c r="I63" s="92"/>
      <c r="J63" s="92"/>
      <c r="K63" s="92"/>
      <c r="L63" s="71"/>
      <c r="M63" s="71"/>
    </row>
    <row r="64">
      <c r="B64" s="68"/>
      <c r="C64" s="43"/>
      <c r="D64" s="43"/>
      <c r="E64" s="43"/>
      <c r="F64" s="43"/>
      <c r="G64" s="43"/>
      <c r="H64" s="92"/>
      <c r="I64" s="92"/>
      <c r="J64" s="92"/>
      <c r="K64" s="92"/>
      <c r="L64" s="71"/>
      <c r="M64" s="71"/>
    </row>
    <row r="65">
      <c r="B65" s="68"/>
      <c r="C65" s="43"/>
      <c r="D65" s="43"/>
      <c r="E65" s="43"/>
      <c r="F65" s="43"/>
      <c r="G65" s="43"/>
      <c r="H65" s="92"/>
      <c r="I65" s="92"/>
      <c r="J65" s="92"/>
      <c r="K65" s="92"/>
      <c r="L65" s="71"/>
      <c r="M65" s="71"/>
    </row>
    <row r="66">
      <c r="B66" s="68"/>
      <c r="C66" s="43"/>
      <c r="D66" s="43"/>
      <c r="E66" s="43"/>
      <c r="F66" s="43"/>
      <c r="G66" s="43"/>
      <c r="H66" s="92"/>
      <c r="I66" s="92"/>
      <c r="J66" s="92"/>
      <c r="K66" s="92"/>
      <c r="L66" s="71"/>
      <c r="M66" s="71"/>
    </row>
    <row r="67">
      <c r="B67" s="68"/>
      <c r="C67" s="43"/>
      <c r="D67" s="43"/>
      <c r="E67" s="43"/>
      <c r="F67" s="43"/>
      <c r="G67" s="43"/>
      <c r="H67" s="92"/>
      <c r="I67" s="92"/>
      <c r="J67" s="92"/>
      <c r="K67" s="92"/>
      <c r="L67" s="71"/>
      <c r="M67" s="71"/>
    </row>
    <row r="68">
      <c r="B68" s="68"/>
      <c r="C68" s="43"/>
      <c r="D68" s="43"/>
      <c r="E68" s="43"/>
      <c r="F68" s="43"/>
      <c r="G68" s="43"/>
      <c r="H68" s="92"/>
      <c r="I68" s="92"/>
      <c r="J68" s="92"/>
      <c r="K68" s="92"/>
      <c r="L68" s="71"/>
      <c r="M68" s="71"/>
    </row>
    <row r="69">
      <c r="B69" s="68"/>
      <c r="C69" s="43"/>
      <c r="D69" s="43"/>
      <c r="E69" s="43"/>
      <c r="F69" s="43"/>
      <c r="G69" s="43"/>
      <c r="H69" s="92"/>
      <c r="I69" s="92"/>
      <c r="J69" s="92"/>
      <c r="K69" s="92"/>
      <c r="L69" s="71"/>
      <c r="M69" s="71"/>
    </row>
    <row r="70">
      <c r="B70" s="68"/>
      <c r="C70" s="43"/>
      <c r="D70" s="43"/>
      <c r="E70" s="43"/>
      <c r="F70" s="43"/>
      <c r="G70" s="43"/>
      <c r="H70" s="92"/>
      <c r="I70" s="92"/>
      <c r="J70" s="92"/>
      <c r="K70" s="92"/>
      <c r="L70" s="71"/>
      <c r="M70" s="71"/>
    </row>
    <row r="71">
      <c r="B71" s="68"/>
      <c r="C71" s="43"/>
      <c r="D71" s="43"/>
      <c r="E71" s="43"/>
      <c r="F71" s="43"/>
      <c r="G71" s="43"/>
      <c r="H71" s="92"/>
      <c r="I71" s="92"/>
      <c r="J71" s="92"/>
      <c r="K71" s="92"/>
      <c r="L71" s="71"/>
      <c r="M71" s="71"/>
    </row>
    <row r="72">
      <c r="B72" s="68"/>
      <c r="C72" s="43"/>
      <c r="D72" s="43"/>
      <c r="E72" s="43"/>
      <c r="F72" s="43"/>
      <c r="G72" s="43"/>
      <c r="H72" s="92"/>
      <c r="I72" s="92"/>
      <c r="J72" s="92"/>
      <c r="K72" s="92"/>
      <c r="L72" s="71"/>
      <c r="M72" s="71"/>
    </row>
    <row r="73">
      <c r="B73" s="68"/>
      <c r="C73" s="43"/>
      <c r="D73" s="43"/>
      <c r="E73" s="43"/>
      <c r="F73" s="43"/>
      <c r="G73" s="43"/>
      <c r="H73" s="92"/>
      <c r="I73" s="92"/>
      <c r="J73" s="92"/>
      <c r="K73" s="92"/>
      <c r="L73" s="71"/>
      <c r="M73" s="71"/>
    </row>
    <row r="74">
      <c r="B74" s="68"/>
      <c r="C74" s="43"/>
      <c r="D74" s="43"/>
      <c r="E74" s="43"/>
      <c r="F74" s="43"/>
      <c r="G74" s="43"/>
      <c r="H74" s="92"/>
      <c r="I74" s="92"/>
      <c r="J74" s="92"/>
      <c r="K74" s="92"/>
      <c r="L74" s="71"/>
      <c r="M74" s="71"/>
    </row>
    <row r="75">
      <c r="B75" s="68"/>
      <c r="C75" s="43"/>
      <c r="D75" s="43"/>
      <c r="E75" s="43"/>
      <c r="F75" s="43"/>
      <c r="G75" s="43"/>
      <c r="H75" s="92"/>
      <c r="I75" s="92"/>
      <c r="J75" s="92"/>
      <c r="K75" s="92"/>
      <c r="L75" s="71"/>
      <c r="M75" s="71"/>
    </row>
    <row r="76">
      <c r="B76" s="68"/>
      <c r="C76" s="43"/>
      <c r="D76" s="43"/>
      <c r="E76" s="43"/>
      <c r="F76" s="43"/>
      <c r="G76" s="43"/>
      <c r="H76" s="92"/>
      <c r="I76" s="92"/>
      <c r="J76" s="92"/>
      <c r="K76" s="92"/>
      <c r="L76" s="71"/>
      <c r="M76" s="71"/>
    </row>
    <row r="77">
      <c r="B77" s="68"/>
      <c r="C77" s="43"/>
      <c r="D77" s="43"/>
      <c r="E77" s="43"/>
      <c r="F77" s="43"/>
      <c r="G77" s="43"/>
      <c r="H77" s="92"/>
      <c r="I77" s="92"/>
      <c r="J77" s="92"/>
      <c r="K77" s="92"/>
      <c r="L77" s="71"/>
      <c r="M77" s="71"/>
    </row>
    <row r="78">
      <c r="B78" s="68"/>
      <c r="C78" s="43"/>
      <c r="D78" s="43"/>
      <c r="E78" s="43"/>
      <c r="F78" s="43"/>
      <c r="G78" s="43"/>
      <c r="H78" s="92"/>
      <c r="I78" s="92"/>
      <c r="J78" s="92"/>
      <c r="K78" s="92"/>
      <c r="L78" s="71"/>
      <c r="M78" s="71"/>
    </row>
    <row r="79">
      <c r="B79" s="68"/>
      <c r="C79" s="43"/>
      <c r="D79" s="43"/>
      <c r="E79" s="43"/>
      <c r="F79" s="43"/>
      <c r="G79" s="43"/>
      <c r="H79" s="92"/>
      <c r="I79" s="92"/>
      <c r="J79" s="92"/>
      <c r="K79" s="92"/>
      <c r="L79" s="71"/>
      <c r="M79" s="71"/>
    </row>
    <row r="80">
      <c r="B80" s="68"/>
      <c r="C80" s="43"/>
      <c r="D80" s="43"/>
      <c r="E80" s="43"/>
      <c r="F80" s="43"/>
      <c r="G80" s="43"/>
      <c r="H80" s="92"/>
      <c r="I80" s="92"/>
      <c r="J80" s="92"/>
      <c r="K80" s="92"/>
      <c r="L80" s="71"/>
      <c r="M80" s="71"/>
    </row>
    <row r="81">
      <c r="B81" s="68"/>
      <c r="C81" s="43"/>
      <c r="D81" s="43"/>
      <c r="E81" s="43"/>
      <c r="F81" s="43"/>
      <c r="G81" s="43"/>
      <c r="H81" s="92"/>
      <c r="I81" s="92"/>
      <c r="J81" s="92"/>
      <c r="K81" s="92"/>
      <c r="L81" s="71"/>
      <c r="M81" s="71"/>
    </row>
    <row r="82">
      <c r="B82" s="68"/>
      <c r="C82" s="43"/>
      <c r="D82" s="43"/>
      <c r="E82" s="43"/>
      <c r="F82" s="43"/>
      <c r="G82" s="43"/>
      <c r="H82" s="92"/>
      <c r="I82" s="92"/>
      <c r="J82" s="92"/>
      <c r="K82" s="92"/>
      <c r="L82" s="71"/>
      <c r="M82" s="71"/>
    </row>
    <row r="83">
      <c r="B83" s="68"/>
      <c r="C83" s="43"/>
      <c r="D83" s="43"/>
      <c r="E83" s="43"/>
      <c r="F83" s="43"/>
      <c r="G83" s="43"/>
      <c r="H83" s="92"/>
      <c r="I83" s="92"/>
      <c r="J83" s="92"/>
      <c r="K83" s="92"/>
      <c r="L83" s="71"/>
      <c r="M83" s="71"/>
    </row>
    <row r="84">
      <c r="B84" s="68"/>
      <c r="C84" s="43"/>
      <c r="D84" s="43"/>
      <c r="E84" s="43"/>
      <c r="F84" s="43"/>
      <c r="G84" s="43"/>
      <c r="H84" s="92"/>
      <c r="I84" s="92"/>
      <c r="J84" s="92"/>
      <c r="K84" s="92"/>
      <c r="L84" s="71"/>
      <c r="M84" s="71"/>
    </row>
    <row r="85">
      <c r="B85" s="68"/>
      <c r="C85" s="43"/>
      <c r="D85" s="43"/>
      <c r="E85" s="43"/>
      <c r="F85" s="43"/>
      <c r="G85" s="43"/>
      <c r="H85" s="92"/>
      <c r="I85" s="92"/>
      <c r="J85" s="92"/>
      <c r="K85" s="92"/>
      <c r="L85" s="71"/>
      <c r="M85" s="71"/>
    </row>
    <row r="86">
      <c r="B86" s="68"/>
      <c r="C86" s="43"/>
      <c r="D86" s="43"/>
      <c r="E86" s="43"/>
      <c r="F86" s="43"/>
      <c r="G86" s="43"/>
      <c r="H86" s="92"/>
      <c r="I86" s="92"/>
      <c r="J86" s="92"/>
      <c r="K86" s="92"/>
      <c r="L86" s="71"/>
      <c r="M86" s="71"/>
    </row>
    <row r="87">
      <c r="B87" s="68"/>
      <c r="C87" s="43"/>
      <c r="D87" s="43"/>
      <c r="E87" s="43"/>
      <c r="F87" s="43"/>
      <c r="G87" s="43"/>
      <c r="H87" s="92"/>
      <c r="I87" s="92"/>
      <c r="J87" s="92"/>
      <c r="K87" s="92"/>
      <c r="L87" s="71"/>
      <c r="M87" s="71"/>
    </row>
    <row r="88">
      <c r="B88" s="68"/>
      <c r="C88" s="43"/>
      <c r="D88" s="43"/>
      <c r="E88" s="43"/>
      <c r="F88" s="43"/>
      <c r="G88" s="43"/>
      <c r="H88" s="92"/>
      <c r="I88" s="92"/>
      <c r="J88" s="92"/>
      <c r="K88" s="92"/>
      <c r="L88" s="71"/>
      <c r="M88" s="71"/>
    </row>
    <row r="89">
      <c r="B89" s="68"/>
      <c r="C89" s="43"/>
      <c r="D89" s="43"/>
      <c r="E89" s="43"/>
      <c r="F89" s="43"/>
      <c r="G89" s="43"/>
      <c r="H89" s="92"/>
      <c r="I89" s="92"/>
      <c r="J89" s="92"/>
      <c r="K89" s="92"/>
      <c r="L89" s="71"/>
      <c r="M89" s="71"/>
    </row>
    <row r="90">
      <c r="B90" s="68"/>
      <c r="C90" s="43"/>
      <c r="D90" s="43"/>
      <c r="E90" s="43"/>
      <c r="F90" s="43"/>
      <c r="G90" s="43"/>
      <c r="H90" s="92"/>
      <c r="I90" s="92"/>
      <c r="J90" s="92"/>
      <c r="K90" s="92"/>
      <c r="L90" s="71"/>
      <c r="M90" s="71"/>
    </row>
    <row r="91">
      <c r="B91" s="68"/>
      <c r="C91" s="43"/>
      <c r="D91" s="43"/>
      <c r="E91" s="43"/>
      <c r="F91" s="43"/>
      <c r="G91" s="43"/>
      <c r="H91" s="92"/>
      <c r="I91" s="92"/>
      <c r="J91" s="92"/>
      <c r="K91" s="92"/>
      <c r="L91" s="71"/>
      <c r="M91" s="71"/>
    </row>
    <row r="92">
      <c r="B92" s="68"/>
      <c r="C92" s="43"/>
      <c r="D92" s="43"/>
      <c r="E92" s="43"/>
      <c r="F92" s="43"/>
      <c r="G92" s="43"/>
      <c r="H92" s="92"/>
      <c r="I92" s="92"/>
      <c r="J92" s="92"/>
      <c r="K92" s="92"/>
      <c r="L92" s="71"/>
      <c r="M92" s="7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254</v>
      </c>
      <c r="C1" s="19">
        <v>42464.0</v>
      </c>
      <c r="D1" s="19">
        <v>42467.0</v>
      </c>
      <c r="E1" s="19">
        <v>42471.0</v>
      </c>
      <c r="F1" s="19">
        <v>42474.0</v>
      </c>
      <c r="G1" s="19">
        <v>42478.0</v>
      </c>
      <c r="H1" s="85">
        <v>42481.0</v>
      </c>
      <c r="I1" s="85">
        <v>42485.0</v>
      </c>
      <c r="J1" s="85">
        <v>42488.0</v>
      </c>
      <c r="K1" s="19"/>
      <c r="L1" s="20" t="s">
        <v>256</v>
      </c>
      <c r="M1" s="22" t="s">
        <v>257</v>
      </c>
      <c r="N1" s="23" t="s">
        <v>258</v>
      </c>
      <c r="O1" s="24" t="s">
        <v>259</v>
      </c>
      <c r="P1" s="25"/>
      <c r="Q1" s="26" t="s">
        <v>260</v>
      </c>
    </row>
    <row r="2">
      <c r="A2" s="27" t="s">
        <v>261</v>
      </c>
      <c r="B2" s="28">
        <f>'0316'!L2</f>
        <v>2980</v>
      </c>
      <c r="C2" s="35"/>
      <c r="D2" s="74"/>
      <c r="E2" s="73"/>
      <c r="F2" s="77"/>
      <c r="G2" s="76" t="s">
        <v>305</v>
      </c>
      <c r="H2" s="88" t="s">
        <v>269</v>
      </c>
      <c r="I2" s="89" t="s">
        <v>384</v>
      </c>
      <c r="J2" s="100" t="s">
        <v>313</v>
      </c>
      <c r="K2" s="73"/>
      <c r="L2" s="31">
        <f>B2+L3-L4</f>
        <v>3130</v>
      </c>
      <c r="M2" s="32"/>
      <c r="N2" s="33">
        <f>SUM(N5:N26)</f>
        <v>-42120</v>
      </c>
      <c r="O2" s="34" t="s">
        <v>373</v>
      </c>
      <c r="P2" s="35"/>
      <c r="Q2" s="36"/>
    </row>
    <row r="3">
      <c r="A3" s="37" t="s">
        <v>271</v>
      </c>
      <c r="B3" s="38"/>
      <c r="C3" s="39">
        <f t="shared" ref="C3:K3" si="1">SUM(C5:C27)</f>
        <v>0</v>
      </c>
      <c r="D3" s="39">
        <f t="shared" si="1"/>
        <v>0</v>
      </c>
      <c r="E3" s="39">
        <f t="shared" si="1"/>
        <v>0</v>
      </c>
      <c r="F3" s="39">
        <f t="shared" si="1"/>
        <v>2600</v>
      </c>
      <c r="G3" s="39">
        <f t="shared" si="1"/>
        <v>1650</v>
      </c>
      <c r="H3" s="86">
        <f t="shared" si="1"/>
        <v>2400</v>
      </c>
      <c r="I3" s="86">
        <f t="shared" si="1"/>
        <v>2000</v>
      </c>
      <c r="J3" s="86">
        <f t="shared" si="1"/>
        <v>1500</v>
      </c>
      <c r="K3" s="39">
        <f t="shared" si="1"/>
        <v>0</v>
      </c>
      <c r="L3" s="39">
        <f t="shared" ref="L3:L4" si="2">SUM(C3:K3)</f>
        <v>10150</v>
      </c>
      <c r="M3" s="32"/>
      <c r="N3" s="40"/>
      <c r="O3" s="41"/>
      <c r="P3" s="42"/>
      <c r="Q3" s="43"/>
    </row>
    <row r="4">
      <c r="A4" s="44" t="s">
        <v>272</v>
      </c>
      <c r="B4" s="45"/>
      <c r="C4" s="46"/>
      <c r="D4" s="46"/>
      <c r="E4" s="46"/>
      <c r="F4" s="46">
        <v>2600.0</v>
      </c>
      <c r="G4" s="46">
        <v>1600.0</v>
      </c>
      <c r="H4" s="87">
        <v>2600.0</v>
      </c>
      <c r="I4" s="87">
        <v>1600.0</v>
      </c>
      <c r="J4" s="87">
        <v>1600.0</v>
      </c>
      <c r="K4" s="46"/>
      <c r="L4" s="47">
        <f t="shared" si="2"/>
        <v>10000</v>
      </c>
      <c r="M4" s="32"/>
      <c r="N4" s="40"/>
      <c r="O4" s="48"/>
      <c r="P4" s="49"/>
    </row>
    <row r="5">
      <c r="A5" s="50" t="s">
        <v>278</v>
      </c>
      <c r="B5" s="51">
        <f>-1*'0316'!N5</f>
        <v>1900</v>
      </c>
      <c r="D5" s="74"/>
      <c r="E5" s="73"/>
      <c r="F5" s="77">
        <v>0.0</v>
      </c>
      <c r="G5" s="94"/>
      <c r="H5" s="88">
        <v>0.0</v>
      </c>
      <c r="I5" s="89">
        <v>0.0</v>
      </c>
      <c r="J5" s="89">
        <v>0.0</v>
      </c>
      <c r="K5" s="73"/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SUM(F5)+'0316'!P5</f>
        <v>0</v>
      </c>
      <c r="P5" s="55"/>
      <c r="Q5" s="56"/>
    </row>
    <row r="6">
      <c r="A6" s="57" t="s">
        <v>94</v>
      </c>
      <c r="B6" s="51">
        <f>-1*'0316'!N6</f>
        <v>-600</v>
      </c>
      <c r="D6" s="94"/>
      <c r="E6" s="74"/>
      <c r="F6" s="80"/>
      <c r="G6" s="94"/>
      <c r="H6" s="97"/>
      <c r="I6" s="99"/>
      <c r="J6" s="99"/>
      <c r="K6" s="94"/>
      <c r="L6" s="52">
        <f t="shared" si="3"/>
        <v>-600</v>
      </c>
      <c r="M6" s="32"/>
      <c r="N6" s="33">
        <f t="shared" si="4"/>
        <v>600</v>
      </c>
      <c r="O6" s="54">
        <f>SUM(F6)+'0316'!P6</f>
        <v>0</v>
      </c>
      <c r="P6" s="55"/>
      <c r="Q6" s="26" t="s">
        <v>279</v>
      </c>
    </row>
    <row r="7">
      <c r="A7" s="57" t="s">
        <v>23</v>
      </c>
      <c r="B7" s="51">
        <f>-1*'0316'!N7</f>
        <v>28</v>
      </c>
      <c r="D7" s="74"/>
      <c r="E7" s="73"/>
      <c r="F7" s="77">
        <v>200.0</v>
      </c>
      <c r="G7" s="93">
        <v>150.0</v>
      </c>
      <c r="H7" s="89">
        <v>200.0</v>
      </c>
      <c r="I7" s="89">
        <v>200.0</v>
      </c>
      <c r="J7" s="89">
        <v>150.0</v>
      </c>
      <c r="K7" s="73"/>
      <c r="L7" s="52">
        <f t="shared" si="3"/>
        <v>928</v>
      </c>
      <c r="M7" s="53"/>
      <c r="N7" s="33">
        <f t="shared" si="4"/>
        <v>-928</v>
      </c>
      <c r="O7" s="54">
        <f>SUM(F7)+'0316'!P7</f>
        <v>1300</v>
      </c>
      <c r="P7" s="55"/>
      <c r="Q7" s="26" t="s">
        <v>280</v>
      </c>
    </row>
    <row r="8">
      <c r="A8" s="57" t="s">
        <v>7</v>
      </c>
      <c r="B8" s="51">
        <f>-1*'0316'!N8</f>
        <v>1450</v>
      </c>
      <c r="D8" s="74"/>
      <c r="E8" s="74"/>
      <c r="F8" s="79"/>
      <c r="G8" s="76">
        <v>150.0</v>
      </c>
      <c r="H8" s="88">
        <v>200.0</v>
      </c>
      <c r="I8" s="89">
        <v>200.0</v>
      </c>
      <c r="J8" s="89">
        <v>150.0</v>
      </c>
      <c r="K8" s="74"/>
      <c r="L8" s="52">
        <f t="shared" si="3"/>
        <v>2150</v>
      </c>
      <c r="M8" s="53"/>
      <c r="N8" s="33">
        <f t="shared" si="4"/>
        <v>-2150</v>
      </c>
      <c r="O8" s="54">
        <f>SUM(F8)+'0316'!P8</f>
        <v>0</v>
      </c>
      <c r="P8" s="55"/>
      <c r="Q8" s="26" t="s">
        <v>281</v>
      </c>
    </row>
    <row r="9">
      <c r="A9" s="57" t="s">
        <v>96</v>
      </c>
      <c r="B9" s="51">
        <f>-1*'0316'!N9</f>
        <v>800</v>
      </c>
      <c r="D9" s="94"/>
      <c r="E9" s="94"/>
      <c r="F9" s="80"/>
      <c r="G9" s="94"/>
      <c r="H9" s="97"/>
      <c r="I9" s="97"/>
      <c r="J9" s="99"/>
      <c r="K9" s="94"/>
      <c r="L9" s="52">
        <f t="shared" si="3"/>
        <v>800</v>
      </c>
      <c r="M9" s="53"/>
      <c r="N9" s="33">
        <f t="shared" si="4"/>
        <v>-800</v>
      </c>
      <c r="O9" s="54">
        <f>SUM(F9)+'0316'!P9</f>
        <v>0</v>
      </c>
      <c r="P9" s="55"/>
      <c r="Q9" s="26" t="s">
        <v>383</v>
      </c>
    </row>
    <row r="10">
      <c r="A10" s="57" t="s">
        <v>62</v>
      </c>
      <c r="B10" s="51">
        <f>-1*'0316'!N10</f>
        <v>1600</v>
      </c>
      <c r="D10" s="74"/>
      <c r="E10" s="74"/>
      <c r="F10" s="77">
        <v>200.0</v>
      </c>
      <c r="G10" s="94"/>
      <c r="H10" s="97"/>
      <c r="I10" s="88">
        <v>200.0</v>
      </c>
      <c r="J10" s="88">
        <v>150.0</v>
      </c>
      <c r="K10" s="74"/>
      <c r="L10" s="52">
        <f t="shared" si="3"/>
        <v>2150</v>
      </c>
      <c r="M10" s="53">
        <v>500.0</v>
      </c>
      <c r="N10" s="33">
        <f t="shared" si="4"/>
        <v>-1650</v>
      </c>
      <c r="O10" s="54">
        <f>SUM(F10)+'0316'!P10</f>
        <v>200</v>
      </c>
      <c r="P10" s="55"/>
      <c r="Q10" s="26" t="s">
        <v>282</v>
      </c>
    </row>
    <row r="11">
      <c r="A11" s="57" t="s">
        <v>16</v>
      </c>
      <c r="B11" s="51">
        <f>-1*'0316'!N11</f>
        <v>0</v>
      </c>
      <c r="D11" s="74"/>
      <c r="E11" s="73"/>
      <c r="F11" s="77">
        <v>200.0</v>
      </c>
      <c r="G11" s="76">
        <v>150.0</v>
      </c>
      <c r="H11" s="89">
        <v>200.0</v>
      </c>
      <c r="I11" s="97"/>
      <c r="J11" s="97"/>
      <c r="K11" s="73"/>
      <c r="L11" s="52">
        <f t="shared" si="3"/>
        <v>550</v>
      </c>
      <c r="M11" s="61">
        <f>L11</f>
        <v>550</v>
      </c>
      <c r="N11" s="33">
        <f t="shared" si="4"/>
        <v>0</v>
      </c>
      <c r="O11" s="54">
        <f>SUM(F11)+'0316'!P11</f>
        <v>1300</v>
      </c>
      <c r="P11" s="55"/>
      <c r="Q11" s="26" t="s">
        <v>283</v>
      </c>
    </row>
    <row r="12">
      <c r="A12" s="57" t="s">
        <v>36</v>
      </c>
      <c r="B12" s="51">
        <f>-1*'0316'!N12</f>
        <v>1950</v>
      </c>
      <c r="D12" s="74"/>
      <c r="E12" s="73"/>
      <c r="F12" s="67"/>
      <c r="G12" s="73"/>
      <c r="H12" s="89">
        <v>200.0</v>
      </c>
      <c r="I12" s="89">
        <v>200.0</v>
      </c>
      <c r="J12" s="89">
        <v>150.0</v>
      </c>
      <c r="K12" s="73"/>
      <c r="L12" s="52">
        <f t="shared" si="3"/>
        <v>2500</v>
      </c>
      <c r="M12" s="53"/>
      <c r="N12" s="33">
        <f t="shared" si="4"/>
        <v>-2500</v>
      </c>
      <c r="O12" s="54">
        <f>SUM(F12)+'0316'!P12</f>
        <v>1100</v>
      </c>
      <c r="P12" s="55"/>
      <c r="Q12" s="26" t="s">
        <v>284</v>
      </c>
    </row>
    <row r="13">
      <c r="A13" s="57" t="s">
        <v>45</v>
      </c>
      <c r="B13" s="51">
        <f>-1*'0316'!N13</f>
        <v>2770</v>
      </c>
      <c r="D13" s="74"/>
      <c r="E13" s="73"/>
      <c r="F13" s="77">
        <v>200.0</v>
      </c>
      <c r="G13" s="93">
        <v>150.0</v>
      </c>
      <c r="H13" s="97"/>
      <c r="I13" s="97"/>
      <c r="J13" s="97"/>
      <c r="K13" s="73"/>
      <c r="L13" s="52">
        <f t="shared" si="3"/>
        <v>3120</v>
      </c>
      <c r="M13" s="53"/>
      <c r="N13" s="33">
        <f t="shared" si="4"/>
        <v>-3120</v>
      </c>
      <c r="O13" s="54">
        <f>SUM(F13)+'0316'!P13</f>
        <v>1300</v>
      </c>
      <c r="P13" s="55"/>
      <c r="Q13" s="26" t="s">
        <v>285</v>
      </c>
    </row>
    <row r="14">
      <c r="A14" s="57" t="s">
        <v>87</v>
      </c>
      <c r="B14" s="51">
        <f>-1*'0316'!N14</f>
        <v>-250</v>
      </c>
      <c r="D14" s="94"/>
      <c r="E14" s="74"/>
      <c r="F14" s="79"/>
      <c r="G14" s="94"/>
      <c r="H14" s="88">
        <v>200.0</v>
      </c>
      <c r="I14" s="99"/>
      <c r="J14" s="99"/>
      <c r="K14" s="74"/>
      <c r="L14" s="52">
        <f t="shared" si="3"/>
        <v>-50</v>
      </c>
      <c r="M14" s="53"/>
      <c r="N14" s="33">
        <f t="shared" si="4"/>
        <v>50</v>
      </c>
      <c r="O14" s="54">
        <f>SUM(F14)+'0316'!P14</f>
        <v>0</v>
      </c>
      <c r="P14" s="55"/>
      <c r="Q14" s="26" t="s">
        <v>286</v>
      </c>
    </row>
    <row r="15">
      <c r="A15" s="57" t="s">
        <v>25</v>
      </c>
      <c r="B15" s="51">
        <f>-1*'0316'!N15</f>
        <v>950</v>
      </c>
      <c r="D15" s="74"/>
      <c r="E15" s="73"/>
      <c r="F15" s="77">
        <v>200.0</v>
      </c>
      <c r="G15" s="73"/>
      <c r="H15" s="88">
        <v>200.0</v>
      </c>
      <c r="I15" s="88">
        <v>200.0</v>
      </c>
      <c r="J15" s="88">
        <v>150.0</v>
      </c>
      <c r="K15" s="73"/>
      <c r="L15" s="52">
        <f t="shared" si="3"/>
        <v>1700</v>
      </c>
      <c r="M15" s="53"/>
      <c r="N15" s="33">
        <f t="shared" si="4"/>
        <v>-1700</v>
      </c>
      <c r="O15" s="54">
        <f>SUM(F15)+'0316'!P15</f>
        <v>1300</v>
      </c>
      <c r="P15" s="55"/>
      <c r="Q15" s="26" t="s">
        <v>287</v>
      </c>
    </row>
    <row r="16">
      <c r="A16" s="57" t="s">
        <v>8</v>
      </c>
      <c r="B16" s="51">
        <f>-1*'0316'!N16</f>
        <v>1400</v>
      </c>
      <c r="D16" s="74"/>
      <c r="E16" s="74"/>
      <c r="F16" s="77">
        <v>200.0</v>
      </c>
      <c r="G16" s="93">
        <v>150.0</v>
      </c>
      <c r="H16" s="97"/>
      <c r="I16" s="88">
        <v>200.0</v>
      </c>
      <c r="J16" s="88">
        <v>150.0</v>
      </c>
      <c r="K16" s="74"/>
      <c r="L16" s="52">
        <f t="shared" si="3"/>
        <v>2100</v>
      </c>
      <c r="M16" s="53"/>
      <c r="N16" s="33">
        <f t="shared" si="4"/>
        <v>-2100</v>
      </c>
      <c r="O16" s="54">
        <f>SUM(F16)+'0316'!P16</f>
        <v>200</v>
      </c>
      <c r="P16" s="55"/>
      <c r="Q16" s="26" t="s">
        <v>288</v>
      </c>
    </row>
    <row r="17">
      <c r="A17" s="62" t="s">
        <v>13</v>
      </c>
      <c r="B17" s="51">
        <f>-1*'0316'!N17</f>
        <v>2100</v>
      </c>
      <c r="D17" s="74"/>
      <c r="E17" s="74"/>
      <c r="F17" s="77">
        <v>200.0</v>
      </c>
      <c r="G17" s="76">
        <v>150.0</v>
      </c>
      <c r="H17" s="88">
        <v>200.0</v>
      </c>
      <c r="I17" s="97"/>
      <c r="J17" s="97"/>
      <c r="K17" s="73"/>
      <c r="L17" s="52">
        <f t="shared" si="3"/>
        <v>2650</v>
      </c>
      <c r="M17" s="53"/>
      <c r="N17" s="33">
        <f t="shared" si="4"/>
        <v>-2650</v>
      </c>
      <c r="O17" s="54">
        <f>SUM(F17)+'0316'!P17</f>
        <v>600</v>
      </c>
      <c r="P17" s="55"/>
      <c r="Q17" s="26" t="s">
        <v>289</v>
      </c>
    </row>
    <row r="18">
      <c r="A18" s="57" t="s">
        <v>97</v>
      </c>
      <c r="B18" s="51">
        <f>-1*'0316'!N18</f>
        <v>600</v>
      </c>
      <c r="D18" s="94"/>
      <c r="E18" s="74"/>
      <c r="F18" s="80"/>
      <c r="G18" s="94"/>
      <c r="H18" s="97"/>
      <c r="I18" s="97"/>
      <c r="J18" s="97"/>
      <c r="K18" s="74"/>
      <c r="L18" s="52">
        <f t="shared" si="3"/>
        <v>600</v>
      </c>
      <c r="M18" s="53"/>
      <c r="N18" s="33">
        <f t="shared" si="4"/>
        <v>-600</v>
      </c>
      <c r="O18" s="54">
        <f>SUM(F18)+'0316'!P18</f>
        <v>0</v>
      </c>
      <c r="P18" s="55"/>
      <c r="Q18" s="26" t="s">
        <v>385</v>
      </c>
    </row>
    <row r="19">
      <c r="A19" s="57" t="s">
        <v>65</v>
      </c>
      <c r="B19" s="51">
        <f>-1*'0316'!N19</f>
        <v>2870</v>
      </c>
      <c r="D19" s="74"/>
      <c r="E19" s="73"/>
      <c r="F19" s="77">
        <v>200.0</v>
      </c>
      <c r="G19" s="93">
        <v>150.0</v>
      </c>
      <c r="H19" s="89">
        <v>200.0</v>
      </c>
      <c r="I19" s="97"/>
      <c r="J19" s="97"/>
      <c r="K19" s="73"/>
      <c r="L19" s="52">
        <f t="shared" si="3"/>
        <v>3420</v>
      </c>
      <c r="M19" s="53"/>
      <c r="N19" s="33">
        <f t="shared" si="4"/>
        <v>-3420</v>
      </c>
      <c r="O19" s="54">
        <f>SUM(F19)+'0316'!P19</f>
        <v>1300</v>
      </c>
      <c r="P19" s="55"/>
      <c r="Q19" s="26" t="s">
        <v>290</v>
      </c>
    </row>
    <row r="20">
      <c r="A20" s="57" t="s">
        <v>55</v>
      </c>
      <c r="B20" s="51">
        <f>-1*'0316'!N20</f>
        <v>2600</v>
      </c>
      <c r="D20" s="74"/>
      <c r="E20" s="74"/>
      <c r="F20" s="77">
        <v>200.0</v>
      </c>
      <c r="G20" s="76">
        <v>150.0</v>
      </c>
      <c r="H20" s="89">
        <v>200.0</v>
      </c>
      <c r="I20" s="88">
        <v>200.0</v>
      </c>
      <c r="J20" s="88">
        <v>150.0</v>
      </c>
      <c r="K20" s="74"/>
      <c r="L20" s="52">
        <f t="shared" si="3"/>
        <v>3500</v>
      </c>
      <c r="M20" s="53"/>
      <c r="N20" s="33">
        <f t="shared" si="4"/>
        <v>-3500</v>
      </c>
      <c r="O20" s="54">
        <f>SUM(F20)+'0316'!P20</f>
        <v>200</v>
      </c>
      <c r="P20" s="55"/>
      <c r="Q20" s="26" t="s">
        <v>291</v>
      </c>
    </row>
    <row r="21">
      <c r="A21" s="57" t="s">
        <v>28</v>
      </c>
      <c r="B21" s="51">
        <f>-1*'0316'!N21</f>
        <v>2202</v>
      </c>
      <c r="D21" s="74"/>
      <c r="E21" s="74"/>
      <c r="F21" s="77">
        <v>200.0</v>
      </c>
      <c r="G21" s="93">
        <v>150.0</v>
      </c>
      <c r="H21" s="89">
        <v>200.0</v>
      </c>
      <c r="I21" s="88">
        <v>200.0</v>
      </c>
      <c r="J21" s="88">
        <v>150.0</v>
      </c>
      <c r="K21" s="74"/>
      <c r="L21" s="52">
        <f t="shared" si="3"/>
        <v>3102</v>
      </c>
      <c r="M21" s="53"/>
      <c r="N21" s="33">
        <f t="shared" si="4"/>
        <v>-3102</v>
      </c>
      <c r="O21" s="54">
        <f>SUM(F21)+'0316'!P21</f>
        <v>450</v>
      </c>
      <c r="P21" s="55"/>
      <c r="Q21" s="26" t="s">
        <v>292</v>
      </c>
    </row>
    <row r="22">
      <c r="A22" s="57" t="s">
        <v>70</v>
      </c>
      <c r="B22" s="51">
        <f>-1*'0316'!N22</f>
        <v>2700</v>
      </c>
      <c r="D22" s="74"/>
      <c r="E22" s="74"/>
      <c r="F22" s="80"/>
      <c r="G22" s="94"/>
      <c r="H22" s="97"/>
      <c r="I22" s="97"/>
      <c r="J22" s="97"/>
      <c r="K22" s="74"/>
      <c r="L22" s="52">
        <f t="shared" si="3"/>
        <v>2700</v>
      </c>
      <c r="M22" s="53"/>
      <c r="N22" s="33">
        <f t="shared" si="4"/>
        <v>-2700</v>
      </c>
      <c r="O22" s="54">
        <f>SUM(F22)+'0316'!P22</f>
        <v>0</v>
      </c>
      <c r="P22" s="55"/>
      <c r="Q22" s="26" t="s">
        <v>293</v>
      </c>
    </row>
    <row r="23">
      <c r="A23" s="57" t="s">
        <v>149</v>
      </c>
      <c r="B23" s="51">
        <f>-1*'0316'!N23</f>
        <v>400</v>
      </c>
      <c r="D23" s="94"/>
      <c r="E23" s="94"/>
      <c r="F23" s="80"/>
      <c r="G23" s="94"/>
      <c r="H23" s="99"/>
      <c r="I23" s="97"/>
      <c r="J23" s="99"/>
      <c r="K23" s="94"/>
      <c r="L23" s="52">
        <f t="shared" si="3"/>
        <v>400</v>
      </c>
      <c r="M23" s="53"/>
      <c r="N23" s="33">
        <f t="shared" si="4"/>
        <v>-400</v>
      </c>
      <c r="O23" s="54">
        <f>SUM(F23)+'0316'!P23</f>
        <v>0</v>
      </c>
      <c r="P23" s="55"/>
      <c r="Q23" s="26" t="s">
        <v>294</v>
      </c>
    </row>
    <row r="24">
      <c r="A24" s="57" t="s">
        <v>103</v>
      </c>
      <c r="B24" s="51">
        <f>-1*'0316'!N24</f>
        <v>1550</v>
      </c>
      <c r="D24" s="74"/>
      <c r="E24" s="74"/>
      <c r="F24" s="77">
        <v>200.0</v>
      </c>
      <c r="G24" s="94"/>
      <c r="H24" s="97"/>
      <c r="I24" s="97"/>
      <c r="J24" s="97"/>
      <c r="K24" s="74"/>
      <c r="L24" s="52">
        <f t="shared" si="3"/>
        <v>1750</v>
      </c>
      <c r="M24" s="53">
        <v>200.0</v>
      </c>
      <c r="N24" s="33">
        <f t="shared" si="4"/>
        <v>-1550</v>
      </c>
      <c r="O24" s="54">
        <f>SUM(F24)+'0316'!P24</f>
        <v>450</v>
      </c>
      <c r="P24" s="55"/>
      <c r="Q24" s="26" t="s">
        <v>318</v>
      </c>
    </row>
    <row r="25">
      <c r="A25" s="57" t="s">
        <v>30</v>
      </c>
      <c r="B25" s="51">
        <f>-1*'0316'!N25</f>
        <v>2450</v>
      </c>
      <c r="D25" s="74"/>
      <c r="E25" s="73"/>
      <c r="F25" s="77">
        <v>200.0</v>
      </c>
      <c r="G25" s="76">
        <v>150.0</v>
      </c>
      <c r="H25" s="88">
        <v>200.0</v>
      </c>
      <c r="I25" s="89">
        <v>200.0</v>
      </c>
      <c r="J25" s="88">
        <v>150.0</v>
      </c>
      <c r="K25" s="73"/>
      <c r="L25" s="52">
        <f t="shared" si="3"/>
        <v>3350</v>
      </c>
      <c r="M25" s="53"/>
      <c r="N25" s="33">
        <f t="shared" si="4"/>
        <v>-3350</v>
      </c>
      <c r="O25" s="54">
        <f>SUM(F25)+'0316'!P25</f>
        <v>1300</v>
      </c>
      <c r="P25" s="55"/>
      <c r="Q25" s="26" t="s">
        <v>295</v>
      </c>
    </row>
    <row r="26">
      <c r="A26" s="57" t="s">
        <v>52</v>
      </c>
      <c r="B26" s="51">
        <f>-1*'0316'!N26</f>
        <v>3750</v>
      </c>
      <c r="D26" s="74"/>
      <c r="E26" s="73"/>
      <c r="F26" s="77">
        <v>200.0</v>
      </c>
      <c r="G26" s="93">
        <v>150.0</v>
      </c>
      <c r="H26" s="88">
        <v>200.0</v>
      </c>
      <c r="I26" s="89">
        <v>200.0</v>
      </c>
      <c r="J26" s="89">
        <v>150.0</v>
      </c>
      <c r="K26" s="73"/>
      <c r="L26" s="52">
        <f t="shared" si="3"/>
        <v>4650</v>
      </c>
      <c r="M26" s="53"/>
      <c r="N26" s="33">
        <f t="shared" si="4"/>
        <v>-4650</v>
      </c>
      <c r="O26" s="54">
        <f>SUM(F26)+'0316'!P26</f>
        <v>1300</v>
      </c>
      <c r="P26" s="55"/>
      <c r="Q26" s="5" t="s">
        <v>296</v>
      </c>
    </row>
    <row r="27">
      <c r="A27" s="62" t="s">
        <v>40</v>
      </c>
      <c r="B27" s="51">
        <f>-1*'0316'!N27</f>
        <v>0</v>
      </c>
      <c r="D27" s="74"/>
      <c r="E27" s="73"/>
      <c r="F27" s="77">
        <v>0.0</v>
      </c>
      <c r="G27" s="77"/>
      <c r="H27" s="97"/>
      <c r="I27" s="88">
        <v>0.0</v>
      </c>
      <c r="J27" s="89">
        <v>0.0</v>
      </c>
      <c r="K27" s="73"/>
      <c r="L27" s="52">
        <f t="shared" si="3"/>
        <v>0</v>
      </c>
      <c r="M27" s="53"/>
      <c r="N27" s="33">
        <f t="shared" si="4"/>
        <v>0</v>
      </c>
      <c r="O27" s="54">
        <f>SUM(F27)+'0316'!P27</f>
        <v>0</v>
      </c>
      <c r="P27" s="55"/>
      <c r="Q27" s="5" t="s">
        <v>297</v>
      </c>
    </row>
    <row r="28">
      <c r="A28" s="49"/>
      <c r="B28" s="42"/>
      <c r="D28" s="103"/>
      <c r="E28" s="103"/>
      <c r="F28" s="103"/>
      <c r="G28" s="103"/>
      <c r="H28" s="99"/>
      <c r="I28" s="99"/>
      <c r="J28" s="99"/>
      <c r="K28" s="103"/>
      <c r="L28" s="113"/>
      <c r="M28" s="113"/>
      <c r="N28" s="113"/>
      <c r="O28" s="65"/>
      <c r="P28" s="65"/>
    </row>
    <row r="29" ht="82.5" customHeight="1">
      <c r="A29" s="43"/>
      <c r="B29" s="43"/>
      <c r="D29" s="74"/>
      <c r="E29" s="73"/>
      <c r="F29" s="35" t="s">
        <v>399</v>
      </c>
      <c r="G29" s="94"/>
      <c r="H29" s="106" t="s">
        <v>399</v>
      </c>
      <c r="I29" s="106" t="s">
        <v>400</v>
      </c>
      <c r="J29" s="106" t="s">
        <v>399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H30" s="92"/>
      <c r="I30" s="92"/>
      <c r="J30" s="92"/>
      <c r="L30" s="71"/>
      <c r="M30" s="71"/>
    </row>
    <row r="31">
      <c r="B31" s="68"/>
      <c r="D31" s="69"/>
      <c r="E31" s="42"/>
      <c r="F31" s="42"/>
      <c r="G31" s="42"/>
      <c r="H31" s="99"/>
      <c r="I31" s="99"/>
      <c r="J31" s="99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99"/>
      <c r="I32" s="99"/>
      <c r="J32" s="99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99"/>
      <c r="I33" s="99"/>
      <c r="J33" s="99"/>
      <c r="K33" s="42"/>
      <c r="L33" s="71"/>
      <c r="M33" s="71"/>
    </row>
    <row r="34">
      <c r="B34" s="68"/>
      <c r="C34" s="42"/>
      <c r="D34" s="42"/>
      <c r="E34" s="42"/>
      <c r="F34" s="42"/>
      <c r="G34" s="42"/>
      <c r="H34" s="99"/>
      <c r="I34" s="99"/>
      <c r="J34" s="99"/>
      <c r="K34" s="42"/>
      <c r="L34" s="71"/>
      <c r="M34" s="71"/>
    </row>
    <row r="35">
      <c r="B35" s="68"/>
      <c r="C35" s="43"/>
      <c r="D35" s="43"/>
      <c r="E35" s="43"/>
      <c r="F35" s="43"/>
      <c r="G35" s="43"/>
      <c r="H35" s="92"/>
      <c r="I35" s="92"/>
      <c r="J35" s="92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92"/>
      <c r="I36" s="92"/>
      <c r="J36" s="92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92"/>
      <c r="I37" s="92"/>
      <c r="J37" s="92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92"/>
      <c r="I38" s="92"/>
      <c r="J38" s="92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92"/>
      <c r="I39" s="92"/>
      <c r="J39" s="92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92"/>
      <c r="I40" s="92"/>
      <c r="J40" s="92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92"/>
      <c r="I41" s="92"/>
      <c r="J41" s="92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92"/>
      <c r="I42" s="92"/>
      <c r="J42" s="92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92"/>
      <c r="I43" s="92"/>
      <c r="J43" s="92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92"/>
      <c r="I44" s="92"/>
      <c r="J44" s="92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92"/>
      <c r="I45" s="92"/>
      <c r="J45" s="92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92"/>
      <c r="I46" s="92"/>
      <c r="J46" s="92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92"/>
      <c r="I47" s="92"/>
      <c r="J47" s="92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92"/>
      <c r="I48" s="92"/>
      <c r="J48" s="92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92"/>
      <c r="I49" s="92"/>
      <c r="J49" s="92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92"/>
      <c r="I50" s="92"/>
      <c r="J50" s="92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92"/>
      <c r="I51" s="92"/>
      <c r="J51" s="92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92"/>
      <c r="I52" s="92"/>
      <c r="J52" s="92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92"/>
      <c r="I53" s="92"/>
      <c r="J53" s="92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92"/>
      <c r="I54" s="92"/>
      <c r="J54" s="92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92"/>
      <c r="I55" s="92"/>
      <c r="J55" s="92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92"/>
      <c r="I56" s="92"/>
      <c r="J56" s="92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92"/>
      <c r="I57" s="92"/>
      <c r="J57" s="92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92"/>
      <c r="I58" s="92"/>
      <c r="J58" s="92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92"/>
      <c r="I59" s="92"/>
      <c r="J59" s="92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92"/>
      <c r="I60" s="92"/>
      <c r="J60" s="92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92"/>
      <c r="I61" s="92"/>
      <c r="J61" s="92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92"/>
      <c r="I62" s="92"/>
      <c r="J62" s="92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92"/>
      <c r="I63" s="92"/>
      <c r="J63" s="92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92"/>
      <c r="I64" s="92"/>
      <c r="J64" s="92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92"/>
      <c r="I65" s="92"/>
      <c r="J65" s="92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92"/>
      <c r="I66" s="92"/>
      <c r="J66" s="92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92"/>
      <c r="I67" s="92"/>
      <c r="J67" s="92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92"/>
      <c r="I68" s="92"/>
      <c r="J68" s="92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92"/>
      <c r="I69" s="92"/>
      <c r="J69" s="92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92"/>
      <c r="I70" s="92"/>
      <c r="J70" s="92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92"/>
      <c r="I71" s="92"/>
      <c r="J71" s="92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92"/>
      <c r="I72" s="92"/>
      <c r="J72" s="92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92"/>
      <c r="I73" s="92"/>
      <c r="J73" s="92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92"/>
      <c r="I74" s="92"/>
      <c r="J74" s="92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92"/>
      <c r="I75" s="92"/>
      <c r="J75" s="92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92"/>
      <c r="I76" s="92"/>
      <c r="J76" s="92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92"/>
      <c r="I77" s="92"/>
      <c r="J77" s="92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92"/>
      <c r="I78" s="92"/>
      <c r="J78" s="92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92"/>
      <c r="I79" s="92"/>
      <c r="J79" s="92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92"/>
      <c r="I80" s="92"/>
      <c r="J80" s="92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92"/>
      <c r="I81" s="92"/>
      <c r="J81" s="92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92"/>
      <c r="I82" s="92"/>
      <c r="J82" s="92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92"/>
      <c r="I83" s="92"/>
      <c r="J83" s="92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92"/>
      <c r="I84" s="92"/>
      <c r="J84" s="92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92"/>
      <c r="I85" s="92"/>
      <c r="J85" s="92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92"/>
      <c r="I86" s="92"/>
      <c r="J86" s="92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92"/>
      <c r="I87" s="92"/>
      <c r="J87" s="92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92"/>
      <c r="I88" s="92"/>
      <c r="J88" s="92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92"/>
      <c r="I89" s="92"/>
      <c r="J89" s="92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92"/>
      <c r="I90" s="92"/>
      <c r="J90" s="92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92"/>
      <c r="I91" s="92"/>
      <c r="J91" s="92"/>
      <c r="K91" s="43"/>
      <c r="L91" s="71"/>
      <c r="M91" s="71"/>
    </row>
    <row r="92">
      <c r="B92" s="68"/>
      <c r="C92" s="43"/>
      <c r="D92" s="43"/>
      <c r="E92" s="43"/>
      <c r="F92" s="43"/>
      <c r="G92" s="43"/>
      <c r="H92" s="92"/>
      <c r="I92" s="92"/>
      <c r="J92" s="92"/>
      <c r="K92" s="43"/>
      <c r="L92" s="71"/>
      <c r="M92" s="7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7" t="s">
        <v>0</v>
      </c>
      <c r="B1" s="18" t="s">
        <v>254</v>
      </c>
      <c r="C1" s="19">
        <v>42432.0</v>
      </c>
      <c r="D1" s="19">
        <v>42436.0</v>
      </c>
      <c r="E1" s="19">
        <v>42439.0</v>
      </c>
      <c r="F1" s="19">
        <v>42443.0</v>
      </c>
      <c r="G1" s="19">
        <v>42446.0</v>
      </c>
      <c r="H1" s="19">
        <v>42450.0</v>
      </c>
      <c r="I1" s="114">
        <v>42453.0</v>
      </c>
      <c r="J1" s="19">
        <v>42457.0</v>
      </c>
      <c r="K1" s="19">
        <v>42460.0</v>
      </c>
      <c r="L1" s="20" t="s">
        <v>256</v>
      </c>
      <c r="M1" s="22" t="s">
        <v>257</v>
      </c>
      <c r="N1" s="23" t="s">
        <v>258</v>
      </c>
      <c r="O1" s="24" t="s">
        <v>259</v>
      </c>
      <c r="P1" s="24" t="s">
        <v>259</v>
      </c>
      <c r="Q1" s="26" t="s">
        <v>260</v>
      </c>
    </row>
    <row r="2">
      <c r="A2" s="27" t="s">
        <v>261</v>
      </c>
      <c r="B2" s="28">
        <f>'0216'!L2</f>
        <v>2580</v>
      </c>
      <c r="C2" s="115" t="s">
        <v>393</v>
      </c>
      <c r="D2" s="8"/>
      <c r="E2" s="76" t="s">
        <v>394</v>
      </c>
      <c r="F2" s="8"/>
      <c r="G2" s="76" t="s">
        <v>395</v>
      </c>
      <c r="H2" s="8"/>
      <c r="I2" s="6" t="s">
        <v>396</v>
      </c>
      <c r="K2" s="76" t="s">
        <v>353</v>
      </c>
      <c r="L2" s="31">
        <f>B2+L3-L4</f>
        <v>2980</v>
      </c>
      <c r="M2" s="32"/>
      <c r="N2" s="33">
        <f>SUM(N5:N26)</f>
        <v>-33220</v>
      </c>
      <c r="O2" s="34" t="s">
        <v>397</v>
      </c>
      <c r="P2" s="34" t="s">
        <v>373</v>
      </c>
      <c r="Q2" s="36"/>
    </row>
    <row r="3">
      <c r="A3" s="37" t="s">
        <v>271</v>
      </c>
      <c r="B3" s="38"/>
      <c r="C3" s="39">
        <f t="shared" ref="C3:K3" si="1">SUM(C5:C26)</f>
        <v>2700</v>
      </c>
      <c r="D3" s="39">
        <f t="shared" si="1"/>
        <v>0</v>
      </c>
      <c r="E3" s="39">
        <f t="shared" si="1"/>
        <v>2800</v>
      </c>
      <c r="F3" s="39">
        <f t="shared" si="1"/>
        <v>0</v>
      </c>
      <c r="G3" s="39">
        <f t="shared" si="1"/>
        <v>2800</v>
      </c>
      <c r="H3" s="39">
        <f t="shared" si="1"/>
        <v>0</v>
      </c>
      <c r="I3" s="39">
        <f t="shared" si="1"/>
        <v>2750</v>
      </c>
      <c r="J3" s="39">
        <f t="shared" si="1"/>
        <v>0</v>
      </c>
      <c r="K3" s="39">
        <f t="shared" si="1"/>
        <v>1350</v>
      </c>
      <c r="L3" s="39">
        <f t="shared" ref="L3:L4" si="2">SUM(C3:K3)</f>
        <v>12400</v>
      </c>
      <c r="M3" s="32"/>
      <c r="N3" s="40"/>
      <c r="O3" s="41"/>
      <c r="P3" s="41"/>
      <c r="Q3" s="43"/>
    </row>
    <row r="4">
      <c r="A4" s="44" t="s">
        <v>272</v>
      </c>
      <c r="B4" s="45"/>
      <c r="C4" s="46">
        <v>2600.0</v>
      </c>
      <c r="D4" s="46"/>
      <c r="E4" s="46">
        <v>2600.0</v>
      </c>
      <c r="F4" s="46"/>
      <c r="G4" s="46">
        <v>2600.0</v>
      </c>
      <c r="H4" s="46"/>
      <c r="I4" s="46">
        <v>2600.0</v>
      </c>
      <c r="J4" s="46">
        <v>0.0</v>
      </c>
      <c r="K4" s="46">
        <v>1600.0</v>
      </c>
      <c r="L4" s="47">
        <f t="shared" si="2"/>
        <v>12000</v>
      </c>
      <c r="M4" s="32"/>
      <c r="N4" s="40"/>
      <c r="O4" s="48"/>
      <c r="P4" s="48"/>
    </row>
    <row r="5">
      <c r="A5" s="50" t="s">
        <v>278</v>
      </c>
      <c r="B5" s="51">
        <f>-1*'0216'!N5</f>
        <v>2150</v>
      </c>
      <c r="C5" s="8"/>
      <c r="D5" s="8"/>
      <c r="E5" s="93">
        <v>0.0</v>
      </c>
      <c r="F5" s="8"/>
      <c r="G5" s="4"/>
      <c r="H5" s="8"/>
      <c r="I5" s="76">
        <v>0.0</v>
      </c>
      <c r="J5" s="8"/>
      <c r="K5" s="73">
        <v>0.0</v>
      </c>
      <c r="L5" s="52">
        <f t="shared" ref="L5:L26" si="3">SUM(B5:K5)</f>
        <v>2150</v>
      </c>
      <c r="M5" s="53">
        <v>250.0</v>
      </c>
      <c r="N5" s="33">
        <f t="shared" ref="N5:N26" si="4">M5-L5</f>
        <v>-1900</v>
      </c>
      <c r="O5" s="54">
        <f>SUM(C5)+'0216'!O5</f>
        <v>750</v>
      </c>
      <c r="P5" s="54">
        <f t="shared" ref="P5:P26" si="5">SUM(D5:K5)</f>
        <v>0</v>
      </c>
      <c r="Q5" s="56"/>
    </row>
    <row r="6">
      <c r="A6" s="57" t="s">
        <v>94</v>
      </c>
      <c r="B6" s="51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52">
        <f t="shared" si="3"/>
        <v>-600</v>
      </c>
      <c r="M6" s="32"/>
      <c r="N6" s="33">
        <f t="shared" si="4"/>
        <v>600</v>
      </c>
      <c r="O6" s="54">
        <f>SUM(C6)+'0216'!O6</f>
        <v>550</v>
      </c>
      <c r="P6" s="54">
        <f t="shared" si="5"/>
        <v>0</v>
      </c>
      <c r="Q6" s="26" t="s">
        <v>279</v>
      </c>
    </row>
    <row r="7">
      <c r="A7" s="57" t="s">
        <v>23</v>
      </c>
      <c r="B7" s="51">
        <f>-1*'0216'!N7</f>
        <v>-830</v>
      </c>
      <c r="C7" s="76">
        <v>300.0</v>
      </c>
      <c r="D7" s="8"/>
      <c r="E7" s="93">
        <v>350.0</v>
      </c>
      <c r="F7" s="8"/>
      <c r="G7" s="93">
        <v>350.0</v>
      </c>
      <c r="H7" s="8"/>
      <c r="I7" s="93">
        <v>250.0</v>
      </c>
      <c r="J7" s="8"/>
      <c r="K7" s="93">
        <v>150.0</v>
      </c>
      <c r="L7" s="52">
        <f t="shared" si="3"/>
        <v>570</v>
      </c>
      <c r="M7" s="53">
        <v>542.0</v>
      </c>
      <c r="N7" s="33">
        <f t="shared" si="4"/>
        <v>-28</v>
      </c>
      <c r="O7" s="54">
        <f>SUM(C7)+'0216'!O7</f>
        <v>3100</v>
      </c>
      <c r="P7" s="54">
        <f t="shared" si="5"/>
        <v>1100</v>
      </c>
      <c r="Q7" s="26" t="s">
        <v>280</v>
      </c>
    </row>
    <row r="8">
      <c r="A8" s="57" t="s">
        <v>7</v>
      </c>
      <c r="B8" s="51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52">
        <f t="shared" si="3"/>
        <v>1450</v>
      </c>
      <c r="M8" s="53"/>
      <c r="N8" s="33">
        <f t="shared" si="4"/>
        <v>-1450</v>
      </c>
      <c r="O8" s="54">
        <f>SUM(C8)+'0216'!O8</f>
        <v>250</v>
      </c>
      <c r="P8" s="54">
        <f t="shared" si="5"/>
        <v>0</v>
      </c>
      <c r="Q8" s="26" t="s">
        <v>281</v>
      </c>
    </row>
    <row r="9">
      <c r="A9" s="57" t="s">
        <v>96</v>
      </c>
      <c r="B9" s="51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52">
        <f t="shared" si="3"/>
        <v>800</v>
      </c>
      <c r="M9" s="53"/>
      <c r="N9" s="33">
        <f t="shared" si="4"/>
        <v>-800</v>
      </c>
      <c r="O9" s="54">
        <f>SUM(C9)+'0216'!O9</f>
        <v>550</v>
      </c>
      <c r="P9" s="54">
        <f t="shared" si="5"/>
        <v>0</v>
      </c>
      <c r="Q9" s="26" t="s">
        <v>383</v>
      </c>
    </row>
    <row r="10">
      <c r="A10" s="57" t="s">
        <v>62</v>
      </c>
      <c r="B10" s="51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52">
        <f t="shared" si="3"/>
        <v>1600</v>
      </c>
      <c r="M10" s="53"/>
      <c r="N10" s="33">
        <f t="shared" si="4"/>
        <v>-1600</v>
      </c>
      <c r="O10" s="54">
        <f>SUM(C10)+'0216'!O10</f>
        <v>1150</v>
      </c>
      <c r="P10" s="54">
        <f t="shared" si="5"/>
        <v>0</v>
      </c>
      <c r="Q10" s="26" t="s">
        <v>282</v>
      </c>
    </row>
    <row r="11">
      <c r="A11" s="57" t="s">
        <v>16</v>
      </c>
      <c r="B11" s="51">
        <f>-1*'0216'!N11</f>
        <v>0</v>
      </c>
      <c r="C11" s="76">
        <v>300.0</v>
      </c>
      <c r="D11" s="8"/>
      <c r="E11" s="76">
        <v>350.0</v>
      </c>
      <c r="F11" s="8"/>
      <c r="G11" s="76">
        <v>350.0</v>
      </c>
      <c r="H11" s="8"/>
      <c r="I11" s="76">
        <v>250.0</v>
      </c>
      <c r="J11" s="8"/>
      <c r="K11" s="76">
        <v>150.0</v>
      </c>
      <c r="L11" s="52">
        <f t="shared" si="3"/>
        <v>1400</v>
      </c>
      <c r="M11" s="61">
        <f>L11</f>
        <v>1400</v>
      </c>
      <c r="N11" s="33">
        <f t="shared" si="4"/>
        <v>0</v>
      </c>
      <c r="O11" s="54">
        <f>SUM(C11)+'0216'!O11</f>
        <v>2550</v>
      </c>
      <c r="P11" s="54">
        <f t="shared" si="5"/>
        <v>1100</v>
      </c>
      <c r="Q11" s="26" t="s">
        <v>283</v>
      </c>
    </row>
    <row r="12">
      <c r="A12" s="57" t="s">
        <v>36</v>
      </c>
      <c r="B12" s="51">
        <f>-1*'0216'!N12</f>
        <v>2050</v>
      </c>
      <c r="C12" s="93">
        <v>300.0</v>
      </c>
      <c r="D12" s="8"/>
      <c r="E12" s="76">
        <v>350.0</v>
      </c>
      <c r="F12" s="8"/>
      <c r="G12" s="76">
        <v>350.0</v>
      </c>
      <c r="H12" s="8"/>
      <c r="I12" s="93">
        <v>250.0</v>
      </c>
      <c r="J12" s="8"/>
      <c r="K12" s="93">
        <v>150.0</v>
      </c>
      <c r="L12" s="52">
        <f t="shared" si="3"/>
        <v>3450</v>
      </c>
      <c r="M12" s="53">
        <v>1500.0</v>
      </c>
      <c r="N12" s="33">
        <f t="shared" si="4"/>
        <v>-1950</v>
      </c>
      <c r="O12" s="54">
        <f>SUM(C12)+'0216'!O12</f>
        <v>1750</v>
      </c>
      <c r="P12" s="54">
        <f t="shared" si="5"/>
        <v>1100</v>
      </c>
      <c r="Q12" s="26" t="s">
        <v>284</v>
      </c>
    </row>
    <row r="13">
      <c r="A13" s="57" t="s">
        <v>45</v>
      </c>
      <c r="B13" s="51">
        <f>-1*'0216'!N13</f>
        <v>2300</v>
      </c>
      <c r="C13" s="93">
        <v>300.0</v>
      </c>
      <c r="D13" s="8"/>
      <c r="E13" s="76">
        <v>350.0</v>
      </c>
      <c r="F13" s="8"/>
      <c r="G13" s="93">
        <v>350.0</v>
      </c>
      <c r="H13" s="8"/>
      <c r="I13" s="93">
        <v>250.0</v>
      </c>
      <c r="J13" s="8"/>
      <c r="K13" s="76">
        <v>150.0</v>
      </c>
      <c r="L13" s="52">
        <f t="shared" si="3"/>
        <v>3700</v>
      </c>
      <c r="M13" s="53">
        <v>930.0</v>
      </c>
      <c r="N13" s="33">
        <f t="shared" si="4"/>
        <v>-2770</v>
      </c>
      <c r="O13" s="54">
        <f>SUM(C13)+'0216'!O13</f>
        <v>2850</v>
      </c>
      <c r="P13" s="54">
        <f t="shared" si="5"/>
        <v>1100</v>
      </c>
      <c r="Q13" s="26" t="s">
        <v>285</v>
      </c>
    </row>
    <row r="14">
      <c r="A14" s="57" t="s">
        <v>87</v>
      </c>
      <c r="B14" s="51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52">
        <f t="shared" si="3"/>
        <v>-250</v>
      </c>
      <c r="M14" s="53"/>
      <c r="N14" s="33">
        <f t="shared" si="4"/>
        <v>250</v>
      </c>
      <c r="O14" s="54">
        <f>SUM(C14)+'0216'!O14</f>
        <v>550</v>
      </c>
      <c r="P14" s="54">
        <f t="shared" si="5"/>
        <v>0</v>
      </c>
      <c r="Q14" s="26" t="s">
        <v>286</v>
      </c>
    </row>
    <row r="15">
      <c r="A15" s="57" t="s">
        <v>25</v>
      </c>
      <c r="B15" s="51">
        <f>-1*'0216'!N15</f>
        <v>-150</v>
      </c>
      <c r="C15" s="8"/>
      <c r="D15" s="8"/>
      <c r="E15" s="76">
        <v>350.0</v>
      </c>
      <c r="F15" s="8"/>
      <c r="G15" s="76">
        <v>350.0</v>
      </c>
      <c r="H15" s="8"/>
      <c r="I15" s="93">
        <v>250.0</v>
      </c>
      <c r="J15" s="8"/>
      <c r="K15" s="93">
        <v>150.0</v>
      </c>
      <c r="L15" s="52">
        <f t="shared" si="3"/>
        <v>950</v>
      </c>
      <c r="M15" s="53"/>
      <c r="N15" s="33">
        <f t="shared" si="4"/>
        <v>-950</v>
      </c>
      <c r="O15" s="54">
        <f>SUM(C15)+'0216'!O15</f>
        <v>2800</v>
      </c>
      <c r="P15" s="54">
        <f t="shared" si="5"/>
        <v>1100</v>
      </c>
      <c r="Q15" s="26" t="s">
        <v>287</v>
      </c>
    </row>
    <row r="16">
      <c r="A16" s="57" t="s">
        <v>8</v>
      </c>
      <c r="B16" s="51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52">
        <f t="shared" si="3"/>
        <v>1400</v>
      </c>
      <c r="M16" s="53"/>
      <c r="N16" s="33">
        <f t="shared" si="4"/>
        <v>-1400</v>
      </c>
      <c r="O16" s="54">
        <f>SUM(C16)+'0216'!O16</f>
        <v>800</v>
      </c>
      <c r="P16" s="54">
        <f t="shared" si="5"/>
        <v>0</v>
      </c>
      <c r="Q16" s="26" t="s">
        <v>288</v>
      </c>
    </row>
    <row r="17">
      <c r="A17" s="62" t="s">
        <v>13</v>
      </c>
      <c r="B17" s="51">
        <f>-1*'0216'!N17</f>
        <v>2900</v>
      </c>
      <c r="C17" s="76">
        <v>300.0</v>
      </c>
      <c r="D17" s="8"/>
      <c r="E17" s="8"/>
      <c r="F17" s="8"/>
      <c r="G17" s="4"/>
      <c r="H17" s="8"/>
      <c r="I17" s="76">
        <v>250.0</v>
      </c>
      <c r="J17" s="8"/>
      <c r="K17" s="76">
        <v>150.0</v>
      </c>
      <c r="L17" s="52">
        <f t="shared" si="3"/>
        <v>3600</v>
      </c>
      <c r="M17" s="53">
        <v>1500.0</v>
      </c>
      <c r="N17" s="33">
        <f t="shared" si="4"/>
        <v>-2100</v>
      </c>
      <c r="O17" s="54">
        <f>SUM(C17)+'0216'!O17</f>
        <v>3050</v>
      </c>
      <c r="P17" s="54">
        <f t="shared" si="5"/>
        <v>400</v>
      </c>
      <c r="Q17" s="26" t="s">
        <v>289</v>
      </c>
    </row>
    <row r="18">
      <c r="A18" s="57" t="s">
        <v>97</v>
      </c>
      <c r="B18" s="51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52">
        <f t="shared" si="3"/>
        <v>600</v>
      </c>
      <c r="M18" s="53"/>
      <c r="N18" s="33">
        <f t="shared" si="4"/>
        <v>-600</v>
      </c>
      <c r="O18" s="54">
        <f>SUM(C18)+'0216'!O18</f>
        <v>0</v>
      </c>
      <c r="P18" s="54">
        <f t="shared" si="5"/>
        <v>0</v>
      </c>
      <c r="Q18" s="26" t="s">
        <v>385</v>
      </c>
    </row>
    <row r="19">
      <c r="A19" s="57" t="s">
        <v>65</v>
      </c>
      <c r="B19" s="51">
        <f>-1*'0216'!N19</f>
        <v>3500</v>
      </c>
      <c r="C19" s="93">
        <v>300.0</v>
      </c>
      <c r="D19" s="8"/>
      <c r="E19" s="76">
        <v>350.0</v>
      </c>
      <c r="F19" s="8"/>
      <c r="G19" s="76">
        <v>350.0</v>
      </c>
      <c r="H19" s="8"/>
      <c r="I19" s="76">
        <v>250.0</v>
      </c>
      <c r="J19" s="8"/>
      <c r="K19" s="93">
        <v>150.0</v>
      </c>
      <c r="L19" s="52">
        <f t="shared" si="3"/>
        <v>4900</v>
      </c>
      <c r="M19" s="53">
        <v>2030.0</v>
      </c>
      <c r="N19" s="33">
        <f t="shared" si="4"/>
        <v>-2870</v>
      </c>
      <c r="O19" s="54">
        <f>SUM(C19)+'0216'!O19</f>
        <v>2650</v>
      </c>
      <c r="P19" s="54">
        <f t="shared" si="5"/>
        <v>1100</v>
      </c>
      <c r="Q19" s="26" t="s">
        <v>290</v>
      </c>
    </row>
    <row r="20">
      <c r="A20" s="57" t="s">
        <v>55</v>
      </c>
      <c r="B20" s="51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52">
        <f t="shared" si="3"/>
        <v>2600</v>
      </c>
      <c r="M20" s="53"/>
      <c r="N20" s="33">
        <f t="shared" si="4"/>
        <v>-2600</v>
      </c>
      <c r="O20" s="54">
        <f>SUM(C20)+'0216'!O20</f>
        <v>700</v>
      </c>
      <c r="P20" s="54">
        <f t="shared" si="5"/>
        <v>0</v>
      </c>
      <c r="Q20" s="26" t="s">
        <v>291</v>
      </c>
    </row>
    <row r="21">
      <c r="A21" s="57" t="s">
        <v>28</v>
      </c>
      <c r="B21" s="51">
        <f>-1*'0216'!N21</f>
        <v>1250</v>
      </c>
      <c r="C21" s="76">
        <v>300.0</v>
      </c>
      <c r="D21" s="8"/>
      <c r="E21" s="8"/>
      <c r="F21" s="8"/>
      <c r="G21" s="4"/>
      <c r="H21" s="8"/>
      <c r="I21" s="93">
        <v>250.0</v>
      </c>
      <c r="J21" s="8"/>
      <c r="K21" s="8"/>
      <c r="L21" s="52">
        <f t="shared" si="3"/>
        <v>1800</v>
      </c>
      <c r="M21" s="53">
        <v>-402.0</v>
      </c>
      <c r="N21" s="33">
        <f t="shared" si="4"/>
        <v>-2202</v>
      </c>
      <c r="O21" s="54">
        <f>SUM(C21)+'0216'!O21</f>
        <v>1850</v>
      </c>
      <c r="P21" s="54">
        <f t="shared" si="5"/>
        <v>250</v>
      </c>
      <c r="Q21" s="26" t="s">
        <v>292</v>
      </c>
    </row>
    <row r="22">
      <c r="A22" s="57" t="s">
        <v>70</v>
      </c>
      <c r="B22" s="51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52">
        <f t="shared" si="3"/>
        <v>2700</v>
      </c>
      <c r="M22" s="53"/>
      <c r="N22" s="33">
        <f t="shared" si="4"/>
        <v>-2700</v>
      </c>
      <c r="O22" s="54">
        <f>SUM(C22)+'0216'!O22</f>
        <v>250</v>
      </c>
      <c r="P22" s="54">
        <f t="shared" si="5"/>
        <v>0</v>
      </c>
      <c r="Q22" s="26" t="s">
        <v>293</v>
      </c>
    </row>
    <row r="23">
      <c r="A23" s="57" t="s">
        <v>149</v>
      </c>
      <c r="B23" s="51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52">
        <f t="shared" si="3"/>
        <v>400</v>
      </c>
      <c r="M23" s="53"/>
      <c r="N23" s="33">
        <f t="shared" si="4"/>
        <v>-400</v>
      </c>
      <c r="O23" s="54">
        <f>SUM(C23)+'0216'!O23</f>
        <v>0</v>
      </c>
      <c r="P23" s="54">
        <f t="shared" si="5"/>
        <v>0</v>
      </c>
      <c r="Q23" s="26" t="s">
        <v>294</v>
      </c>
    </row>
    <row r="24">
      <c r="A24" s="57" t="s">
        <v>103</v>
      </c>
      <c r="B24" s="51">
        <f>-1*'0216'!N24</f>
        <v>1550</v>
      </c>
      <c r="C24" s="8"/>
      <c r="D24" s="8"/>
      <c r="E24" s="8"/>
      <c r="F24" s="8"/>
      <c r="G24" s="4"/>
      <c r="H24" s="8"/>
      <c r="I24" s="93">
        <v>250.0</v>
      </c>
      <c r="J24" s="8"/>
      <c r="K24" s="8"/>
      <c r="L24" s="52">
        <f t="shared" si="3"/>
        <v>1800</v>
      </c>
      <c r="M24" s="53">
        <v>250.0</v>
      </c>
      <c r="N24" s="33">
        <f t="shared" si="4"/>
        <v>-1550</v>
      </c>
      <c r="O24" s="54">
        <f>SUM(C24)+'0216'!O24</f>
        <v>1200</v>
      </c>
      <c r="P24" s="54">
        <f t="shared" si="5"/>
        <v>250</v>
      </c>
      <c r="Q24" s="26" t="s">
        <v>318</v>
      </c>
    </row>
    <row r="25">
      <c r="A25" s="57" t="s">
        <v>30</v>
      </c>
      <c r="B25" s="51">
        <f>-1*'0216'!N25</f>
        <v>3050</v>
      </c>
      <c r="C25" s="93">
        <v>300.0</v>
      </c>
      <c r="D25" s="8"/>
      <c r="E25" s="93">
        <v>350.0</v>
      </c>
      <c r="F25" s="8"/>
      <c r="G25" s="93">
        <v>350.0</v>
      </c>
      <c r="H25" s="8"/>
      <c r="I25" s="76">
        <v>250.0</v>
      </c>
      <c r="J25" s="8"/>
      <c r="K25" s="76">
        <v>150.0</v>
      </c>
      <c r="L25" s="52">
        <f t="shared" si="3"/>
        <v>4450</v>
      </c>
      <c r="M25" s="53">
        <v>2000.0</v>
      </c>
      <c r="N25" s="33">
        <f t="shared" si="4"/>
        <v>-2450</v>
      </c>
      <c r="O25" s="54">
        <f>SUM(C25)+'0216'!O25</f>
        <v>2850</v>
      </c>
      <c r="P25" s="54">
        <f t="shared" si="5"/>
        <v>1100</v>
      </c>
      <c r="Q25" s="26" t="s">
        <v>295</v>
      </c>
    </row>
    <row r="26">
      <c r="A26" s="57" t="s">
        <v>52</v>
      </c>
      <c r="B26" s="51">
        <f>-1*'0216'!N26</f>
        <v>2350</v>
      </c>
      <c r="C26" s="93">
        <v>300.0</v>
      </c>
      <c r="D26" s="8"/>
      <c r="E26" s="93">
        <v>350.0</v>
      </c>
      <c r="F26" s="8"/>
      <c r="G26" s="93">
        <v>350.0</v>
      </c>
      <c r="H26" s="8"/>
      <c r="I26" s="76">
        <v>250.0</v>
      </c>
      <c r="J26" s="8"/>
      <c r="K26" s="76">
        <v>150.0</v>
      </c>
      <c r="L26" s="52">
        <f t="shared" si="3"/>
        <v>3750</v>
      </c>
      <c r="M26" s="53"/>
      <c r="N26" s="33">
        <f t="shared" si="4"/>
        <v>-3750</v>
      </c>
      <c r="O26" s="54">
        <f>SUM(C26)+'0216'!O26</f>
        <v>2600</v>
      </c>
      <c r="P26" s="54">
        <f t="shared" si="5"/>
        <v>1100</v>
      </c>
      <c r="Q26" s="5" t="s">
        <v>296</v>
      </c>
    </row>
    <row r="27">
      <c r="A27" s="49"/>
      <c r="B27" s="42"/>
      <c r="L27" s="113"/>
      <c r="M27" s="113"/>
      <c r="N27" s="113"/>
      <c r="O27" s="65"/>
      <c r="P27" s="65"/>
    </row>
    <row r="28" ht="82.5" customHeight="1">
      <c r="A28" s="43"/>
      <c r="B28" s="43"/>
      <c r="C28" s="69" t="s">
        <v>340</v>
      </c>
      <c r="D28" s="8"/>
      <c r="E28" s="6" t="s">
        <v>402</v>
      </c>
      <c r="F28" s="8"/>
      <c r="G28" s="4"/>
      <c r="H28" s="8"/>
      <c r="I28" s="6" t="s">
        <v>391</v>
      </c>
      <c r="J28" s="8"/>
      <c r="K28" s="6" t="s">
        <v>403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8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254</v>
      </c>
      <c r="C1" s="19">
        <v>42401.0</v>
      </c>
      <c r="D1" s="19">
        <v>42404.0</v>
      </c>
      <c r="E1" s="19">
        <v>42408.0</v>
      </c>
      <c r="F1" s="19">
        <v>42411.0</v>
      </c>
      <c r="G1" s="19">
        <v>42415.0</v>
      </c>
      <c r="H1" s="19">
        <v>42418.0</v>
      </c>
      <c r="I1" s="114">
        <v>42422.0</v>
      </c>
      <c r="J1" s="19">
        <v>42425.0</v>
      </c>
      <c r="K1" s="19">
        <v>42429.0</v>
      </c>
      <c r="L1" s="20" t="s">
        <v>256</v>
      </c>
      <c r="M1" s="22" t="s">
        <v>257</v>
      </c>
      <c r="N1" s="23" t="s">
        <v>258</v>
      </c>
      <c r="O1" s="24" t="s">
        <v>259</v>
      </c>
      <c r="P1" s="26" t="s">
        <v>260</v>
      </c>
    </row>
    <row r="2">
      <c r="A2" s="27" t="s">
        <v>261</v>
      </c>
      <c r="B2" s="28">
        <f>'0116'!L2</f>
        <v>2630</v>
      </c>
      <c r="C2" s="110"/>
      <c r="D2" s="110"/>
      <c r="E2" s="110"/>
      <c r="F2" s="116"/>
      <c r="G2" s="103"/>
      <c r="H2" s="115" t="s">
        <v>398</v>
      </c>
      <c r="I2" s="110"/>
      <c r="J2" s="115" t="s">
        <v>274</v>
      </c>
      <c r="K2" s="110"/>
      <c r="L2" s="31">
        <f>B2+L3-L4</f>
        <v>2580</v>
      </c>
      <c r="M2" s="32"/>
      <c r="N2" s="33">
        <f>SUM(N5:N26)</f>
        <v>-30820</v>
      </c>
      <c r="O2" s="34" t="s">
        <v>397</v>
      </c>
      <c r="P2" s="36"/>
    </row>
    <row r="3">
      <c r="A3" s="37" t="s">
        <v>271</v>
      </c>
      <c r="B3" s="38"/>
      <c r="C3" s="39">
        <f t="shared" ref="C3:K3" si="1">SUM(C5:C26)</f>
        <v>0</v>
      </c>
      <c r="D3" s="39">
        <f t="shared" si="1"/>
        <v>0</v>
      </c>
      <c r="E3" s="39">
        <f t="shared" si="1"/>
        <v>0</v>
      </c>
      <c r="F3" s="39">
        <f t="shared" si="1"/>
        <v>4200</v>
      </c>
      <c r="G3" s="39">
        <f t="shared" si="1"/>
        <v>0</v>
      </c>
      <c r="H3" s="39">
        <f t="shared" si="1"/>
        <v>2750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9450</v>
      </c>
      <c r="M3" s="32"/>
      <c r="N3" s="40"/>
      <c r="O3" s="41"/>
      <c r="P3" s="43"/>
    </row>
    <row r="4">
      <c r="A4" s="44" t="s">
        <v>272</v>
      </c>
      <c r="B4" s="45"/>
      <c r="C4" s="46"/>
      <c r="D4" s="46"/>
      <c r="E4" s="46"/>
      <c r="F4" s="46">
        <v>4300.0</v>
      </c>
      <c r="G4" s="46"/>
      <c r="H4" s="46">
        <v>2600.0</v>
      </c>
      <c r="I4" s="46"/>
      <c r="J4" s="46">
        <v>2600.0</v>
      </c>
      <c r="K4" s="46"/>
      <c r="L4" s="47">
        <f t="shared" si="2"/>
        <v>9500</v>
      </c>
      <c r="M4" s="32"/>
      <c r="N4" s="40"/>
      <c r="O4" s="48"/>
    </row>
    <row r="5">
      <c r="A5" s="50" t="s">
        <v>278</v>
      </c>
      <c r="B5" s="51">
        <f>-1*'0116'!N5</f>
        <v>1900</v>
      </c>
      <c r="C5" s="74"/>
      <c r="D5" s="74"/>
      <c r="E5" s="74"/>
      <c r="F5" s="73">
        <v>0.0</v>
      </c>
      <c r="G5" s="94"/>
      <c r="H5" s="112">
        <v>0.0</v>
      </c>
      <c r="I5" s="74"/>
      <c r="J5" s="73">
        <v>250.0</v>
      </c>
      <c r="K5" s="74"/>
      <c r="L5" s="52">
        <f t="shared" ref="L5:L26" si="3">SUM(B5:K5)</f>
        <v>2150</v>
      </c>
      <c r="M5" s="53"/>
      <c r="N5" s="33">
        <f t="shared" ref="N5:N26" si="4">M5-L5</f>
        <v>-2150</v>
      </c>
      <c r="O5" s="54">
        <f>SUM(C5:K5)+'0116'!O5</f>
        <v>750</v>
      </c>
      <c r="P5" s="56"/>
    </row>
    <row r="6">
      <c r="A6" s="57" t="s">
        <v>94</v>
      </c>
      <c r="B6" s="51">
        <f>-1*'0116'!N6</f>
        <v>-950</v>
      </c>
      <c r="C6" s="94"/>
      <c r="D6" s="94"/>
      <c r="E6" s="74"/>
      <c r="F6" s="76">
        <v>350.0</v>
      </c>
      <c r="G6" s="94"/>
      <c r="H6" s="73"/>
      <c r="I6" s="94"/>
      <c r="J6" s="94"/>
      <c r="K6" s="94"/>
      <c r="L6" s="52">
        <f t="shared" si="3"/>
        <v>-600</v>
      </c>
      <c r="M6" s="32"/>
      <c r="N6" s="33">
        <f t="shared" si="4"/>
        <v>600</v>
      </c>
      <c r="O6" s="54">
        <f>SUM(C6:K6)+'0116'!O6</f>
        <v>550</v>
      </c>
      <c r="P6" s="26" t="s">
        <v>279</v>
      </c>
    </row>
    <row r="7">
      <c r="A7" s="57" t="s">
        <v>23</v>
      </c>
      <c r="B7" s="51">
        <f>-1*'0116'!N7</f>
        <v>920</v>
      </c>
      <c r="C7" s="74"/>
      <c r="D7" s="74"/>
      <c r="E7" s="74"/>
      <c r="F7" s="76">
        <v>350.0</v>
      </c>
      <c r="G7" s="94"/>
      <c r="H7" s="76">
        <v>250.0</v>
      </c>
      <c r="I7" s="74"/>
      <c r="J7" s="93">
        <v>250.0</v>
      </c>
      <c r="K7" s="74"/>
      <c r="L7" s="52">
        <f t="shared" si="3"/>
        <v>1770</v>
      </c>
      <c r="M7" s="53">
        <v>2600.0</v>
      </c>
      <c r="N7" s="33">
        <f t="shared" si="4"/>
        <v>830</v>
      </c>
      <c r="O7" s="54">
        <f>SUM(C7:K7)+'0116'!O7</f>
        <v>2800</v>
      </c>
      <c r="P7" s="26" t="s">
        <v>280</v>
      </c>
    </row>
    <row r="8">
      <c r="A8" s="57" t="s">
        <v>7</v>
      </c>
      <c r="B8" s="51">
        <f>-1*'0116'!N8</f>
        <v>1450</v>
      </c>
      <c r="C8" s="74"/>
      <c r="D8" s="74"/>
      <c r="E8" s="74"/>
      <c r="F8" s="74"/>
      <c r="G8" s="94"/>
      <c r="H8" s="74"/>
      <c r="I8" s="74"/>
      <c r="J8" s="74"/>
      <c r="K8" s="74"/>
      <c r="L8" s="52">
        <f t="shared" si="3"/>
        <v>1450</v>
      </c>
      <c r="M8" s="53"/>
      <c r="N8" s="33">
        <f t="shared" si="4"/>
        <v>-1450</v>
      </c>
      <c r="O8" s="54">
        <f>SUM(C8:K8)+'0116'!O8</f>
        <v>250</v>
      </c>
      <c r="P8" s="26" t="s">
        <v>281</v>
      </c>
    </row>
    <row r="9">
      <c r="A9" s="57" t="s">
        <v>96</v>
      </c>
      <c r="B9" s="51">
        <f>-1*'0116'!N9</f>
        <v>800</v>
      </c>
      <c r="C9" s="94"/>
      <c r="D9" s="94"/>
      <c r="E9" s="94"/>
      <c r="F9" s="73"/>
      <c r="G9" s="94"/>
      <c r="H9" s="74"/>
      <c r="I9" s="74"/>
      <c r="J9" s="94"/>
      <c r="K9" s="94"/>
      <c r="L9" s="52">
        <f t="shared" si="3"/>
        <v>800</v>
      </c>
      <c r="M9" s="53"/>
      <c r="N9" s="33">
        <f t="shared" si="4"/>
        <v>-800</v>
      </c>
      <c r="O9" s="54">
        <f>SUM(C9:K9)+'0116'!O9</f>
        <v>550</v>
      </c>
      <c r="P9" s="26" t="s">
        <v>383</v>
      </c>
    </row>
    <row r="10">
      <c r="A10" s="57" t="s">
        <v>62</v>
      </c>
      <c r="B10" s="51">
        <f>-1*'0116'!N10</f>
        <v>1600</v>
      </c>
      <c r="C10" s="74"/>
      <c r="D10" s="74"/>
      <c r="E10" s="74"/>
      <c r="F10" s="73"/>
      <c r="G10" s="94"/>
      <c r="H10" s="74"/>
      <c r="I10" s="74"/>
      <c r="J10" s="74"/>
      <c r="K10" s="74"/>
      <c r="L10" s="52">
        <f t="shared" si="3"/>
        <v>1600</v>
      </c>
      <c r="M10" s="53"/>
      <c r="N10" s="33">
        <f t="shared" si="4"/>
        <v>-1600</v>
      </c>
      <c r="O10" s="54">
        <f>SUM(C10:K10)+'0116'!O10</f>
        <v>1150</v>
      </c>
      <c r="P10" s="26" t="s">
        <v>282</v>
      </c>
    </row>
    <row r="11">
      <c r="A11" s="57" t="s">
        <v>16</v>
      </c>
      <c r="B11" s="51">
        <f>-1*'0116'!N11</f>
        <v>0</v>
      </c>
      <c r="C11" s="74"/>
      <c r="D11" s="74"/>
      <c r="E11" s="74"/>
      <c r="F11" s="73">
        <v>350.0</v>
      </c>
      <c r="G11" s="94"/>
      <c r="H11" s="76">
        <v>250.0</v>
      </c>
      <c r="I11" s="74"/>
      <c r="J11" s="93">
        <v>250.0</v>
      </c>
      <c r="K11" s="74"/>
      <c r="L11" s="52">
        <f t="shared" si="3"/>
        <v>850</v>
      </c>
      <c r="M11" s="61">
        <f>L11</f>
        <v>850</v>
      </c>
      <c r="N11" s="33">
        <f t="shared" si="4"/>
        <v>0</v>
      </c>
      <c r="O11" s="54">
        <f>SUM(C11:K11)+'0116'!O11</f>
        <v>2250</v>
      </c>
      <c r="P11" s="26" t="s">
        <v>283</v>
      </c>
    </row>
    <row r="12">
      <c r="A12" s="57" t="s">
        <v>36</v>
      </c>
      <c r="B12" s="51">
        <f>-1*'0116'!N12</f>
        <v>2550</v>
      </c>
      <c r="C12" s="74"/>
      <c r="D12" s="74"/>
      <c r="E12" s="74"/>
      <c r="F12" s="74"/>
      <c r="G12" s="94"/>
      <c r="H12" s="93">
        <v>250.0</v>
      </c>
      <c r="I12" s="74"/>
      <c r="J12" s="76">
        <v>250.0</v>
      </c>
      <c r="K12" s="74"/>
      <c r="L12" s="52">
        <f t="shared" si="3"/>
        <v>3050</v>
      </c>
      <c r="M12" s="53">
        <v>1000.0</v>
      </c>
      <c r="N12" s="33">
        <f t="shared" si="4"/>
        <v>-2050</v>
      </c>
      <c r="O12" s="54">
        <f>SUM(C12:K12)+'0116'!O12</f>
        <v>1450</v>
      </c>
      <c r="P12" s="26" t="s">
        <v>284</v>
      </c>
    </row>
    <row r="13">
      <c r="A13" s="57" t="s">
        <v>45</v>
      </c>
      <c r="B13" s="51">
        <f>-1*'0116'!N13</f>
        <v>2450</v>
      </c>
      <c r="C13" s="74"/>
      <c r="D13" s="74"/>
      <c r="E13" s="74"/>
      <c r="F13" s="93">
        <v>350.0</v>
      </c>
      <c r="G13" s="94"/>
      <c r="H13" s="93">
        <v>250.0</v>
      </c>
      <c r="I13" s="74"/>
      <c r="J13" s="76">
        <v>250.0</v>
      </c>
      <c r="K13" s="74"/>
      <c r="L13" s="52">
        <f t="shared" si="3"/>
        <v>3300</v>
      </c>
      <c r="M13" s="53">
        <v>1000.0</v>
      </c>
      <c r="N13" s="33">
        <f t="shared" si="4"/>
        <v>-2300</v>
      </c>
      <c r="O13" s="54">
        <f>SUM(C13:K13)+'0116'!O13</f>
        <v>2550</v>
      </c>
      <c r="P13" s="26" t="s">
        <v>285</v>
      </c>
    </row>
    <row r="14">
      <c r="A14" s="57" t="s">
        <v>87</v>
      </c>
      <c r="B14" s="51">
        <f>-1*'0116'!N14</f>
        <v>100</v>
      </c>
      <c r="C14" s="74"/>
      <c r="D14" s="94"/>
      <c r="E14" s="74"/>
      <c r="F14" s="76">
        <v>350.0</v>
      </c>
      <c r="G14" s="94"/>
      <c r="H14" s="74"/>
      <c r="I14" s="94"/>
      <c r="J14" s="94"/>
      <c r="K14" s="74"/>
      <c r="L14" s="52">
        <f t="shared" si="3"/>
        <v>450</v>
      </c>
      <c r="M14" s="53">
        <v>700.0</v>
      </c>
      <c r="N14" s="33">
        <f t="shared" si="4"/>
        <v>250</v>
      </c>
      <c r="O14" s="54">
        <f>SUM(C14:K14)+'0116'!O14</f>
        <v>550</v>
      </c>
      <c r="P14" s="26" t="s">
        <v>286</v>
      </c>
    </row>
    <row r="15">
      <c r="A15" s="57" t="s">
        <v>25</v>
      </c>
      <c r="B15" s="51">
        <f>-1*'0116'!N15</f>
        <v>1600</v>
      </c>
      <c r="C15" s="74"/>
      <c r="D15" s="74"/>
      <c r="E15" s="74"/>
      <c r="F15" s="93">
        <v>350.0</v>
      </c>
      <c r="G15" s="94"/>
      <c r="H15" s="76">
        <v>250.0</v>
      </c>
      <c r="I15" s="74"/>
      <c r="J15" s="76">
        <v>250.0</v>
      </c>
      <c r="K15" s="74"/>
      <c r="L15" s="52">
        <f t="shared" si="3"/>
        <v>2450</v>
      </c>
      <c r="M15" s="53">
        <v>2600.0</v>
      </c>
      <c r="N15" s="33">
        <f t="shared" si="4"/>
        <v>150</v>
      </c>
      <c r="O15" s="54">
        <f>SUM(C15:K15)+'0116'!O15</f>
        <v>2800</v>
      </c>
      <c r="P15" s="26" t="s">
        <v>287</v>
      </c>
    </row>
    <row r="16">
      <c r="A16" s="57" t="s">
        <v>8</v>
      </c>
      <c r="B16" s="51">
        <f>-1*'0116'!N16</f>
        <v>800</v>
      </c>
      <c r="C16" s="74"/>
      <c r="D16" s="74"/>
      <c r="E16" s="74"/>
      <c r="F16" s="93">
        <v>350.0</v>
      </c>
      <c r="G16" s="94"/>
      <c r="H16" s="93">
        <v>250.0</v>
      </c>
      <c r="I16" s="74"/>
      <c r="J16" s="74"/>
      <c r="K16" s="74"/>
      <c r="L16" s="52">
        <f t="shared" si="3"/>
        <v>1400</v>
      </c>
      <c r="M16" s="53"/>
      <c r="N16" s="33">
        <f t="shared" si="4"/>
        <v>-1400</v>
      </c>
      <c r="O16" s="54">
        <f>SUM(C16:K16)+'0116'!O16</f>
        <v>800</v>
      </c>
      <c r="P16" s="26" t="s">
        <v>288</v>
      </c>
    </row>
    <row r="17">
      <c r="A17" s="62" t="s">
        <v>13</v>
      </c>
      <c r="B17" s="51">
        <f>-1*'0116'!N17</f>
        <v>2050</v>
      </c>
      <c r="C17" s="74"/>
      <c r="D17" s="74"/>
      <c r="E17" s="74"/>
      <c r="F17" s="73">
        <v>350.0</v>
      </c>
      <c r="G17" s="94"/>
      <c r="H17" s="76">
        <v>250.0</v>
      </c>
      <c r="I17" s="74"/>
      <c r="J17" s="76">
        <v>250.0</v>
      </c>
      <c r="K17" s="74"/>
      <c r="L17" s="52">
        <f t="shared" si="3"/>
        <v>2900</v>
      </c>
      <c r="M17" s="53"/>
      <c r="N17" s="33">
        <f t="shared" si="4"/>
        <v>-2900</v>
      </c>
      <c r="O17" s="54">
        <f>SUM(C17:K17)+'0116'!O17</f>
        <v>2750</v>
      </c>
      <c r="P17" s="26" t="s">
        <v>289</v>
      </c>
    </row>
    <row r="18">
      <c r="A18" s="57" t="s">
        <v>97</v>
      </c>
      <c r="B18" s="51">
        <f>-1*'0116'!N18</f>
        <v>600</v>
      </c>
      <c r="C18" s="94"/>
      <c r="D18" s="94"/>
      <c r="E18" s="74"/>
      <c r="F18" s="74"/>
      <c r="G18" s="94"/>
      <c r="H18" s="74"/>
      <c r="I18" s="74"/>
      <c r="J18" s="74"/>
      <c r="K18" s="74"/>
      <c r="L18" s="52">
        <f t="shared" si="3"/>
        <v>600</v>
      </c>
      <c r="M18" s="53"/>
      <c r="N18" s="33">
        <f t="shared" si="4"/>
        <v>-600</v>
      </c>
      <c r="O18" s="54">
        <f>SUM(C18:K18)+'0116'!O18</f>
        <v>0</v>
      </c>
      <c r="P18" s="26" t="s">
        <v>385</v>
      </c>
    </row>
    <row r="19">
      <c r="A19" s="57" t="s">
        <v>65</v>
      </c>
      <c r="B19" s="51">
        <f>-1*'0116'!N19</f>
        <v>2650</v>
      </c>
      <c r="C19" s="74"/>
      <c r="D19" s="74"/>
      <c r="E19" s="74"/>
      <c r="F19" s="93">
        <v>350.0</v>
      </c>
      <c r="G19" s="94"/>
      <c r="H19" s="76">
        <v>250.0</v>
      </c>
      <c r="I19" s="74"/>
      <c r="J19" s="93">
        <v>250.0</v>
      </c>
      <c r="K19" s="74"/>
      <c r="L19" s="52">
        <f t="shared" si="3"/>
        <v>3500</v>
      </c>
      <c r="M19" s="53"/>
      <c r="N19" s="33">
        <f t="shared" si="4"/>
        <v>-3500</v>
      </c>
      <c r="O19" s="54">
        <f>SUM(C19:K19)+'0116'!O19</f>
        <v>2350</v>
      </c>
      <c r="P19" s="26" t="s">
        <v>290</v>
      </c>
    </row>
    <row r="20">
      <c r="A20" s="57" t="s">
        <v>55</v>
      </c>
      <c r="B20" s="51">
        <f>-1*'0116'!N20</f>
        <v>2600</v>
      </c>
      <c r="C20" s="74"/>
      <c r="D20" s="74"/>
      <c r="E20" s="74"/>
      <c r="F20" s="73"/>
      <c r="G20" s="94"/>
      <c r="H20" s="74"/>
      <c r="I20" s="74"/>
      <c r="J20" s="74"/>
      <c r="K20" s="74"/>
      <c r="L20" s="52">
        <f t="shared" si="3"/>
        <v>2600</v>
      </c>
      <c r="M20" s="53"/>
      <c r="N20" s="33">
        <f t="shared" si="4"/>
        <v>-2600</v>
      </c>
      <c r="O20" s="54">
        <f>SUM(C20:K20)+'0116'!O20</f>
        <v>700</v>
      </c>
      <c r="P20" s="26" t="s">
        <v>291</v>
      </c>
    </row>
    <row r="21">
      <c r="A21" s="57" t="s">
        <v>28</v>
      </c>
      <c r="B21" s="51">
        <f>-1*'0116'!N21</f>
        <v>900</v>
      </c>
      <c r="C21" s="74"/>
      <c r="D21" s="74"/>
      <c r="E21" s="74"/>
      <c r="F21" s="76">
        <v>350.0</v>
      </c>
      <c r="G21" s="94"/>
      <c r="H21" s="73"/>
      <c r="I21" s="74"/>
      <c r="J21" s="73"/>
      <c r="K21" s="74"/>
      <c r="L21" s="52">
        <f t="shared" si="3"/>
        <v>1250</v>
      </c>
      <c r="M21" s="53"/>
      <c r="N21" s="33">
        <f t="shared" si="4"/>
        <v>-1250</v>
      </c>
      <c r="O21" s="54">
        <f>SUM(C21:K21)+'0116'!O21</f>
        <v>1550</v>
      </c>
      <c r="P21" s="26" t="s">
        <v>292</v>
      </c>
    </row>
    <row r="22">
      <c r="A22" s="57" t="s">
        <v>70</v>
      </c>
      <c r="B22" s="51">
        <f>-1*'0116'!N22</f>
        <v>2700</v>
      </c>
      <c r="C22" s="94"/>
      <c r="D22" s="74"/>
      <c r="E22" s="74"/>
      <c r="F22" s="74"/>
      <c r="G22" s="94"/>
      <c r="H22" s="74"/>
      <c r="I22" s="74"/>
      <c r="J22" s="74"/>
      <c r="K22" s="74"/>
      <c r="L22" s="52">
        <f t="shared" si="3"/>
        <v>2700</v>
      </c>
      <c r="M22" s="53"/>
      <c r="N22" s="33">
        <f t="shared" si="4"/>
        <v>-2700</v>
      </c>
      <c r="O22" s="54">
        <f>SUM(C22:K22)+'0116'!O22</f>
        <v>250</v>
      </c>
      <c r="P22" s="26" t="s">
        <v>293</v>
      </c>
    </row>
    <row r="23">
      <c r="A23" s="57" t="s">
        <v>149</v>
      </c>
      <c r="B23" s="51">
        <f>-1*'0116'!N23</f>
        <v>400</v>
      </c>
      <c r="C23" s="94"/>
      <c r="D23" s="94"/>
      <c r="E23" s="94"/>
      <c r="F23" s="94"/>
      <c r="G23" s="94"/>
      <c r="H23" s="94"/>
      <c r="I23" s="74"/>
      <c r="J23" s="94"/>
      <c r="K23" s="94"/>
      <c r="L23" s="52">
        <f t="shared" si="3"/>
        <v>400</v>
      </c>
      <c r="M23" s="53"/>
      <c r="N23" s="33">
        <f t="shared" si="4"/>
        <v>-400</v>
      </c>
      <c r="O23" s="54">
        <f>SUM(C23:K23)+'0116'!O23</f>
        <v>0</v>
      </c>
      <c r="P23" s="26" t="s">
        <v>294</v>
      </c>
    </row>
    <row r="24">
      <c r="A24" s="57" t="s">
        <v>103</v>
      </c>
      <c r="B24" s="51">
        <f>-1*'0116'!N24</f>
        <v>1800</v>
      </c>
      <c r="C24" s="74"/>
      <c r="D24" s="74"/>
      <c r="E24" s="74"/>
      <c r="F24" s="73"/>
      <c r="G24" s="94"/>
      <c r="H24" s="93">
        <v>250.0</v>
      </c>
      <c r="I24" s="74"/>
      <c r="J24" s="93">
        <v>250.0</v>
      </c>
      <c r="K24" s="74"/>
      <c r="L24" s="52">
        <f t="shared" si="3"/>
        <v>2300</v>
      </c>
      <c r="M24" s="53">
        <v>750.0</v>
      </c>
      <c r="N24" s="33">
        <f t="shared" si="4"/>
        <v>-1550</v>
      </c>
      <c r="O24" s="54">
        <f>SUM(C24:K24)+'0116'!O24</f>
        <v>1200</v>
      </c>
      <c r="P24" s="26" t="s">
        <v>318</v>
      </c>
    </row>
    <row r="25">
      <c r="A25" s="57" t="s">
        <v>30</v>
      </c>
      <c r="B25" s="51">
        <f>-1*'0116'!N25</f>
        <v>2200</v>
      </c>
      <c r="C25" s="74"/>
      <c r="D25" s="74"/>
      <c r="E25" s="74"/>
      <c r="F25" s="73">
        <v>350.0</v>
      </c>
      <c r="G25" s="94"/>
      <c r="H25" s="93">
        <v>250.0</v>
      </c>
      <c r="I25" s="74"/>
      <c r="J25" s="76">
        <v>250.0</v>
      </c>
      <c r="K25" s="74"/>
      <c r="L25" s="52">
        <f t="shared" si="3"/>
        <v>3050</v>
      </c>
      <c r="M25" s="53"/>
      <c r="N25" s="33">
        <f t="shared" si="4"/>
        <v>-3050</v>
      </c>
      <c r="O25" s="54">
        <f>SUM(C25:K25)+'0116'!O25</f>
        <v>2550</v>
      </c>
      <c r="P25" s="26" t="s">
        <v>295</v>
      </c>
    </row>
    <row r="26">
      <c r="A26" s="57" t="s">
        <v>52</v>
      </c>
      <c r="B26" s="51">
        <f>-1*'0116'!N26</f>
        <v>2750</v>
      </c>
      <c r="C26" s="74"/>
      <c r="D26" s="74"/>
      <c r="E26" s="74"/>
      <c r="F26" s="73">
        <v>350.0</v>
      </c>
      <c r="G26" s="94"/>
      <c r="H26" s="76">
        <v>250.0</v>
      </c>
      <c r="I26" s="74"/>
      <c r="J26" s="73"/>
      <c r="K26" s="74"/>
      <c r="L26" s="52">
        <f t="shared" si="3"/>
        <v>3350</v>
      </c>
      <c r="M26" s="53">
        <v>1000.0</v>
      </c>
      <c r="N26" s="33">
        <f t="shared" si="4"/>
        <v>-2350</v>
      </c>
      <c r="O26" s="54">
        <f>SUM(C26:K26)+'0116'!O26</f>
        <v>2300</v>
      </c>
      <c r="P26" s="5" t="s">
        <v>296</v>
      </c>
    </row>
    <row r="27">
      <c r="A27" s="49"/>
      <c r="B27" s="42"/>
      <c r="C27" s="103"/>
      <c r="D27" s="103"/>
      <c r="E27" s="103"/>
      <c r="F27" s="103"/>
      <c r="G27" s="103"/>
      <c r="H27" s="103"/>
      <c r="I27" s="103"/>
      <c r="J27" s="103"/>
      <c r="K27" s="103"/>
      <c r="L27" s="113"/>
      <c r="M27" s="113"/>
      <c r="N27" s="113"/>
      <c r="O27" s="65"/>
    </row>
    <row r="28" ht="82.5" customHeight="1">
      <c r="A28" s="43"/>
      <c r="B28" s="43"/>
      <c r="C28" s="110"/>
      <c r="D28" s="110"/>
      <c r="E28" s="110"/>
      <c r="F28" s="73" t="s">
        <v>409</v>
      </c>
      <c r="G28" s="103"/>
      <c r="H28" s="73" t="s">
        <v>410</v>
      </c>
      <c r="I28" s="110"/>
      <c r="J28" s="73" t="s">
        <v>411</v>
      </c>
      <c r="K28" s="110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254</v>
      </c>
      <c r="C1" s="19">
        <v>42373.0</v>
      </c>
      <c r="D1" s="19">
        <v>42376.0</v>
      </c>
      <c r="E1" s="19">
        <v>42380.0</v>
      </c>
      <c r="F1" s="19">
        <v>42383.0</v>
      </c>
      <c r="G1" s="19">
        <v>42387.0</v>
      </c>
      <c r="H1" s="19">
        <v>42390.0</v>
      </c>
      <c r="I1" s="19">
        <v>42394.0</v>
      </c>
      <c r="J1" s="19">
        <v>42397.0</v>
      </c>
      <c r="K1" s="19"/>
      <c r="L1" s="20" t="s">
        <v>256</v>
      </c>
      <c r="M1" s="22" t="s">
        <v>257</v>
      </c>
      <c r="N1" s="23" t="s">
        <v>258</v>
      </c>
      <c r="O1" s="24" t="s">
        <v>259</v>
      </c>
      <c r="P1" s="26" t="s">
        <v>260</v>
      </c>
    </row>
    <row r="2">
      <c r="A2" s="27" t="s">
        <v>261</v>
      </c>
      <c r="B2" s="28">
        <f>'1215'!L2</f>
        <v>2930</v>
      </c>
      <c r="C2" s="21"/>
      <c r="D2" s="21"/>
      <c r="E2" s="21"/>
      <c r="F2" s="115" t="s">
        <v>374</v>
      </c>
      <c r="H2" s="115" t="s">
        <v>401</v>
      </c>
      <c r="I2" s="21"/>
      <c r="J2" s="115" t="s">
        <v>325</v>
      </c>
      <c r="K2" s="21"/>
      <c r="L2" s="31">
        <f>B2+L3-L4</f>
        <v>2630</v>
      </c>
      <c r="M2" s="32"/>
      <c r="N2" s="33">
        <f>SUM(N5:N26)</f>
        <v>-31870</v>
      </c>
      <c r="O2" s="34" t="s">
        <v>397</v>
      </c>
      <c r="P2" s="36"/>
    </row>
    <row r="3">
      <c r="A3" s="37" t="s">
        <v>271</v>
      </c>
      <c r="B3" s="38"/>
      <c r="C3" s="39">
        <f t="shared" ref="C3:K3" si="1">SUM(C5:C26)</f>
        <v>0</v>
      </c>
      <c r="D3" s="39">
        <f t="shared" si="1"/>
        <v>0</v>
      </c>
      <c r="E3" s="39">
        <f t="shared" si="1"/>
        <v>0</v>
      </c>
      <c r="F3" s="39">
        <f t="shared" si="1"/>
        <v>2300</v>
      </c>
      <c r="G3" s="39">
        <f t="shared" si="1"/>
        <v>0</v>
      </c>
      <c r="H3" s="39">
        <f t="shared" si="1"/>
        <v>2700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7500</v>
      </c>
      <c r="M3" s="32"/>
      <c r="N3" s="40"/>
      <c r="O3" s="41"/>
      <c r="P3" s="43"/>
    </row>
    <row r="4">
      <c r="A4" s="44" t="s">
        <v>272</v>
      </c>
      <c r="B4" s="45"/>
      <c r="C4" s="46"/>
      <c r="D4" s="46"/>
      <c r="E4" s="46"/>
      <c r="F4" s="46">
        <v>2600.0</v>
      </c>
      <c r="G4" s="46"/>
      <c r="H4" s="46">
        <v>2600.0</v>
      </c>
      <c r="I4" s="46"/>
      <c r="J4" s="46">
        <v>2600.0</v>
      </c>
      <c r="K4" s="46"/>
      <c r="L4" s="47">
        <f t="shared" si="2"/>
        <v>7800</v>
      </c>
      <c r="M4" s="32"/>
      <c r="N4" s="40"/>
      <c r="O4" s="48"/>
    </row>
    <row r="5">
      <c r="A5" s="50" t="s">
        <v>278</v>
      </c>
      <c r="B5" s="51">
        <f>-1*'1215'!N5</f>
        <v>1900</v>
      </c>
      <c r="C5" s="21"/>
      <c r="D5" s="21"/>
      <c r="E5" s="21"/>
      <c r="F5" s="76">
        <v>0.0</v>
      </c>
      <c r="H5" s="35">
        <v>300.0</v>
      </c>
      <c r="I5" s="21"/>
      <c r="J5" s="73">
        <v>0.0</v>
      </c>
      <c r="K5" s="21"/>
      <c r="L5" s="52">
        <f t="shared" ref="L5:L26" si="3">SUM(B5:K5)</f>
        <v>2200</v>
      </c>
      <c r="M5" s="53">
        <v>300.0</v>
      </c>
      <c r="N5" s="33">
        <f t="shared" ref="N5:N26" si="4">M5-L5</f>
        <v>-1900</v>
      </c>
      <c r="O5" s="54">
        <f>SUM(C5:K5)+'1215'!P5</f>
        <v>500</v>
      </c>
      <c r="P5" s="56"/>
    </row>
    <row r="6">
      <c r="A6" s="57" t="s">
        <v>94</v>
      </c>
      <c r="B6" s="51">
        <f>-1*'1215'!N6</f>
        <v>-950</v>
      </c>
      <c r="E6" s="21"/>
      <c r="L6" s="52">
        <f t="shared" si="3"/>
        <v>-950</v>
      </c>
      <c r="M6" s="32"/>
      <c r="N6" s="33">
        <f t="shared" si="4"/>
        <v>950</v>
      </c>
      <c r="O6" s="54">
        <f>SUM(C6:K6)+'1215'!P6</f>
        <v>200</v>
      </c>
      <c r="P6" s="26" t="s">
        <v>279</v>
      </c>
    </row>
    <row r="7">
      <c r="A7" s="57" t="s">
        <v>23</v>
      </c>
      <c r="B7" s="51">
        <f>-1*'1215'!N7</f>
        <v>3320</v>
      </c>
      <c r="C7" s="21"/>
      <c r="D7" s="21"/>
      <c r="E7" s="21"/>
      <c r="F7" s="76">
        <v>250.0</v>
      </c>
      <c r="H7" s="93">
        <v>300.0</v>
      </c>
      <c r="I7" s="21"/>
      <c r="J7" s="76">
        <v>250.0</v>
      </c>
      <c r="K7" s="21"/>
      <c r="L7" s="52">
        <f t="shared" si="3"/>
        <v>4120</v>
      </c>
      <c r="M7" s="53">
        <v>3200.0</v>
      </c>
      <c r="N7" s="33">
        <f t="shared" si="4"/>
        <v>-920</v>
      </c>
      <c r="O7" s="54">
        <f>SUM(C7:K7)+'1215'!P7</f>
        <v>1950</v>
      </c>
      <c r="P7" s="26" t="s">
        <v>280</v>
      </c>
    </row>
    <row r="8">
      <c r="A8" s="57" t="s">
        <v>7</v>
      </c>
      <c r="B8" s="51">
        <f>-1*'1215'!N8</f>
        <v>1450</v>
      </c>
      <c r="C8" s="21"/>
      <c r="D8" s="21"/>
      <c r="E8" s="21"/>
      <c r="F8" s="21"/>
      <c r="H8" s="21"/>
      <c r="I8" s="21"/>
      <c r="J8" s="21"/>
      <c r="K8" s="21"/>
      <c r="L8" s="52">
        <f t="shared" si="3"/>
        <v>1450</v>
      </c>
      <c r="M8" s="53"/>
      <c r="N8" s="33">
        <f t="shared" si="4"/>
        <v>-1450</v>
      </c>
      <c r="O8" s="54">
        <f>SUM(C8:K8)+'1215'!P8</f>
        <v>250</v>
      </c>
      <c r="P8" s="26" t="s">
        <v>281</v>
      </c>
    </row>
    <row r="9">
      <c r="A9" s="57" t="s">
        <v>96</v>
      </c>
      <c r="B9" s="51">
        <f>-1*'1215'!N9</f>
        <v>700</v>
      </c>
      <c r="F9" s="76">
        <v>100.0</v>
      </c>
      <c r="H9" s="21"/>
      <c r="I9" s="21"/>
      <c r="L9" s="52">
        <f t="shared" si="3"/>
        <v>800</v>
      </c>
      <c r="M9" s="53"/>
      <c r="N9" s="33">
        <f t="shared" si="4"/>
        <v>-800</v>
      </c>
      <c r="O9" s="54">
        <f>SUM(C9:K9)+'1215'!P9</f>
        <v>550</v>
      </c>
      <c r="P9" s="26" t="s">
        <v>383</v>
      </c>
    </row>
    <row r="10">
      <c r="A10" s="57" t="s">
        <v>62</v>
      </c>
      <c r="B10" s="51">
        <f>-1*'1215'!N10</f>
        <v>1350</v>
      </c>
      <c r="C10" s="21"/>
      <c r="D10" s="21"/>
      <c r="E10" s="21"/>
      <c r="F10" s="76">
        <v>250.0</v>
      </c>
      <c r="H10" s="21"/>
      <c r="I10" s="21"/>
      <c r="J10" s="21"/>
      <c r="K10" s="21"/>
      <c r="L10" s="52">
        <f t="shared" si="3"/>
        <v>1600</v>
      </c>
      <c r="M10" s="53"/>
      <c r="N10" s="33">
        <f t="shared" si="4"/>
        <v>-1600</v>
      </c>
      <c r="O10" s="54">
        <f>SUM(C10:K10)+'1215'!P10</f>
        <v>1150</v>
      </c>
      <c r="P10" s="26" t="s">
        <v>282</v>
      </c>
    </row>
    <row r="11">
      <c r="A11" s="57" t="s">
        <v>16</v>
      </c>
      <c r="B11" s="51">
        <f>-1*'1215'!N11</f>
        <v>0</v>
      </c>
      <c r="C11" s="21"/>
      <c r="D11" s="21"/>
      <c r="E11" s="21"/>
      <c r="F11" s="21"/>
      <c r="H11" s="73">
        <v>0.0</v>
      </c>
      <c r="I11" s="21"/>
      <c r="J11" s="76">
        <v>250.0</v>
      </c>
      <c r="K11" s="21"/>
      <c r="L11" s="52">
        <f t="shared" si="3"/>
        <v>250</v>
      </c>
      <c r="M11" s="61">
        <f>L11</f>
        <v>250</v>
      </c>
      <c r="N11" s="33">
        <f t="shared" si="4"/>
        <v>0</v>
      </c>
      <c r="O11" s="54">
        <f>SUM(C11:K11)+'1215'!P11</f>
        <v>1400</v>
      </c>
      <c r="P11" s="26" t="s">
        <v>283</v>
      </c>
    </row>
    <row r="12">
      <c r="A12" s="57" t="s">
        <v>36</v>
      </c>
      <c r="B12" s="51">
        <f>-1*'1215'!N12</f>
        <v>2550</v>
      </c>
      <c r="C12" s="21"/>
      <c r="D12" s="21"/>
      <c r="E12" s="21"/>
      <c r="F12" s="21"/>
      <c r="H12" s="21"/>
      <c r="I12" s="21"/>
      <c r="J12" s="21"/>
      <c r="K12" s="21"/>
      <c r="L12" s="52">
        <f t="shared" si="3"/>
        <v>2550</v>
      </c>
      <c r="M12" s="53"/>
      <c r="N12" s="33">
        <f t="shared" si="4"/>
        <v>-2550</v>
      </c>
      <c r="O12" s="54">
        <f>SUM(C12:K12)+'1215'!P12</f>
        <v>950</v>
      </c>
      <c r="P12" s="26" t="s">
        <v>284</v>
      </c>
    </row>
    <row r="13">
      <c r="A13" s="57" t="s">
        <v>45</v>
      </c>
      <c r="B13" s="51">
        <f>-1*'1215'!N13</f>
        <v>1900</v>
      </c>
      <c r="C13" s="21"/>
      <c r="D13" s="21"/>
      <c r="E13" s="21"/>
      <c r="F13" s="21"/>
      <c r="H13" s="93">
        <v>300.0</v>
      </c>
      <c r="I13" s="21"/>
      <c r="J13" s="93">
        <v>250.0</v>
      </c>
      <c r="K13" s="21"/>
      <c r="L13" s="52">
        <f t="shared" si="3"/>
        <v>2450</v>
      </c>
      <c r="M13" s="53"/>
      <c r="N13" s="33">
        <f t="shared" si="4"/>
        <v>-2450</v>
      </c>
      <c r="O13" s="54">
        <f>SUM(C13:K13)+'1215'!P13</f>
        <v>1700</v>
      </c>
      <c r="P13" s="26" t="s">
        <v>285</v>
      </c>
    </row>
    <row r="14">
      <c r="A14" s="57" t="s">
        <v>87</v>
      </c>
      <c r="B14" s="51">
        <f>-1*'1215'!N14</f>
        <v>100</v>
      </c>
      <c r="C14" s="21"/>
      <c r="E14" s="21"/>
      <c r="F14" s="21"/>
      <c r="H14" s="21"/>
      <c r="K14" s="21"/>
      <c r="L14" s="52">
        <f t="shared" si="3"/>
        <v>100</v>
      </c>
      <c r="M14" s="53"/>
      <c r="N14" s="33">
        <f t="shared" si="4"/>
        <v>-100</v>
      </c>
      <c r="O14" s="54">
        <f>SUM(C14:K14)+'1215'!P14</f>
        <v>200</v>
      </c>
      <c r="P14" s="26" t="s">
        <v>286</v>
      </c>
    </row>
    <row r="15">
      <c r="A15" s="57" t="s">
        <v>25</v>
      </c>
      <c r="B15" s="51">
        <f>-1*'1215'!N15</f>
        <v>800</v>
      </c>
      <c r="C15" s="21"/>
      <c r="D15" s="21"/>
      <c r="E15" s="21"/>
      <c r="F15" s="76">
        <v>250.0</v>
      </c>
      <c r="H15" s="76">
        <v>300.0</v>
      </c>
      <c r="I15" s="21"/>
      <c r="J15" s="76">
        <v>250.0</v>
      </c>
      <c r="K15" s="21"/>
      <c r="L15" s="52">
        <f t="shared" si="3"/>
        <v>1600</v>
      </c>
      <c r="M15" s="53"/>
      <c r="N15" s="33">
        <f t="shared" si="4"/>
        <v>-1600</v>
      </c>
      <c r="O15" s="54">
        <f>SUM(C15:K15)+'1215'!P15</f>
        <v>1950</v>
      </c>
      <c r="P15" s="26" t="s">
        <v>287</v>
      </c>
    </row>
    <row r="16">
      <c r="A16" s="57" t="s">
        <v>8</v>
      </c>
      <c r="B16" s="51">
        <f>-1*'1215'!N16</f>
        <v>800</v>
      </c>
      <c r="C16" s="21"/>
      <c r="D16" s="21"/>
      <c r="E16" s="21"/>
      <c r="H16" s="21"/>
      <c r="I16" s="21"/>
      <c r="J16" s="21"/>
      <c r="K16" s="21"/>
      <c r="L16" s="52">
        <f t="shared" si="3"/>
        <v>800</v>
      </c>
      <c r="M16" s="53"/>
      <c r="N16" s="33">
        <f t="shared" si="4"/>
        <v>-800</v>
      </c>
      <c r="O16" s="54">
        <f>SUM(C16:K16)+'1215'!P16</f>
        <v>200</v>
      </c>
      <c r="P16" s="26" t="s">
        <v>288</v>
      </c>
    </row>
    <row r="17">
      <c r="A17" s="62" t="s">
        <v>13</v>
      </c>
      <c r="B17" s="51">
        <f>-1*'1215'!N17</f>
        <v>2300</v>
      </c>
      <c r="C17" s="21"/>
      <c r="D17" s="21"/>
      <c r="E17" s="21"/>
      <c r="F17" s="76">
        <v>200.0</v>
      </c>
      <c r="H17" s="76">
        <v>300.0</v>
      </c>
      <c r="I17" s="21"/>
      <c r="J17" s="76">
        <v>250.0</v>
      </c>
      <c r="K17" s="21"/>
      <c r="L17" s="52">
        <f t="shared" si="3"/>
        <v>3050</v>
      </c>
      <c r="M17" s="53">
        <v>1000.0</v>
      </c>
      <c r="N17" s="33">
        <f t="shared" si="4"/>
        <v>-2050</v>
      </c>
      <c r="O17" s="54">
        <f>SUM(C17:K17)+'1215'!P17</f>
        <v>1900</v>
      </c>
      <c r="P17" s="26" t="s">
        <v>289</v>
      </c>
    </row>
    <row r="18">
      <c r="A18" s="57" t="s">
        <v>97</v>
      </c>
      <c r="B18" s="51">
        <f>-1*'1215'!N18</f>
        <v>600</v>
      </c>
      <c r="E18" s="21"/>
      <c r="F18" s="21"/>
      <c r="H18" s="21"/>
      <c r="I18" s="21"/>
      <c r="J18" s="21"/>
      <c r="K18" s="21"/>
      <c r="L18" s="52">
        <f t="shared" si="3"/>
        <v>600</v>
      </c>
      <c r="M18" s="53"/>
      <c r="N18" s="33">
        <f t="shared" si="4"/>
        <v>-600</v>
      </c>
      <c r="O18" s="54">
        <f>SUM(C18:K18)+'1215'!P18</f>
        <v>0</v>
      </c>
      <c r="P18" s="26" t="s">
        <v>385</v>
      </c>
    </row>
    <row r="19">
      <c r="A19" s="57" t="s">
        <v>65</v>
      </c>
      <c r="B19" s="51">
        <f>-1*'1215'!N19</f>
        <v>1850</v>
      </c>
      <c r="C19" s="21"/>
      <c r="D19" s="21"/>
      <c r="E19" s="21"/>
      <c r="F19" s="93">
        <v>250.0</v>
      </c>
      <c r="H19" s="93">
        <v>300.0</v>
      </c>
      <c r="I19" s="21"/>
      <c r="J19" s="93">
        <v>250.0</v>
      </c>
      <c r="K19" s="21"/>
      <c r="L19" s="52">
        <f t="shared" si="3"/>
        <v>2650</v>
      </c>
      <c r="M19" s="53"/>
      <c r="N19" s="33">
        <f t="shared" si="4"/>
        <v>-2650</v>
      </c>
      <c r="O19" s="54">
        <f>SUM(C19:K19)+'1215'!P19</f>
        <v>1500</v>
      </c>
      <c r="P19" s="26" t="s">
        <v>290</v>
      </c>
    </row>
    <row r="20">
      <c r="A20" s="57" t="s">
        <v>55</v>
      </c>
      <c r="B20" s="51">
        <f>-1*'1215'!N20</f>
        <v>2350</v>
      </c>
      <c r="C20" s="21"/>
      <c r="D20" s="21"/>
      <c r="E20" s="21"/>
      <c r="F20" s="93">
        <v>250.0</v>
      </c>
      <c r="H20" s="21"/>
      <c r="I20" s="21"/>
      <c r="J20" s="21"/>
      <c r="K20" s="21"/>
      <c r="L20" s="52">
        <f t="shared" si="3"/>
        <v>2600</v>
      </c>
      <c r="M20" s="53"/>
      <c r="N20" s="33">
        <f t="shared" si="4"/>
        <v>-2600</v>
      </c>
      <c r="O20" s="54">
        <f>SUM(C20:K20)+'1215'!P20</f>
        <v>700</v>
      </c>
      <c r="P20" s="26" t="s">
        <v>291</v>
      </c>
    </row>
    <row r="21">
      <c r="A21" s="57" t="s">
        <v>28</v>
      </c>
      <c r="B21" s="51">
        <f>-1*'1215'!N21</f>
        <v>100</v>
      </c>
      <c r="C21" s="21"/>
      <c r="D21" s="21"/>
      <c r="E21" s="21"/>
      <c r="F21" s="93">
        <v>250.0</v>
      </c>
      <c r="H21" s="76">
        <v>300.0</v>
      </c>
      <c r="I21" s="21"/>
      <c r="J21" s="76">
        <v>250.0</v>
      </c>
      <c r="K21" s="21"/>
      <c r="L21" s="52">
        <f t="shared" si="3"/>
        <v>900</v>
      </c>
      <c r="M21" s="53"/>
      <c r="N21" s="33">
        <f t="shared" si="4"/>
        <v>-900</v>
      </c>
      <c r="O21" s="54">
        <f>SUM(C21:K21)+'1215'!P21</f>
        <v>1200</v>
      </c>
      <c r="P21" s="26" t="s">
        <v>292</v>
      </c>
    </row>
    <row r="22">
      <c r="A22" s="57" t="s">
        <v>70</v>
      </c>
      <c r="B22" s="51">
        <f>-1*'1215'!N22</f>
        <v>2700</v>
      </c>
      <c r="D22" s="21"/>
      <c r="E22" s="21"/>
      <c r="F22" s="21"/>
      <c r="H22" s="21"/>
      <c r="I22" s="21"/>
      <c r="J22" s="21"/>
      <c r="K22" s="21"/>
      <c r="L22" s="52">
        <f t="shared" si="3"/>
        <v>2700</v>
      </c>
      <c r="M22" s="53"/>
      <c r="N22" s="33">
        <f t="shared" si="4"/>
        <v>-2700</v>
      </c>
      <c r="O22" s="54">
        <f>SUM(C22:K22)+'1215'!P22</f>
        <v>250</v>
      </c>
      <c r="P22" s="26" t="s">
        <v>293</v>
      </c>
    </row>
    <row r="23">
      <c r="A23" s="57" t="s">
        <v>149</v>
      </c>
      <c r="B23" s="51">
        <f>-1*'1215'!N23</f>
        <v>400</v>
      </c>
      <c r="I23" s="21"/>
      <c r="L23" s="52">
        <f t="shared" si="3"/>
        <v>400</v>
      </c>
      <c r="M23" s="53"/>
      <c r="N23" s="33">
        <f t="shared" si="4"/>
        <v>-400</v>
      </c>
      <c r="O23" s="54">
        <f>SUM(C23:K23)+'1215'!P23</f>
        <v>0</v>
      </c>
      <c r="P23" s="26" t="s">
        <v>294</v>
      </c>
    </row>
    <row r="24">
      <c r="A24" s="57" t="s">
        <v>103</v>
      </c>
      <c r="B24" s="51">
        <f>-1*'1215'!N24</f>
        <v>1550</v>
      </c>
      <c r="C24" s="21"/>
      <c r="D24" s="21"/>
      <c r="E24" s="21"/>
      <c r="F24" s="21"/>
      <c r="H24" s="21"/>
      <c r="I24" s="21"/>
      <c r="J24" s="93">
        <v>250.0</v>
      </c>
      <c r="K24" s="21"/>
      <c r="L24" s="52">
        <f t="shared" si="3"/>
        <v>1800</v>
      </c>
      <c r="M24" s="53"/>
      <c r="N24" s="33">
        <f t="shared" si="4"/>
        <v>-1800</v>
      </c>
      <c r="O24" s="54">
        <f>SUM(C24:K24)+'1215'!P24</f>
        <v>700</v>
      </c>
      <c r="P24" s="26" t="s">
        <v>318</v>
      </c>
    </row>
    <row r="25">
      <c r="A25" s="57" t="s">
        <v>30</v>
      </c>
      <c r="B25" s="51">
        <f>-1*'1215'!N25</f>
        <v>1400</v>
      </c>
      <c r="C25" s="21"/>
      <c r="D25" s="21"/>
      <c r="E25" s="21"/>
      <c r="F25" s="93">
        <v>250.0</v>
      </c>
      <c r="H25" s="93">
        <v>300.0</v>
      </c>
      <c r="I25" s="21"/>
      <c r="J25" s="93">
        <v>250.0</v>
      </c>
      <c r="K25" s="21"/>
      <c r="L25" s="52">
        <f t="shared" si="3"/>
        <v>2200</v>
      </c>
      <c r="M25" s="53"/>
      <c r="N25" s="33">
        <f t="shared" si="4"/>
        <v>-2200</v>
      </c>
      <c r="O25" s="54">
        <f>SUM(C25:K25)+'1215'!P25</f>
        <v>1700</v>
      </c>
      <c r="P25" s="26" t="s">
        <v>295</v>
      </c>
    </row>
    <row r="26">
      <c r="A26" s="57" t="s">
        <v>52</v>
      </c>
      <c r="B26" s="51">
        <f>-1*'1215'!N26</f>
        <v>1950</v>
      </c>
      <c r="C26" s="21"/>
      <c r="D26" s="21"/>
      <c r="E26" s="21"/>
      <c r="F26" s="93">
        <v>250.0</v>
      </c>
      <c r="H26" s="93">
        <v>300.0</v>
      </c>
      <c r="I26" s="21"/>
      <c r="J26" s="93">
        <v>250.0</v>
      </c>
      <c r="K26" s="21"/>
      <c r="L26" s="52">
        <f t="shared" si="3"/>
        <v>2750</v>
      </c>
      <c r="M26" s="53"/>
      <c r="N26" s="33">
        <f t="shared" si="4"/>
        <v>-2750</v>
      </c>
      <c r="O26" s="54">
        <f>SUM(C26:K26)+'1215'!P26</f>
        <v>1700</v>
      </c>
      <c r="P26" s="5" t="s">
        <v>296</v>
      </c>
    </row>
    <row r="27">
      <c r="A27" s="49"/>
      <c r="B27" s="42"/>
      <c r="L27" s="113"/>
      <c r="M27" s="113"/>
      <c r="N27" s="113"/>
      <c r="O27" s="65"/>
    </row>
    <row r="28" ht="82.5" customHeight="1">
      <c r="A28" s="43"/>
      <c r="B28" s="43"/>
      <c r="C28" s="21"/>
      <c r="D28" s="21"/>
      <c r="E28" s="21"/>
      <c r="F28" s="6" t="s">
        <v>412</v>
      </c>
      <c r="H28" s="6" t="s">
        <v>413</v>
      </c>
      <c r="I28" s="21"/>
      <c r="J28" s="6" t="s">
        <v>414</v>
      </c>
      <c r="K28" s="21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7" t="s">
        <v>0</v>
      </c>
      <c r="B1" s="118" t="s">
        <v>254</v>
      </c>
      <c r="C1" s="85">
        <v>42341.0</v>
      </c>
      <c r="D1" s="85">
        <v>42345.0</v>
      </c>
      <c r="E1" s="85">
        <v>42348.0</v>
      </c>
      <c r="F1" s="85">
        <v>42352.0</v>
      </c>
      <c r="G1" s="85">
        <v>42355.0</v>
      </c>
      <c r="H1" s="85">
        <v>42359.0</v>
      </c>
      <c r="I1" s="85">
        <v>42362.0</v>
      </c>
      <c r="J1" s="85">
        <v>42366.0</v>
      </c>
      <c r="K1" s="85">
        <v>42369.0</v>
      </c>
      <c r="L1" s="119" t="s">
        <v>256</v>
      </c>
      <c r="M1" s="120" t="s">
        <v>257</v>
      </c>
      <c r="N1" s="121" t="s">
        <v>258</v>
      </c>
      <c r="O1" s="122" t="s">
        <v>259</v>
      </c>
      <c r="P1" s="122" t="s">
        <v>259</v>
      </c>
      <c r="Q1" s="92" t="s">
        <v>260</v>
      </c>
    </row>
    <row r="2">
      <c r="A2" s="123" t="s">
        <v>261</v>
      </c>
      <c r="B2" s="124">
        <f>'1115'!L2</f>
        <v>2730</v>
      </c>
      <c r="C2" s="88" t="s">
        <v>349</v>
      </c>
      <c r="D2" s="88" t="s">
        <v>404</v>
      </c>
      <c r="E2" s="97"/>
      <c r="F2" s="106" t="s">
        <v>405</v>
      </c>
      <c r="G2" s="89" t="s">
        <v>406</v>
      </c>
      <c r="H2" s="97"/>
      <c r="I2" s="97"/>
      <c r="J2" s="88" t="s">
        <v>407</v>
      </c>
      <c r="K2" s="97"/>
      <c r="L2" s="125">
        <f>B2+L3-L4</f>
        <v>2930</v>
      </c>
      <c r="M2" s="126"/>
      <c r="N2" s="127">
        <f>SUM(N5:N26)</f>
        <v>-29120</v>
      </c>
      <c r="O2" s="128" t="s">
        <v>408</v>
      </c>
      <c r="P2" s="128" t="s">
        <v>397</v>
      </c>
      <c r="Q2" s="92"/>
    </row>
    <row r="3">
      <c r="A3" s="129" t="s">
        <v>271</v>
      </c>
      <c r="B3" s="126"/>
      <c r="C3" s="86">
        <f t="shared" ref="C3:K3" si="1">SUM(C5:C26)</f>
        <v>2750</v>
      </c>
      <c r="D3" s="86">
        <f t="shared" si="1"/>
        <v>2500</v>
      </c>
      <c r="E3" s="86">
        <f t="shared" si="1"/>
        <v>2800</v>
      </c>
      <c r="F3" s="86">
        <f t="shared" si="1"/>
        <v>2500</v>
      </c>
      <c r="G3" s="86">
        <f t="shared" si="1"/>
        <v>2500</v>
      </c>
      <c r="H3" s="86">
        <f t="shared" si="1"/>
        <v>0</v>
      </c>
      <c r="I3" s="86">
        <f t="shared" si="1"/>
        <v>2600</v>
      </c>
      <c r="J3" s="86">
        <f t="shared" si="1"/>
        <v>2750</v>
      </c>
      <c r="K3" s="86">
        <f t="shared" si="1"/>
        <v>0</v>
      </c>
      <c r="L3" s="86">
        <f t="shared" ref="L3:L4" si="2">SUM(C3:K3)</f>
        <v>18400</v>
      </c>
      <c r="M3" s="126"/>
      <c r="N3" s="130"/>
      <c r="O3" s="131"/>
      <c r="P3" s="131"/>
      <c r="Q3" s="92"/>
    </row>
    <row r="4">
      <c r="A4" s="132" t="s">
        <v>272</v>
      </c>
      <c r="B4" s="133"/>
      <c r="C4" s="87">
        <v>2600.0</v>
      </c>
      <c r="D4" s="87">
        <v>2600.0</v>
      </c>
      <c r="E4" s="87">
        <v>2600.0</v>
      </c>
      <c r="F4" s="87">
        <v>2600.0</v>
      </c>
      <c r="G4" s="87">
        <v>2600.0</v>
      </c>
      <c r="H4" s="108"/>
      <c r="I4" s="87">
        <v>2600.0</v>
      </c>
      <c r="J4" s="87">
        <v>2600.0</v>
      </c>
      <c r="K4" s="108"/>
      <c r="L4" s="134">
        <f t="shared" si="2"/>
        <v>18200</v>
      </c>
      <c r="M4" s="126"/>
      <c r="N4" s="130"/>
      <c r="O4" s="131"/>
      <c r="P4" s="131"/>
      <c r="Q4" s="92"/>
    </row>
    <row r="5">
      <c r="A5" s="135" t="s">
        <v>278</v>
      </c>
      <c r="B5" s="136">
        <f>-1*'1115'!N5</f>
        <v>2200</v>
      </c>
      <c r="C5" s="106">
        <v>0.0</v>
      </c>
      <c r="D5" s="97"/>
      <c r="E5" s="106">
        <v>200.0</v>
      </c>
      <c r="F5" s="97"/>
      <c r="G5" s="88">
        <v>0.0</v>
      </c>
      <c r="H5" s="97"/>
      <c r="I5" s="106">
        <v>0.0</v>
      </c>
      <c r="J5" s="88">
        <v>0.0</v>
      </c>
      <c r="K5" s="97"/>
      <c r="L5" s="137">
        <f t="shared" ref="L5:L26" si="3">SUM(B5:K5)</f>
        <v>2400</v>
      </c>
      <c r="M5" s="138">
        <v>500.0</v>
      </c>
      <c r="N5" s="127">
        <f t="shared" ref="N5:N26" si="4">M5-L5</f>
        <v>-1900</v>
      </c>
      <c r="O5" s="139">
        <f>SUM(C5:D5)+'1115'!O5</f>
        <v>1300</v>
      </c>
      <c r="P5" s="139">
        <f t="shared" ref="P5:P26" si="5">SUM(E5:K5)</f>
        <v>200</v>
      </c>
      <c r="Q5" s="99"/>
    </row>
    <row r="6">
      <c r="A6" s="140" t="s">
        <v>94</v>
      </c>
      <c r="B6" s="136">
        <f>-1*'1115'!N6</f>
        <v>-1150</v>
      </c>
      <c r="C6" s="99"/>
      <c r="D6" s="99"/>
      <c r="E6" s="106">
        <v>200.0</v>
      </c>
      <c r="F6" s="99"/>
      <c r="G6" s="99"/>
      <c r="H6" s="99"/>
      <c r="I6" s="99"/>
      <c r="J6" s="99"/>
      <c r="K6" s="99"/>
      <c r="L6" s="137">
        <f t="shared" si="3"/>
        <v>-950</v>
      </c>
      <c r="M6" s="126"/>
      <c r="N6" s="127">
        <f t="shared" si="4"/>
        <v>950</v>
      </c>
      <c r="O6" s="139">
        <f>SUM(C6:D6)+'1115'!O6</f>
        <v>0</v>
      </c>
      <c r="P6" s="139">
        <f t="shared" si="5"/>
        <v>200</v>
      </c>
      <c r="Q6" s="92" t="s">
        <v>279</v>
      </c>
    </row>
    <row r="7">
      <c r="A7" s="140" t="s">
        <v>23</v>
      </c>
      <c r="B7" s="136">
        <f>-1*'1115'!N7</f>
        <v>-310</v>
      </c>
      <c r="C7" s="89">
        <v>250.0</v>
      </c>
      <c r="D7" s="89">
        <v>250.0</v>
      </c>
      <c r="E7" s="106">
        <v>200.0</v>
      </c>
      <c r="F7" s="88">
        <v>250.0</v>
      </c>
      <c r="G7" s="88">
        <v>250.0</v>
      </c>
      <c r="H7" s="97"/>
      <c r="I7" s="106">
        <v>200.0</v>
      </c>
      <c r="J7" s="89">
        <v>250.0</v>
      </c>
      <c r="K7" s="97"/>
      <c r="L7" s="137">
        <f t="shared" si="3"/>
        <v>1340</v>
      </c>
      <c r="M7" s="138">
        <v>-1980.0</v>
      </c>
      <c r="N7" s="127">
        <f t="shared" si="4"/>
        <v>-3320</v>
      </c>
      <c r="O7" s="139">
        <f>SUM(C7:D7)+'1115'!O7</f>
        <v>6250</v>
      </c>
      <c r="P7" s="139">
        <f t="shared" si="5"/>
        <v>1150</v>
      </c>
      <c r="Q7" s="92" t="s">
        <v>280</v>
      </c>
    </row>
    <row r="8">
      <c r="A8" s="140" t="s">
        <v>7</v>
      </c>
      <c r="B8" s="136">
        <f>-1*'1115'!N8</f>
        <v>1200</v>
      </c>
      <c r="C8" s="97"/>
      <c r="D8" s="97"/>
      <c r="E8" s="97"/>
      <c r="F8" s="97"/>
      <c r="G8" s="97"/>
      <c r="H8" s="97"/>
      <c r="I8" s="97"/>
      <c r="J8" s="89">
        <v>250.0</v>
      </c>
      <c r="K8" s="97"/>
      <c r="L8" s="137">
        <f t="shared" si="3"/>
        <v>1450</v>
      </c>
      <c r="M8" s="126"/>
      <c r="N8" s="127">
        <f t="shared" si="4"/>
        <v>-1450</v>
      </c>
      <c r="O8" s="139">
        <f>SUM(C8:D8)+'1115'!O8</f>
        <v>3100</v>
      </c>
      <c r="P8" s="139">
        <f t="shared" si="5"/>
        <v>250</v>
      </c>
      <c r="Q8" s="92" t="s">
        <v>281</v>
      </c>
    </row>
    <row r="9">
      <c r="A9" s="140" t="s">
        <v>96</v>
      </c>
      <c r="B9" s="136">
        <f>-1*'1115'!N9</f>
        <v>250</v>
      </c>
      <c r="C9" s="99"/>
      <c r="D9" s="99"/>
      <c r="E9" s="99"/>
      <c r="F9" s="99"/>
      <c r="G9" s="101">
        <v>250.0</v>
      </c>
      <c r="H9" s="99"/>
      <c r="I9" s="104">
        <v>200.0</v>
      </c>
      <c r="J9" s="99"/>
      <c r="K9" s="99"/>
      <c r="L9" s="137">
        <f t="shared" si="3"/>
        <v>700</v>
      </c>
      <c r="M9" s="126"/>
      <c r="N9" s="127">
        <f t="shared" si="4"/>
        <v>-700</v>
      </c>
      <c r="O9" s="139">
        <f>SUM(C9:D9)+'1115'!O9</f>
        <v>0</v>
      </c>
      <c r="P9" s="139">
        <f t="shared" si="5"/>
        <v>450</v>
      </c>
      <c r="Q9" s="92" t="s">
        <v>383</v>
      </c>
    </row>
    <row r="10">
      <c r="A10" s="140" t="s">
        <v>62</v>
      </c>
      <c r="B10" s="136">
        <f>-1*'1115'!N10</f>
        <v>950</v>
      </c>
      <c r="C10" s="88">
        <v>250.0</v>
      </c>
      <c r="D10" s="89">
        <v>250.0</v>
      </c>
      <c r="E10" s="106">
        <v>200.0</v>
      </c>
      <c r="F10" s="89">
        <v>250.0</v>
      </c>
      <c r="G10" s="89">
        <v>250.0</v>
      </c>
      <c r="H10" s="97"/>
      <c r="I10" s="100">
        <v>200.0</v>
      </c>
      <c r="J10" s="97"/>
      <c r="K10" s="97"/>
      <c r="L10" s="137">
        <f t="shared" si="3"/>
        <v>2350</v>
      </c>
      <c r="M10" s="138">
        <v>1000.0</v>
      </c>
      <c r="N10" s="127">
        <f t="shared" si="4"/>
        <v>-1350</v>
      </c>
      <c r="O10" s="139">
        <f>SUM(C10:D10)+'1115'!O10</f>
        <v>2950</v>
      </c>
      <c r="P10" s="139">
        <f t="shared" si="5"/>
        <v>900</v>
      </c>
      <c r="Q10" s="92" t="s">
        <v>282</v>
      </c>
    </row>
    <row r="11">
      <c r="A11" s="140" t="s">
        <v>16</v>
      </c>
      <c r="B11" s="136">
        <f>-1*'1115'!N11</f>
        <v>0</v>
      </c>
      <c r="C11" s="88">
        <v>250.0</v>
      </c>
      <c r="D11" s="89">
        <v>250.0</v>
      </c>
      <c r="E11" s="106">
        <v>200.0</v>
      </c>
      <c r="F11" s="88">
        <v>250.0</v>
      </c>
      <c r="G11" s="88">
        <v>250.0</v>
      </c>
      <c r="H11" s="97"/>
      <c r="I11" s="88">
        <v>200.0</v>
      </c>
      <c r="J11" s="89">
        <v>250.0</v>
      </c>
      <c r="K11" s="97"/>
      <c r="L11" s="137">
        <f t="shared" si="3"/>
        <v>1650</v>
      </c>
      <c r="M11" s="150">
        <f>L11</f>
        <v>1650</v>
      </c>
      <c r="N11" s="127">
        <f t="shared" si="4"/>
        <v>0</v>
      </c>
      <c r="O11" s="139">
        <f>SUM(C11:D11)+'1115'!O11</f>
        <v>7650</v>
      </c>
      <c r="P11" s="139">
        <f t="shared" si="5"/>
        <v>1150</v>
      </c>
      <c r="Q11" s="92" t="s">
        <v>283</v>
      </c>
    </row>
    <row r="12">
      <c r="A12" s="140" t="s">
        <v>36</v>
      </c>
      <c r="B12" s="136">
        <f>-1*'1115'!N12</f>
        <v>1350</v>
      </c>
      <c r="C12" s="89">
        <v>250.0</v>
      </c>
      <c r="D12" s="97"/>
      <c r="E12" s="106">
        <v>200.0</v>
      </c>
      <c r="F12" s="88">
        <v>250.0</v>
      </c>
      <c r="G12" s="89">
        <v>250.0</v>
      </c>
      <c r="H12" s="97"/>
      <c r="I12" s="97"/>
      <c r="J12" s="88">
        <v>250.0</v>
      </c>
      <c r="K12" s="97"/>
      <c r="L12" s="137">
        <f t="shared" si="3"/>
        <v>2550</v>
      </c>
      <c r="M12" s="126"/>
      <c r="N12" s="127">
        <f t="shared" si="4"/>
        <v>-2550</v>
      </c>
      <c r="O12" s="139">
        <f>SUM(C12:D12)+'1115'!O12</f>
        <v>4950</v>
      </c>
      <c r="P12" s="139">
        <f t="shared" si="5"/>
        <v>950</v>
      </c>
      <c r="Q12" s="92" t="s">
        <v>284</v>
      </c>
    </row>
    <row r="13">
      <c r="A13" s="140" t="s">
        <v>45</v>
      </c>
      <c r="B13" s="136">
        <f>-1*'1115'!N13</f>
        <v>2000</v>
      </c>
      <c r="C13" s="88">
        <v>250.0</v>
      </c>
      <c r="D13" s="97"/>
      <c r="E13" s="106">
        <v>200.0</v>
      </c>
      <c r="F13" s="89">
        <v>250.0</v>
      </c>
      <c r="G13" s="89">
        <v>250.0</v>
      </c>
      <c r="H13" s="97"/>
      <c r="I13" s="106">
        <v>200.0</v>
      </c>
      <c r="J13" s="89">
        <v>250.0</v>
      </c>
      <c r="K13" s="97"/>
      <c r="L13" s="137">
        <f t="shared" si="3"/>
        <v>3400</v>
      </c>
      <c r="M13" s="138">
        <v>1500.0</v>
      </c>
      <c r="N13" s="127">
        <f t="shared" si="4"/>
        <v>-1900</v>
      </c>
      <c r="O13" s="139">
        <f>SUM(C13:D13)+'1115'!O13</f>
        <v>4600</v>
      </c>
      <c r="P13" s="139">
        <f t="shared" si="5"/>
        <v>1150</v>
      </c>
      <c r="Q13" s="92" t="s">
        <v>285</v>
      </c>
    </row>
    <row r="14">
      <c r="A14" s="140" t="s">
        <v>87</v>
      </c>
      <c r="B14" s="136">
        <f>-1*'1115'!N14</f>
        <v>900</v>
      </c>
      <c r="C14" s="97"/>
      <c r="D14" s="99"/>
      <c r="E14" s="106">
        <v>200.0</v>
      </c>
      <c r="F14" s="97"/>
      <c r="G14" s="97"/>
      <c r="H14" s="99"/>
      <c r="I14" s="99"/>
      <c r="J14" s="99"/>
      <c r="K14" s="97"/>
      <c r="L14" s="137">
        <f t="shared" si="3"/>
        <v>1100</v>
      </c>
      <c r="M14" s="138">
        <v>1000.0</v>
      </c>
      <c r="N14" s="127">
        <f t="shared" si="4"/>
        <v>-100</v>
      </c>
      <c r="O14" s="139">
        <f>SUM(C14:D14)+'1115'!O14</f>
        <v>900</v>
      </c>
      <c r="P14" s="139">
        <f t="shared" si="5"/>
        <v>200</v>
      </c>
      <c r="Q14" s="92" t="s">
        <v>286</v>
      </c>
    </row>
    <row r="15">
      <c r="A15" s="140" t="s">
        <v>25</v>
      </c>
      <c r="B15" s="136">
        <f>-1*'1115'!N15</f>
        <v>1750</v>
      </c>
      <c r="C15" s="89">
        <v>250.0</v>
      </c>
      <c r="D15" s="88">
        <v>250.0</v>
      </c>
      <c r="E15" s="106">
        <v>200.0</v>
      </c>
      <c r="F15" s="88">
        <v>250.0</v>
      </c>
      <c r="G15" s="88">
        <v>250.0</v>
      </c>
      <c r="H15" s="97"/>
      <c r="I15" s="88">
        <v>200.0</v>
      </c>
      <c r="J15" s="88">
        <v>250.0</v>
      </c>
      <c r="K15" s="97"/>
      <c r="L15" s="137">
        <f t="shared" si="3"/>
        <v>3400</v>
      </c>
      <c r="M15" s="138">
        <v>2600.0</v>
      </c>
      <c r="N15" s="127">
        <f t="shared" si="4"/>
        <v>-800</v>
      </c>
      <c r="O15" s="139">
        <f>SUM(C15:D15)+'1115'!O15</f>
        <v>6000</v>
      </c>
      <c r="P15" s="139">
        <f t="shared" si="5"/>
        <v>1150</v>
      </c>
      <c r="Q15" s="92" t="s">
        <v>287</v>
      </c>
    </row>
    <row r="16">
      <c r="A16" s="140" t="s">
        <v>8</v>
      </c>
      <c r="B16" s="136">
        <f>-1*'1115'!N16</f>
        <v>1600</v>
      </c>
      <c r="C16" s="97"/>
      <c r="D16" s="97"/>
      <c r="E16" s="97"/>
      <c r="F16" s="99"/>
      <c r="G16" s="97"/>
      <c r="H16" s="97"/>
      <c r="I16" s="106">
        <v>200.0</v>
      </c>
      <c r="J16" s="97"/>
      <c r="K16" s="97"/>
      <c r="L16" s="137">
        <f t="shared" si="3"/>
        <v>1800</v>
      </c>
      <c r="M16" s="138">
        <v>1000.0</v>
      </c>
      <c r="N16" s="127">
        <f t="shared" si="4"/>
        <v>-800</v>
      </c>
      <c r="O16" s="139">
        <f>SUM(C16:D16)+'1115'!O16</f>
        <v>1600</v>
      </c>
      <c r="P16" s="139">
        <f t="shared" si="5"/>
        <v>200</v>
      </c>
      <c r="Q16" s="92" t="s">
        <v>288</v>
      </c>
    </row>
    <row r="17">
      <c r="A17" s="140" t="s">
        <v>124</v>
      </c>
      <c r="B17" s="136">
        <f>-1*'1115'!N17</f>
        <v>2650</v>
      </c>
      <c r="C17" s="89">
        <v>250.0</v>
      </c>
      <c r="D17" s="88">
        <v>250.0</v>
      </c>
      <c r="E17" s="106">
        <v>200.0</v>
      </c>
      <c r="F17" s="88">
        <v>250.0</v>
      </c>
      <c r="G17" s="88">
        <v>250.0</v>
      </c>
      <c r="H17" s="97"/>
      <c r="I17" s="88">
        <v>200.0</v>
      </c>
      <c r="J17" s="88">
        <v>250.0</v>
      </c>
      <c r="K17" s="97"/>
      <c r="L17" s="137">
        <f t="shared" si="3"/>
        <v>4300</v>
      </c>
      <c r="M17" s="138">
        <v>2000.0</v>
      </c>
      <c r="N17" s="127">
        <f t="shared" si="4"/>
        <v>-2300</v>
      </c>
      <c r="O17" s="139">
        <f>SUM(C17:D17)+'1115'!O17</f>
        <v>6400</v>
      </c>
      <c r="P17" s="139">
        <f t="shared" si="5"/>
        <v>1150</v>
      </c>
      <c r="Q17" s="92" t="s">
        <v>289</v>
      </c>
    </row>
    <row r="18">
      <c r="A18" s="140" t="s">
        <v>97</v>
      </c>
      <c r="B18" s="136">
        <f>-1*'1115'!N18</f>
        <v>600</v>
      </c>
      <c r="C18" s="99"/>
      <c r="D18" s="99"/>
      <c r="E18" s="97"/>
      <c r="F18" s="97"/>
      <c r="G18" s="97"/>
      <c r="H18" s="97"/>
      <c r="I18" s="106">
        <v>0.0</v>
      </c>
      <c r="J18" s="88">
        <v>0.0</v>
      </c>
      <c r="K18" s="97"/>
      <c r="L18" s="137">
        <f t="shared" si="3"/>
        <v>600</v>
      </c>
      <c r="M18" s="126"/>
      <c r="N18" s="127">
        <f t="shared" si="4"/>
        <v>-600</v>
      </c>
      <c r="O18" s="139">
        <f>SUM(C18:D18)+'1115'!O18</f>
        <v>1000</v>
      </c>
      <c r="P18" s="139">
        <f t="shared" si="5"/>
        <v>0</v>
      </c>
      <c r="Q18" s="92" t="s">
        <v>385</v>
      </c>
    </row>
    <row r="19">
      <c r="A19" s="140" t="s">
        <v>65</v>
      </c>
      <c r="B19" s="136">
        <f>-1*'1115'!N19</f>
        <v>2750</v>
      </c>
      <c r="C19" s="88">
        <v>250.0</v>
      </c>
      <c r="D19" s="89">
        <v>250.0</v>
      </c>
      <c r="E19" s="106">
        <v>200.0</v>
      </c>
      <c r="F19" s="89">
        <v>250.0</v>
      </c>
      <c r="G19" s="97"/>
      <c r="H19" s="97"/>
      <c r="I19" s="97"/>
      <c r="J19" s="89">
        <v>250.0</v>
      </c>
      <c r="K19" s="97"/>
      <c r="L19" s="137">
        <f t="shared" si="3"/>
        <v>3950</v>
      </c>
      <c r="M19" s="138">
        <v>2100.0</v>
      </c>
      <c r="N19" s="127">
        <f t="shared" si="4"/>
        <v>-1850</v>
      </c>
      <c r="O19" s="139">
        <f>SUM(C19:D19)+'1115'!O19</f>
        <v>6650</v>
      </c>
      <c r="P19" s="139">
        <f t="shared" si="5"/>
        <v>700</v>
      </c>
      <c r="Q19" s="92" t="s">
        <v>290</v>
      </c>
    </row>
    <row r="20">
      <c r="A20" s="140" t="s">
        <v>55</v>
      </c>
      <c r="B20" s="136">
        <f>-1*'1115'!N20</f>
        <v>4150</v>
      </c>
      <c r="C20" s="97"/>
      <c r="D20" s="88">
        <v>250.0</v>
      </c>
      <c r="E20" s="97"/>
      <c r="F20" s="97"/>
      <c r="G20" s="97"/>
      <c r="H20" s="97"/>
      <c r="I20" s="88">
        <v>200.0</v>
      </c>
      <c r="J20" s="89">
        <v>250.0</v>
      </c>
      <c r="K20" s="97"/>
      <c r="L20" s="137">
        <f t="shared" si="3"/>
        <v>4850</v>
      </c>
      <c r="M20" s="138">
        <v>2500.0</v>
      </c>
      <c r="N20" s="127">
        <f t="shared" si="4"/>
        <v>-2350</v>
      </c>
      <c r="O20" s="139">
        <f>SUM(C20:D20)+'1115'!O20</f>
        <v>4150</v>
      </c>
      <c r="P20" s="139">
        <f t="shared" si="5"/>
        <v>450</v>
      </c>
      <c r="Q20" s="92" t="s">
        <v>291</v>
      </c>
    </row>
    <row r="21">
      <c r="A21" s="140" t="s">
        <v>28</v>
      </c>
      <c r="B21" s="136">
        <f>-1*'1115'!N21</f>
        <v>4200</v>
      </c>
      <c r="C21" s="88">
        <v>250.0</v>
      </c>
      <c r="D21" s="88">
        <v>250.0</v>
      </c>
      <c r="E21" s="106">
        <v>200.0</v>
      </c>
      <c r="F21" s="97"/>
      <c r="G21" s="97"/>
      <c r="H21" s="97"/>
      <c r="I21" s="106">
        <v>200.0</v>
      </c>
      <c r="J21" s="97"/>
      <c r="K21" s="97"/>
      <c r="L21" s="137">
        <f t="shared" si="3"/>
        <v>5100</v>
      </c>
      <c r="M21" s="138">
        <v>5000.0</v>
      </c>
      <c r="N21" s="127">
        <f t="shared" si="4"/>
        <v>-100</v>
      </c>
      <c r="O21" s="139">
        <f>SUM(C21:D21)+'1115'!O21</f>
        <v>4900</v>
      </c>
      <c r="P21" s="139">
        <f t="shared" si="5"/>
        <v>400</v>
      </c>
      <c r="Q21" s="92" t="s">
        <v>292</v>
      </c>
    </row>
    <row r="22">
      <c r="A22" s="140" t="s">
        <v>70</v>
      </c>
      <c r="B22" s="136">
        <f>-1*'1115'!N22</f>
        <v>3350</v>
      </c>
      <c r="C22" s="99"/>
      <c r="D22" s="97"/>
      <c r="E22" s="97"/>
      <c r="F22" s="97"/>
      <c r="G22" s="97"/>
      <c r="H22" s="97"/>
      <c r="I22" s="97"/>
      <c r="J22" s="89">
        <v>250.0</v>
      </c>
      <c r="K22" s="97"/>
      <c r="L22" s="137">
        <f t="shared" si="3"/>
        <v>3600</v>
      </c>
      <c r="M22" s="138">
        <v>900.0</v>
      </c>
      <c r="N22" s="127">
        <f t="shared" si="4"/>
        <v>-2700</v>
      </c>
      <c r="O22" s="139">
        <f>SUM(C22:D22)+'1115'!O22</f>
        <v>2400</v>
      </c>
      <c r="P22" s="139">
        <f t="shared" si="5"/>
        <v>250</v>
      </c>
      <c r="Q22" s="92" t="s">
        <v>293</v>
      </c>
    </row>
    <row r="23">
      <c r="A23" s="140" t="s">
        <v>149</v>
      </c>
      <c r="B23" s="136">
        <f>-1*'1115'!N23</f>
        <v>400</v>
      </c>
      <c r="C23" s="99"/>
      <c r="D23" s="99"/>
      <c r="E23" s="99"/>
      <c r="F23" s="99"/>
      <c r="G23" s="99"/>
      <c r="H23" s="97"/>
      <c r="I23" s="97"/>
      <c r="J23" s="99"/>
      <c r="K23" s="99"/>
      <c r="L23" s="137">
        <f t="shared" si="3"/>
        <v>400</v>
      </c>
      <c r="M23" s="126"/>
      <c r="N23" s="127">
        <f t="shared" si="4"/>
        <v>-400</v>
      </c>
      <c r="O23" s="139">
        <f>SUM(C23:D23)+'1115'!O23</f>
        <v>250</v>
      </c>
      <c r="P23" s="139">
        <f t="shared" si="5"/>
        <v>0</v>
      </c>
      <c r="Q23" s="92" t="s">
        <v>294</v>
      </c>
    </row>
    <row r="24">
      <c r="A24" s="140" t="s">
        <v>103</v>
      </c>
      <c r="B24" s="136">
        <f>-1*'1115'!N24</f>
        <v>1900</v>
      </c>
      <c r="C24" s="97"/>
      <c r="D24" s="97"/>
      <c r="E24" s="97"/>
      <c r="F24" s="97"/>
      <c r="G24" s="89">
        <v>250.0</v>
      </c>
      <c r="H24" s="97"/>
      <c r="I24" s="106">
        <v>200.0</v>
      </c>
      <c r="J24" s="97"/>
      <c r="K24" s="97"/>
      <c r="L24" s="137">
        <f t="shared" si="3"/>
        <v>2350</v>
      </c>
      <c r="M24" s="138">
        <v>800.0</v>
      </c>
      <c r="N24" s="127">
        <f t="shared" si="4"/>
        <v>-1550</v>
      </c>
      <c r="O24" s="139">
        <f>SUM(C24:D24)+'1115'!O24</f>
        <v>2950</v>
      </c>
      <c r="P24" s="139">
        <f t="shared" si="5"/>
        <v>450</v>
      </c>
      <c r="Q24" s="92" t="s">
        <v>318</v>
      </c>
    </row>
    <row r="25">
      <c r="A25" s="140" t="s">
        <v>30</v>
      </c>
      <c r="B25" s="136">
        <f>-1*'1115'!N25</f>
        <v>4000</v>
      </c>
      <c r="C25" s="88">
        <v>250.0</v>
      </c>
      <c r="D25" s="89">
        <v>250.0</v>
      </c>
      <c r="E25" s="106">
        <v>200.0</v>
      </c>
      <c r="F25" s="89">
        <v>250.0</v>
      </c>
      <c r="G25" s="89">
        <v>250.0</v>
      </c>
      <c r="H25" s="97"/>
      <c r="I25" s="106">
        <v>200.0</v>
      </c>
      <c r="J25" s="97"/>
      <c r="K25" s="97"/>
      <c r="L25" s="137">
        <f t="shared" si="3"/>
        <v>5400</v>
      </c>
      <c r="M25" s="138">
        <v>4000.0</v>
      </c>
      <c r="N25" s="127">
        <f t="shared" si="4"/>
        <v>-1400</v>
      </c>
      <c r="O25" s="139">
        <f>SUM(C25:D25)+'1115'!O25</f>
        <v>7400</v>
      </c>
      <c r="P25" s="139">
        <f t="shared" si="5"/>
        <v>900</v>
      </c>
      <c r="Q25" s="92" t="s">
        <v>295</v>
      </c>
    </row>
    <row r="26">
      <c r="A26" s="140" t="s">
        <v>52</v>
      </c>
      <c r="B26" s="136">
        <f>-1*'1115'!N26</f>
        <v>2550</v>
      </c>
      <c r="C26" s="89">
        <v>250.0</v>
      </c>
      <c r="D26" s="88">
        <v>250.0</v>
      </c>
      <c r="E26" s="106">
        <v>200.0</v>
      </c>
      <c r="F26" s="89">
        <v>250.0</v>
      </c>
      <c r="G26" s="97"/>
      <c r="H26" s="97"/>
      <c r="I26" s="106">
        <v>200.0</v>
      </c>
      <c r="J26" s="88">
        <v>250.0</v>
      </c>
      <c r="K26" s="97"/>
      <c r="L26" s="137">
        <f t="shared" si="3"/>
        <v>3950</v>
      </c>
      <c r="M26" s="138">
        <v>2000.0</v>
      </c>
      <c r="N26" s="127">
        <f t="shared" si="4"/>
        <v>-1950</v>
      </c>
      <c r="O26" s="139">
        <f>SUM(C26:D26)+'1115'!O26</f>
        <v>7300</v>
      </c>
      <c r="P26" s="139">
        <f t="shared" si="5"/>
        <v>900</v>
      </c>
      <c r="Q26" s="98" t="s">
        <v>296</v>
      </c>
    </row>
    <row r="27">
      <c r="A27" s="49"/>
      <c r="B27" s="42"/>
      <c r="C27" s="103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  <c r="O27" s="65"/>
      <c r="P27" s="65"/>
    </row>
    <row r="28" ht="82.5" customHeight="1">
      <c r="A28" s="43"/>
      <c r="B28" s="43"/>
      <c r="C28" s="73" t="s">
        <v>425</v>
      </c>
      <c r="D28" s="73"/>
      <c r="E28" s="35" t="s">
        <v>426</v>
      </c>
      <c r="F28" s="35"/>
      <c r="G28" s="35"/>
      <c r="H28" s="35"/>
      <c r="I28" s="35"/>
      <c r="J28" s="35"/>
      <c r="K28" s="35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8"/>
      <c r="D29" s="69" t="s">
        <v>340</v>
      </c>
      <c r="E29" s="42"/>
      <c r="F29" s="42"/>
      <c r="G29" s="42"/>
      <c r="H29" s="42"/>
      <c r="I29" s="42"/>
      <c r="J29" s="42"/>
      <c r="K29" s="42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41" t="s">
        <v>0</v>
      </c>
      <c r="B1" s="142" t="s">
        <v>254</v>
      </c>
      <c r="C1" s="143">
        <v>42310.0</v>
      </c>
      <c r="D1" s="143">
        <v>42313.0</v>
      </c>
      <c r="E1" s="143">
        <v>42317.0</v>
      </c>
      <c r="F1" s="143">
        <v>42320.0</v>
      </c>
      <c r="G1" s="143">
        <v>42324.0</v>
      </c>
      <c r="H1" s="143">
        <v>42327.0</v>
      </c>
      <c r="I1" s="143">
        <v>42331.0</v>
      </c>
      <c r="J1" s="143">
        <v>42334.0</v>
      </c>
      <c r="K1" s="143">
        <v>42338.0</v>
      </c>
      <c r="L1" s="144" t="s">
        <v>256</v>
      </c>
      <c r="M1" s="145" t="s">
        <v>257</v>
      </c>
      <c r="N1" s="146" t="s">
        <v>258</v>
      </c>
      <c r="O1" s="147" t="s">
        <v>259</v>
      </c>
      <c r="P1" s="148" t="s">
        <v>260</v>
      </c>
    </row>
    <row r="2">
      <c r="A2" s="149" t="s">
        <v>261</v>
      </c>
      <c r="B2" s="151">
        <f>'1015'!L2</f>
        <v>3180</v>
      </c>
      <c r="C2" s="97"/>
      <c r="D2" s="97"/>
      <c r="E2" s="152" t="s">
        <v>415</v>
      </c>
      <c r="F2" s="153" t="s">
        <v>416</v>
      </c>
      <c r="G2" s="153" t="s">
        <v>417</v>
      </c>
      <c r="H2" s="154" t="s">
        <v>418</v>
      </c>
      <c r="I2" s="97"/>
      <c r="J2" s="153" t="s">
        <v>419</v>
      </c>
      <c r="K2" s="152" t="s">
        <v>317</v>
      </c>
      <c r="L2" s="156">
        <f>B2+L3-L4</f>
        <v>2730</v>
      </c>
      <c r="M2" s="126"/>
      <c r="N2" s="158">
        <f>SUM(N5:N26)</f>
        <v>-37290</v>
      </c>
      <c r="O2" s="160" t="s">
        <v>408</v>
      </c>
      <c r="P2" s="92"/>
    </row>
    <row r="3">
      <c r="A3" s="161" t="s">
        <v>271</v>
      </c>
      <c r="B3" s="126"/>
      <c r="C3" s="162">
        <f t="shared" ref="C3:K3" si="1">SUM(C5:C26)</f>
        <v>0</v>
      </c>
      <c r="D3" s="162">
        <f t="shared" si="1"/>
        <v>0</v>
      </c>
      <c r="E3" s="162">
        <f t="shared" si="1"/>
        <v>3000</v>
      </c>
      <c r="F3" s="162">
        <f t="shared" si="1"/>
        <v>2400</v>
      </c>
      <c r="G3" s="162">
        <f t="shared" si="1"/>
        <v>2400</v>
      </c>
      <c r="H3" s="162">
        <f t="shared" si="1"/>
        <v>2400</v>
      </c>
      <c r="I3" s="162">
        <f t="shared" si="1"/>
        <v>0</v>
      </c>
      <c r="J3" s="162">
        <f t="shared" si="1"/>
        <v>2750</v>
      </c>
      <c r="K3" s="162">
        <f t="shared" si="1"/>
        <v>2200</v>
      </c>
      <c r="L3" s="162">
        <f t="shared" ref="L3:L4" si="2">SUM(C3:K3)</f>
        <v>15150</v>
      </c>
      <c r="M3" s="126"/>
      <c r="N3" s="130"/>
      <c r="O3" s="131"/>
      <c r="P3" s="92"/>
    </row>
    <row r="4">
      <c r="A4" s="164" t="s">
        <v>272</v>
      </c>
      <c r="B4" s="133"/>
      <c r="C4" s="108"/>
      <c r="D4" s="108"/>
      <c r="E4" s="165">
        <v>2600.0</v>
      </c>
      <c r="F4" s="165">
        <v>2600.0</v>
      </c>
      <c r="G4" s="165">
        <v>2600.0</v>
      </c>
      <c r="H4" s="165">
        <v>2600.0</v>
      </c>
      <c r="I4" s="108"/>
      <c r="J4" s="165">
        <v>2600.0</v>
      </c>
      <c r="K4" s="165">
        <v>2600.0</v>
      </c>
      <c r="L4" s="166">
        <f t="shared" si="2"/>
        <v>15600</v>
      </c>
      <c r="M4" s="126"/>
      <c r="N4" s="130"/>
      <c r="O4" s="131"/>
      <c r="P4" s="167"/>
    </row>
    <row r="5">
      <c r="A5" s="168" t="s">
        <v>278</v>
      </c>
      <c r="B5" s="170">
        <f>-1*'1015'!N5</f>
        <v>1900</v>
      </c>
      <c r="C5" s="97"/>
      <c r="D5" s="97"/>
      <c r="E5" s="153">
        <v>0.0</v>
      </c>
      <c r="F5" s="152">
        <v>200.0</v>
      </c>
      <c r="G5" s="172">
        <v>0.0</v>
      </c>
      <c r="H5" s="172">
        <v>300.0</v>
      </c>
      <c r="I5" s="97"/>
      <c r="J5" s="153">
        <v>250.0</v>
      </c>
      <c r="K5" s="154">
        <v>0.0</v>
      </c>
      <c r="L5" s="175">
        <f t="shared" ref="L5:L26" si="3">SUM(B5:K5)</f>
        <v>2650</v>
      </c>
      <c r="M5" s="176">
        <v>450.0</v>
      </c>
      <c r="N5" s="158">
        <f t="shared" ref="N5:N26" si="4">M5-L5</f>
        <v>-2200</v>
      </c>
      <c r="O5" s="177">
        <f>SUM(C5:K5)+'1015'!O5</f>
        <v>1300</v>
      </c>
      <c r="P5" s="99"/>
    </row>
    <row r="6">
      <c r="A6" s="180" t="s">
        <v>94</v>
      </c>
      <c r="B6" s="170">
        <f>-1*'1015'!N6</f>
        <v>-1150</v>
      </c>
      <c r="C6" s="99"/>
      <c r="D6" s="99"/>
      <c r="E6" s="99"/>
      <c r="F6" s="99"/>
      <c r="G6" s="99"/>
      <c r="H6" s="99"/>
      <c r="I6" s="99"/>
      <c r="J6" s="99"/>
      <c r="K6" s="99"/>
      <c r="L6" s="175">
        <f t="shared" si="3"/>
        <v>-1150</v>
      </c>
      <c r="M6" s="126"/>
      <c r="N6" s="158">
        <f t="shared" si="4"/>
        <v>1150</v>
      </c>
      <c r="O6" s="177">
        <f>SUM(C6:K6)+'1015'!O6</f>
        <v>0</v>
      </c>
      <c r="P6" s="148" t="s">
        <v>279</v>
      </c>
    </row>
    <row r="7">
      <c r="A7" s="180" t="s">
        <v>23</v>
      </c>
      <c r="B7" s="170">
        <f>-1*'1015'!N7</f>
        <v>-1110</v>
      </c>
      <c r="C7" s="97"/>
      <c r="D7" s="97"/>
      <c r="E7" s="152">
        <v>250.0</v>
      </c>
      <c r="F7" s="153">
        <v>200.0</v>
      </c>
      <c r="G7" s="153">
        <v>300.0</v>
      </c>
      <c r="H7" s="97"/>
      <c r="I7" s="97"/>
      <c r="J7" s="97"/>
      <c r="K7" s="152">
        <v>200.0</v>
      </c>
      <c r="L7" s="175">
        <f t="shared" si="3"/>
        <v>-160</v>
      </c>
      <c r="M7" s="176">
        <v>150.0</v>
      </c>
      <c r="N7" s="158">
        <f t="shared" si="4"/>
        <v>310</v>
      </c>
      <c r="O7" s="177">
        <f>SUM(C7:K7)+'1015'!O7</f>
        <v>5750</v>
      </c>
      <c r="P7" s="148" t="s">
        <v>280</v>
      </c>
    </row>
    <row r="8">
      <c r="A8" s="180" t="s">
        <v>7</v>
      </c>
      <c r="B8" s="170">
        <f>-1*'1015'!N8</f>
        <v>1200</v>
      </c>
      <c r="C8" s="97"/>
      <c r="D8" s="97"/>
      <c r="E8" s="97"/>
      <c r="F8" s="97"/>
      <c r="G8" s="97"/>
      <c r="H8" s="97"/>
      <c r="I8" s="97"/>
      <c r="J8" s="97"/>
      <c r="K8" s="97"/>
      <c r="L8" s="175">
        <f t="shared" si="3"/>
        <v>1200</v>
      </c>
      <c r="M8" s="126"/>
      <c r="N8" s="158">
        <f t="shared" si="4"/>
        <v>-1200</v>
      </c>
      <c r="O8" s="177">
        <f>SUM(C8:K8)+'1015'!O8</f>
        <v>3100</v>
      </c>
      <c r="P8" s="148" t="s">
        <v>281</v>
      </c>
    </row>
    <row r="9">
      <c r="A9" s="180" t="s">
        <v>96</v>
      </c>
      <c r="B9" s="170">
        <f>-1*'1015'!N9</f>
        <v>250</v>
      </c>
      <c r="C9" s="99"/>
      <c r="D9" s="99"/>
      <c r="E9" s="99"/>
      <c r="F9" s="99"/>
      <c r="G9" s="99"/>
      <c r="H9" s="99"/>
      <c r="I9" s="99"/>
      <c r="J9" s="99"/>
      <c r="K9" s="99"/>
      <c r="L9" s="175">
        <f t="shared" si="3"/>
        <v>250</v>
      </c>
      <c r="M9" s="126"/>
      <c r="N9" s="158">
        <f t="shared" si="4"/>
        <v>-250</v>
      </c>
      <c r="O9" s="177">
        <f>SUM(C9:K9)+'1015'!O9</f>
        <v>0</v>
      </c>
      <c r="P9" s="148" t="s">
        <v>383</v>
      </c>
    </row>
    <row r="10">
      <c r="A10" s="180" t="s">
        <v>62</v>
      </c>
      <c r="B10" s="170">
        <f>-1*'1015'!N10</f>
        <v>500</v>
      </c>
      <c r="C10" s="99"/>
      <c r="D10" s="97"/>
      <c r="E10" s="97"/>
      <c r="F10" s="152">
        <v>200.0</v>
      </c>
      <c r="G10" s="97"/>
      <c r="H10" s="97"/>
      <c r="I10" s="99"/>
      <c r="J10" s="152">
        <v>250.0</v>
      </c>
      <c r="K10" s="98"/>
      <c r="L10" s="175">
        <f t="shared" si="3"/>
        <v>950</v>
      </c>
      <c r="M10" s="126"/>
      <c r="N10" s="158">
        <f t="shared" si="4"/>
        <v>-950</v>
      </c>
      <c r="O10" s="177">
        <f>SUM(C10:K10)+'1015'!O10</f>
        <v>2450</v>
      </c>
      <c r="P10" s="148" t="s">
        <v>282</v>
      </c>
    </row>
    <row r="11">
      <c r="A11" s="180" t="s">
        <v>16</v>
      </c>
      <c r="B11" s="170">
        <f>-1*'1015'!N11</f>
        <v>3350</v>
      </c>
      <c r="C11" s="97"/>
      <c r="D11" s="97"/>
      <c r="E11" s="152">
        <v>250.0</v>
      </c>
      <c r="F11" s="152">
        <v>200.0</v>
      </c>
      <c r="G11" s="152">
        <v>300.0</v>
      </c>
      <c r="H11" s="152">
        <v>300.0</v>
      </c>
      <c r="I11" s="97"/>
      <c r="J11" s="152">
        <v>250.0</v>
      </c>
      <c r="K11" s="152">
        <v>200.0</v>
      </c>
      <c r="L11" s="175">
        <f t="shared" si="3"/>
        <v>4850</v>
      </c>
      <c r="M11" s="195">
        <f>L11</f>
        <v>4850</v>
      </c>
      <c r="N11" s="158">
        <f t="shared" si="4"/>
        <v>0</v>
      </c>
      <c r="O11" s="177">
        <f>SUM(C11:K11)+'1015'!O11</f>
        <v>7150</v>
      </c>
      <c r="P11" s="148" t="s">
        <v>283</v>
      </c>
    </row>
    <row r="12">
      <c r="A12" s="180" t="s">
        <v>36</v>
      </c>
      <c r="B12" s="170">
        <f>-1*'1015'!N12</f>
        <v>450</v>
      </c>
      <c r="C12" s="97"/>
      <c r="D12" s="97"/>
      <c r="E12" s="153">
        <v>250.0</v>
      </c>
      <c r="F12" s="153">
        <v>200.0</v>
      </c>
      <c r="G12" s="97"/>
      <c r="H12" s="97"/>
      <c r="I12" s="97"/>
      <c r="J12" s="153">
        <v>250.0</v>
      </c>
      <c r="K12" s="153">
        <v>200.0</v>
      </c>
      <c r="L12" s="175">
        <f t="shared" si="3"/>
        <v>1350</v>
      </c>
      <c r="M12" s="126"/>
      <c r="N12" s="158">
        <f t="shared" si="4"/>
        <v>-1350</v>
      </c>
      <c r="O12" s="177">
        <f>SUM(C12:K12)+'1015'!O12</f>
        <v>4700</v>
      </c>
      <c r="P12" s="148" t="s">
        <v>284</v>
      </c>
    </row>
    <row r="13">
      <c r="A13" s="180" t="s">
        <v>45</v>
      </c>
      <c r="B13" s="170">
        <f>-1*'1015'!N13</f>
        <v>1500</v>
      </c>
      <c r="C13" s="97"/>
      <c r="D13" s="97"/>
      <c r="E13" s="153">
        <v>250.0</v>
      </c>
      <c r="F13" s="153">
        <v>200.0</v>
      </c>
      <c r="G13" s="97"/>
      <c r="H13" s="153">
        <v>300.0</v>
      </c>
      <c r="I13" s="97"/>
      <c r="J13" s="153">
        <v>250.0</v>
      </c>
      <c r="K13" s="97"/>
      <c r="L13" s="175">
        <f t="shared" si="3"/>
        <v>2500</v>
      </c>
      <c r="M13" s="176">
        <v>500.0</v>
      </c>
      <c r="N13" s="158">
        <f t="shared" si="4"/>
        <v>-2000</v>
      </c>
      <c r="O13" s="177">
        <f>SUM(C13:K13)+'1015'!O13</f>
        <v>4350</v>
      </c>
      <c r="P13" s="148" t="s">
        <v>285</v>
      </c>
    </row>
    <row r="14">
      <c r="A14" s="180" t="s">
        <v>87</v>
      </c>
      <c r="B14" s="170">
        <f>-1*'1015'!N14</f>
        <v>700</v>
      </c>
      <c r="C14" s="97"/>
      <c r="D14" s="99"/>
      <c r="E14" s="97"/>
      <c r="F14" s="97"/>
      <c r="G14" s="97"/>
      <c r="H14" s="99"/>
      <c r="I14" s="99"/>
      <c r="J14" s="99"/>
      <c r="K14" s="152">
        <v>200.0</v>
      </c>
      <c r="L14" s="175">
        <f t="shared" si="3"/>
        <v>900</v>
      </c>
      <c r="M14" s="126"/>
      <c r="N14" s="158">
        <f t="shared" si="4"/>
        <v>-900</v>
      </c>
      <c r="O14" s="177">
        <f>SUM(C14:K14)+'1015'!O14</f>
        <v>900</v>
      </c>
      <c r="P14" s="148" t="s">
        <v>286</v>
      </c>
    </row>
    <row r="15">
      <c r="A15" s="180" t="s">
        <v>25</v>
      </c>
      <c r="B15" s="170">
        <f>-1*'1015'!N15</f>
        <v>250</v>
      </c>
      <c r="C15" s="97"/>
      <c r="D15" s="97"/>
      <c r="E15" s="152">
        <v>250.0</v>
      </c>
      <c r="F15" s="152">
        <v>200.0</v>
      </c>
      <c r="G15" s="152">
        <v>300.0</v>
      </c>
      <c r="H15" s="152">
        <v>300.0</v>
      </c>
      <c r="I15" s="97"/>
      <c r="J15" s="152">
        <v>250.0</v>
      </c>
      <c r="K15" s="152">
        <v>200.0</v>
      </c>
      <c r="L15" s="175">
        <f t="shared" si="3"/>
        <v>1750</v>
      </c>
      <c r="M15" s="126"/>
      <c r="N15" s="158">
        <f t="shared" si="4"/>
        <v>-1750</v>
      </c>
      <c r="O15" s="177">
        <f>SUM(C15:K15)+'1015'!O15</f>
        <v>5500</v>
      </c>
      <c r="P15" s="148" t="s">
        <v>287</v>
      </c>
    </row>
    <row r="16">
      <c r="A16" s="180" t="s">
        <v>8</v>
      </c>
      <c r="B16" s="170">
        <f>-1*'1015'!N16</f>
        <v>1400</v>
      </c>
      <c r="C16" s="97"/>
      <c r="D16" s="97"/>
      <c r="E16" s="97"/>
      <c r="F16" s="99"/>
      <c r="G16" s="97"/>
      <c r="H16" s="97"/>
      <c r="I16" s="97"/>
      <c r="J16" s="97"/>
      <c r="K16" s="153">
        <v>200.0</v>
      </c>
      <c r="L16" s="175">
        <f t="shared" si="3"/>
        <v>1600</v>
      </c>
      <c r="M16" s="126"/>
      <c r="N16" s="158">
        <f t="shared" si="4"/>
        <v>-1600</v>
      </c>
      <c r="O16" s="177">
        <f>SUM(C16:K16)+'1015'!O16</f>
        <v>1600</v>
      </c>
      <c r="P16" s="148" t="s">
        <v>288</v>
      </c>
    </row>
    <row r="17">
      <c r="A17" s="180" t="s">
        <v>124</v>
      </c>
      <c r="B17" s="170">
        <f>-1*'1015'!N17</f>
        <v>2150</v>
      </c>
      <c r="C17" s="97"/>
      <c r="D17" s="97"/>
      <c r="E17" s="152">
        <v>250.0</v>
      </c>
      <c r="F17" s="152">
        <v>200.0</v>
      </c>
      <c r="G17" s="152">
        <v>300.0</v>
      </c>
      <c r="H17" s="152">
        <v>300.0</v>
      </c>
      <c r="I17" s="97"/>
      <c r="J17" s="152">
        <v>250.0</v>
      </c>
      <c r="K17" s="152">
        <v>200.0</v>
      </c>
      <c r="L17" s="175">
        <f t="shared" si="3"/>
        <v>3650</v>
      </c>
      <c r="M17" s="176">
        <v>1000.0</v>
      </c>
      <c r="N17" s="158">
        <f t="shared" si="4"/>
        <v>-2650</v>
      </c>
      <c r="O17" s="177">
        <f>SUM(C17:K17)+'1015'!O17</f>
        <v>5900</v>
      </c>
      <c r="P17" s="148" t="s">
        <v>289</v>
      </c>
    </row>
    <row r="18">
      <c r="A18" s="180" t="s">
        <v>97</v>
      </c>
      <c r="B18" s="170">
        <f>-1*'1015'!N18</f>
        <v>300</v>
      </c>
      <c r="C18" s="99"/>
      <c r="D18" s="99"/>
      <c r="E18" s="97"/>
      <c r="F18" s="97"/>
      <c r="G18" s="153">
        <v>300.0</v>
      </c>
      <c r="H18" s="97"/>
      <c r="I18" s="97"/>
      <c r="J18" s="97"/>
      <c r="K18" s="152">
        <v>0.0</v>
      </c>
      <c r="L18" s="175">
        <f t="shared" si="3"/>
        <v>600</v>
      </c>
      <c r="M18" s="126"/>
      <c r="N18" s="158">
        <f t="shared" si="4"/>
        <v>-600</v>
      </c>
      <c r="O18" s="177">
        <f>SUM(C18:K18)+'1015'!O18</f>
        <v>1000</v>
      </c>
      <c r="P18" s="148" t="s">
        <v>385</v>
      </c>
    </row>
    <row r="19">
      <c r="A19" s="180" t="s">
        <v>65</v>
      </c>
      <c r="B19" s="170">
        <f>-1*'1015'!N19</f>
        <v>3450</v>
      </c>
      <c r="C19" s="97"/>
      <c r="D19" s="97"/>
      <c r="E19" s="153">
        <v>250.0</v>
      </c>
      <c r="F19" s="152">
        <v>200.0</v>
      </c>
      <c r="G19" s="153">
        <v>300.0</v>
      </c>
      <c r="H19" s="153">
        <v>300.0</v>
      </c>
      <c r="I19" s="97"/>
      <c r="J19" s="153">
        <v>250.0</v>
      </c>
      <c r="K19" s="97"/>
      <c r="L19" s="175">
        <f t="shared" si="3"/>
        <v>4750</v>
      </c>
      <c r="M19" s="176">
        <v>2000.0</v>
      </c>
      <c r="N19" s="158">
        <f t="shared" si="4"/>
        <v>-2750</v>
      </c>
      <c r="O19" s="177">
        <f>SUM(C19:K19)+'1015'!O19</f>
        <v>6150</v>
      </c>
      <c r="P19" s="148" t="s">
        <v>290</v>
      </c>
    </row>
    <row r="20">
      <c r="A20" s="180" t="s">
        <v>55</v>
      </c>
      <c r="B20" s="170">
        <f>-1*'1015'!N20</f>
        <v>3200</v>
      </c>
      <c r="C20" s="97"/>
      <c r="D20" s="99"/>
      <c r="E20" s="152">
        <v>250.0</v>
      </c>
      <c r="F20" s="153">
        <v>200.0</v>
      </c>
      <c r="G20" s="152">
        <v>300.0</v>
      </c>
      <c r="H20" s="97"/>
      <c r="I20" s="97"/>
      <c r="J20" s="97"/>
      <c r="K20" s="153">
        <v>200.0</v>
      </c>
      <c r="L20" s="175">
        <f t="shared" si="3"/>
        <v>4150</v>
      </c>
      <c r="M20" s="126"/>
      <c r="N20" s="158">
        <f t="shared" si="4"/>
        <v>-4150</v>
      </c>
      <c r="O20" s="177">
        <f>SUM(C20:K20)+'1015'!O20</f>
        <v>3900</v>
      </c>
      <c r="P20" s="148" t="s">
        <v>291</v>
      </c>
    </row>
    <row r="21">
      <c r="A21" s="180" t="s">
        <v>28</v>
      </c>
      <c r="B21" s="170">
        <f>-1*'1015'!N21</f>
        <v>3300</v>
      </c>
      <c r="C21" s="97"/>
      <c r="D21" s="99"/>
      <c r="E21" s="152">
        <v>250.0</v>
      </c>
      <c r="F21" s="153">
        <v>200.0</v>
      </c>
      <c r="G21" s="97"/>
      <c r="H21" s="97"/>
      <c r="I21" s="97"/>
      <c r="J21" s="152">
        <v>250.0</v>
      </c>
      <c r="K21" s="153">
        <v>200.0</v>
      </c>
      <c r="L21" s="175">
        <f t="shared" si="3"/>
        <v>4200</v>
      </c>
      <c r="M21" s="126"/>
      <c r="N21" s="158">
        <f t="shared" si="4"/>
        <v>-4200</v>
      </c>
      <c r="O21" s="177">
        <f>SUM(C21:K21)+'1015'!O21</f>
        <v>4400</v>
      </c>
      <c r="P21" s="148" t="s">
        <v>292</v>
      </c>
    </row>
    <row r="22">
      <c r="A22" s="180" t="s">
        <v>70</v>
      </c>
      <c r="B22" s="170">
        <f>-1*'1015'!N22</f>
        <v>3350</v>
      </c>
      <c r="C22" s="99"/>
      <c r="D22" s="97"/>
      <c r="E22" s="97"/>
      <c r="F22" s="97"/>
      <c r="G22" s="97"/>
      <c r="H22" s="97"/>
      <c r="I22" s="97"/>
      <c r="J22" s="97"/>
      <c r="K22" s="97"/>
      <c r="L22" s="175">
        <f t="shared" si="3"/>
        <v>3350</v>
      </c>
      <c r="M22" s="126"/>
      <c r="N22" s="158">
        <f t="shared" si="4"/>
        <v>-3350</v>
      </c>
      <c r="O22" s="177">
        <f>SUM(C22:K22)+'1015'!O22</f>
        <v>2400</v>
      </c>
      <c r="P22" s="148" t="s">
        <v>293</v>
      </c>
    </row>
    <row r="23">
      <c r="A23" s="180" t="s">
        <v>149</v>
      </c>
      <c r="B23" s="170">
        <f>-1*'1015'!N23</f>
        <v>400</v>
      </c>
      <c r="C23" s="99"/>
      <c r="D23" s="99"/>
      <c r="E23" s="99"/>
      <c r="F23" s="99"/>
      <c r="G23" s="99"/>
      <c r="H23" s="97"/>
      <c r="I23" s="97"/>
      <c r="J23" s="99"/>
      <c r="K23" s="99"/>
      <c r="L23" s="175">
        <f t="shared" si="3"/>
        <v>400</v>
      </c>
      <c r="M23" s="126"/>
      <c r="N23" s="158">
        <f t="shared" si="4"/>
        <v>-400</v>
      </c>
      <c r="O23" s="177">
        <f>SUM(C23:K23)+'1015'!O23</f>
        <v>250</v>
      </c>
      <c r="P23" s="148" t="s">
        <v>294</v>
      </c>
    </row>
    <row r="24">
      <c r="A24" s="180" t="s">
        <v>103</v>
      </c>
      <c r="B24" s="170">
        <f>-1*'1015'!N24</f>
        <v>1850</v>
      </c>
      <c r="C24" s="97"/>
      <c r="D24" s="97"/>
      <c r="E24" s="153">
        <v>250.0</v>
      </c>
      <c r="F24" s="97"/>
      <c r="G24" s="97"/>
      <c r="H24" s="97"/>
      <c r="I24" s="97"/>
      <c r="J24" s="97"/>
      <c r="K24" s="97"/>
      <c r="L24" s="175">
        <f t="shared" si="3"/>
        <v>2100</v>
      </c>
      <c r="M24" s="176">
        <v>200.0</v>
      </c>
      <c r="N24" s="158">
        <f t="shared" si="4"/>
        <v>-1900</v>
      </c>
      <c r="O24" s="177">
        <f>SUM(C24:K24)+'1015'!O24</f>
        <v>2950</v>
      </c>
      <c r="P24" s="148" t="s">
        <v>318</v>
      </c>
    </row>
    <row r="25">
      <c r="A25" s="180" t="s">
        <v>30</v>
      </c>
      <c r="B25" s="170">
        <f>-1*'1015'!N25</f>
        <v>2800</v>
      </c>
      <c r="C25" s="97"/>
      <c r="D25" s="97"/>
      <c r="E25" s="153">
        <v>250.0</v>
      </c>
      <c r="F25" s="153">
        <v>200.0</v>
      </c>
      <c r="G25" s="97"/>
      <c r="H25" s="153">
        <v>300.0</v>
      </c>
      <c r="I25" s="97"/>
      <c r="J25" s="153">
        <v>250.0</v>
      </c>
      <c r="K25" s="153">
        <v>200.0</v>
      </c>
      <c r="L25" s="175">
        <f t="shared" si="3"/>
        <v>4000</v>
      </c>
      <c r="M25" s="126"/>
      <c r="N25" s="158">
        <f t="shared" si="4"/>
        <v>-4000</v>
      </c>
      <c r="O25" s="177">
        <f>SUM(C25:K25)+'1015'!O25</f>
        <v>6900</v>
      </c>
      <c r="P25" s="148" t="s">
        <v>295</v>
      </c>
    </row>
    <row r="26">
      <c r="A26" s="180" t="s">
        <v>52</v>
      </c>
      <c r="B26" s="170">
        <f>-1*'1015'!N26</f>
        <v>2250</v>
      </c>
      <c r="C26" s="97"/>
      <c r="D26" s="97"/>
      <c r="E26" s="152">
        <v>250.0</v>
      </c>
      <c r="F26" s="97"/>
      <c r="G26" s="153">
        <v>300.0</v>
      </c>
      <c r="H26" s="152">
        <v>300.0</v>
      </c>
      <c r="I26" s="97"/>
      <c r="J26" s="152">
        <v>250.0</v>
      </c>
      <c r="K26" s="153">
        <v>200.0</v>
      </c>
      <c r="L26" s="175">
        <f t="shared" si="3"/>
        <v>3550</v>
      </c>
      <c r="M26" s="176">
        <v>1000.0</v>
      </c>
      <c r="N26" s="158">
        <f t="shared" si="4"/>
        <v>-2550</v>
      </c>
      <c r="O26" s="177">
        <f>SUM(C26:K26)+'1015'!O26</f>
        <v>6800</v>
      </c>
      <c r="P26" s="212" t="s">
        <v>296</v>
      </c>
    </row>
    <row r="27">
      <c r="A27" s="57" t="s">
        <v>112</v>
      </c>
      <c r="B27" s="42"/>
      <c r="C27" s="103"/>
      <c r="D27" s="49"/>
      <c r="E27" s="49"/>
      <c r="F27" s="49"/>
      <c r="G27" s="49"/>
      <c r="H27" s="42"/>
      <c r="I27" s="49"/>
      <c r="J27" s="49"/>
      <c r="K27" s="97"/>
      <c r="L27" s="113"/>
      <c r="M27" s="113"/>
      <c r="N27" s="113"/>
      <c r="O27" s="65"/>
    </row>
    <row r="28" ht="82.5" customHeight="1">
      <c r="A28" s="43"/>
      <c r="B28" s="43"/>
      <c r="C28" s="73"/>
      <c r="D28" s="73"/>
      <c r="E28" s="35" t="s">
        <v>412</v>
      </c>
      <c r="F28" s="35" t="s">
        <v>433</v>
      </c>
      <c r="G28" s="35"/>
      <c r="H28" s="35"/>
      <c r="I28" s="35"/>
      <c r="J28" s="35"/>
      <c r="K28" s="154" t="s">
        <v>434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D29" s="69"/>
      <c r="E29" s="42"/>
      <c r="F29" s="42"/>
      <c r="G29" s="42"/>
      <c r="H29" s="42"/>
      <c r="I29" s="42"/>
      <c r="J29" s="42"/>
      <c r="K29" s="99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99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99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99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99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92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92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92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92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92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92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92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92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92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92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92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92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92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92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92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92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92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92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92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92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92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92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92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92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92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92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92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92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92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92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92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92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92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92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92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92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92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92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92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92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92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92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92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92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92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92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92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92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92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92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92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92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92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92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92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92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92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92"/>
      <c r="L91" s="71"/>
      <c r="M91" s="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19.0</v>
      </c>
      <c r="C2" s="7">
        <v>5.0</v>
      </c>
      <c r="D2" s="7">
        <v>10.0</v>
      </c>
      <c r="E2" s="7">
        <v>34.0</v>
      </c>
      <c r="F2" s="6" t="s">
        <v>11</v>
      </c>
      <c r="G2" s="6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</v>
      </c>
      <c r="B3" s="7">
        <v>25.0</v>
      </c>
      <c r="C3" s="7">
        <v>6.0</v>
      </c>
      <c r="D3" s="7">
        <v>15.0</v>
      </c>
      <c r="E3" s="7">
        <v>46.0</v>
      </c>
      <c r="F3" s="6" t="s">
        <v>14</v>
      </c>
      <c r="G3" s="6" t="s">
        <v>15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16</v>
      </c>
      <c r="B4" s="6">
        <v>27.0</v>
      </c>
      <c r="C4" s="7">
        <v>9.0</v>
      </c>
      <c r="D4" s="7">
        <v>18.0</v>
      </c>
      <c r="E4" s="7">
        <v>54.0</v>
      </c>
      <c r="F4" s="6" t="s">
        <v>17</v>
      </c>
      <c r="G4" s="6" t="s">
        <v>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25</v>
      </c>
      <c r="B5" s="6">
        <v>24.0</v>
      </c>
      <c r="C5" s="7">
        <v>8.0</v>
      </c>
      <c r="D5" s="7">
        <v>17.0</v>
      </c>
      <c r="E5" s="7">
        <v>49.0</v>
      </c>
      <c r="F5" s="6" t="s">
        <v>26</v>
      </c>
      <c r="G5" s="6" t="s">
        <v>27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30</v>
      </c>
      <c r="B6" s="7">
        <v>25.0</v>
      </c>
      <c r="C6" s="7">
        <v>8.0</v>
      </c>
      <c r="D6" s="7">
        <v>22.0</v>
      </c>
      <c r="E6" s="7">
        <v>55.0</v>
      </c>
      <c r="F6" s="6" t="s">
        <v>32</v>
      </c>
      <c r="G6" s="6" t="s">
        <v>34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36</v>
      </c>
      <c r="B7" s="7">
        <v>16.0</v>
      </c>
      <c r="C7" s="7">
        <v>7.0</v>
      </c>
      <c r="D7" s="7">
        <v>15.0</v>
      </c>
      <c r="E7" s="7">
        <v>38.0</v>
      </c>
      <c r="F7" s="6" t="s">
        <v>37</v>
      </c>
      <c r="G7" s="6" t="s">
        <v>38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40</v>
      </c>
      <c r="B8" s="7">
        <v>17.0</v>
      </c>
      <c r="C8" s="7">
        <v>8.0</v>
      </c>
      <c r="D8" s="7">
        <v>16.0</v>
      </c>
      <c r="E8" s="7">
        <v>41.0</v>
      </c>
      <c r="F8" s="6" t="s">
        <v>42</v>
      </c>
      <c r="G8" s="6" t="s">
        <v>43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45</v>
      </c>
      <c r="B9" s="7">
        <v>14.0</v>
      </c>
      <c r="C9" s="7">
        <v>5.0</v>
      </c>
      <c r="D9" s="7">
        <v>14.0</v>
      </c>
      <c r="E9" s="7">
        <v>33.0</v>
      </c>
      <c r="F9" s="6" t="s">
        <v>47</v>
      </c>
      <c r="G9" s="6" t="s">
        <v>48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28</v>
      </c>
      <c r="B10" s="7">
        <v>15.0</v>
      </c>
      <c r="C10" s="7">
        <v>5.0</v>
      </c>
      <c r="D10" s="7">
        <v>16.0</v>
      </c>
      <c r="E10" s="7">
        <v>36.0</v>
      </c>
      <c r="F10" s="6" t="s">
        <v>50</v>
      </c>
      <c r="G10" s="6" t="s">
        <v>51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52</v>
      </c>
      <c r="B11" s="7">
        <v>20.0</v>
      </c>
      <c r="C11" s="7">
        <v>8.0</v>
      </c>
      <c r="D11" s="7">
        <v>22.0</v>
      </c>
      <c r="E11" s="7">
        <v>50.0</v>
      </c>
      <c r="F11" s="6" t="s">
        <v>46</v>
      </c>
      <c r="G11" s="6" t="s">
        <v>54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23</v>
      </c>
      <c r="B12" s="7">
        <v>22.0</v>
      </c>
      <c r="C12" s="7">
        <v>8.0</v>
      </c>
      <c r="D12" s="7">
        <v>25.0</v>
      </c>
      <c r="E12" s="7">
        <v>55.0</v>
      </c>
      <c r="F12" s="6" t="s">
        <v>46</v>
      </c>
      <c r="G12" s="6" t="s">
        <v>59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55</v>
      </c>
      <c r="B13" s="7">
        <v>10.0</v>
      </c>
      <c r="C13" s="7">
        <v>2.0</v>
      </c>
      <c r="D13" s="7">
        <v>14.0</v>
      </c>
      <c r="E13" s="7">
        <v>26.0</v>
      </c>
      <c r="F13" s="6" t="s">
        <v>60</v>
      </c>
      <c r="G13" s="6" t="s">
        <v>61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62</v>
      </c>
      <c r="B14" s="7">
        <v>12.0</v>
      </c>
      <c r="C14" s="7">
        <v>5.0</v>
      </c>
      <c r="D14" s="7">
        <v>17.0</v>
      </c>
      <c r="E14" s="7">
        <v>34.0</v>
      </c>
      <c r="F14" s="6" t="s">
        <v>63</v>
      </c>
      <c r="G14" s="6" t="s">
        <v>64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65</v>
      </c>
      <c r="B15" s="7">
        <v>12.0</v>
      </c>
      <c r="C15" s="7">
        <v>4.0</v>
      </c>
      <c r="D15" s="7">
        <v>21.0</v>
      </c>
      <c r="E15" s="7">
        <v>37.0</v>
      </c>
      <c r="F15" s="6" t="s">
        <v>68</v>
      </c>
      <c r="G15" s="6" t="s">
        <v>69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6">
        <v>3.0</v>
      </c>
      <c r="C16" s="7">
        <v>1.0</v>
      </c>
      <c r="D16" s="7">
        <v>6.0</v>
      </c>
      <c r="E16" s="7">
        <v>10.0</v>
      </c>
      <c r="F16" s="6" t="s">
        <v>72</v>
      </c>
      <c r="G16" s="6" t="s">
        <v>73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76</v>
      </c>
      <c r="B17" s="7">
        <v>7.0</v>
      </c>
      <c r="C17" s="7">
        <v>6.0</v>
      </c>
      <c r="D17" s="7">
        <v>14.0</v>
      </c>
      <c r="E17" s="7">
        <v>27.0</v>
      </c>
      <c r="F17" s="6" t="s">
        <v>77</v>
      </c>
      <c r="G17" s="6" t="s">
        <v>73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80</v>
      </c>
      <c r="B18" s="7">
        <v>4.0</v>
      </c>
      <c r="C18" s="7">
        <v>2.0</v>
      </c>
      <c r="D18" s="7">
        <v>9.0</v>
      </c>
      <c r="E18" s="7">
        <v>15.0</v>
      </c>
      <c r="F18" s="6" t="s">
        <v>81</v>
      </c>
      <c r="G18" s="6" t="s">
        <v>82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</v>
      </c>
      <c r="B19" s="6">
        <v>5.0</v>
      </c>
      <c r="C19" s="7">
        <v>4.0</v>
      </c>
      <c r="D19" s="7">
        <v>16.0</v>
      </c>
      <c r="E19" s="7">
        <v>25.0</v>
      </c>
      <c r="F19" s="6" t="s">
        <v>85</v>
      </c>
      <c r="G19" s="6" t="s">
        <v>86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87</v>
      </c>
      <c r="B20" s="7">
        <v>5.0</v>
      </c>
      <c r="C20" s="7">
        <v>1.0</v>
      </c>
      <c r="D20" s="7">
        <v>2.0</v>
      </c>
      <c r="E20" s="7">
        <v>8.0</v>
      </c>
      <c r="F20" s="6" t="s">
        <v>88</v>
      </c>
      <c r="G20" s="6" t="s">
        <v>89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90</v>
      </c>
      <c r="B21" s="7">
        <v>1.0</v>
      </c>
      <c r="C21" s="7">
        <v>2.0</v>
      </c>
      <c r="D21" s="7">
        <v>1.0</v>
      </c>
      <c r="E21" s="7">
        <v>4.0</v>
      </c>
      <c r="F21" s="6" t="s">
        <v>91</v>
      </c>
      <c r="G21" s="6" t="s">
        <v>50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94</v>
      </c>
      <c r="B22" s="7">
        <v>1.0</v>
      </c>
      <c r="C22" s="7">
        <v>0.0</v>
      </c>
      <c r="D22" s="7">
        <v>0.0</v>
      </c>
      <c r="E22" s="7">
        <v>1.0</v>
      </c>
      <c r="F22" s="6" t="s">
        <v>95</v>
      </c>
      <c r="G22" s="6" t="s">
        <v>95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96</v>
      </c>
      <c r="B23" s="7">
        <v>1.0</v>
      </c>
      <c r="C23" s="7">
        <v>0.0</v>
      </c>
      <c r="D23" s="7">
        <v>0.0</v>
      </c>
      <c r="E23" s="7">
        <v>1.0</v>
      </c>
      <c r="F23" s="6" t="s">
        <v>95</v>
      </c>
      <c r="G23" s="6" t="s">
        <v>95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97</v>
      </c>
      <c r="B24" s="6">
        <v>1.0</v>
      </c>
      <c r="C24" s="7">
        <v>0.0</v>
      </c>
      <c r="D24" s="7">
        <v>0.0</v>
      </c>
      <c r="E24" s="7">
        <v>1.0</v>
      </c>
      <c r="F24" s="6" t="s">
        <v>95</v>
      </c>
      <c r="G24" s="6" t="s">
        <v>95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99</v>
      </c>
      <c r="B26" s="6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41" t="s">
        <v>0</v>
      </c>
      <c r="B1" s="142" t="s">
        <v>254</v>
      </c>
      <c r="C1" s="143">
        <v>42278.0</v>
      </c>
      <c r="D1" s="143">
        <v>42282.0</v>
      </c>
      <c r="E1" s="143">
        <v>42285.0</v>
      </c>
      <c r="F1" s="143">
        <v>42289.0</v>
      </c>
      <c r="G1" s="143">
        <v>42292.0</v>
      </c>
      <c r="H1" s="143">
        <v>42296.0</v>
      </c>
      <c r="I1" s="143">
        <v>42299.0</v>
      </c>
      <c r="J1" s="143">
        <v>42303.0</v>
      </c>
      <c r="K1" s="143">
        <v>42306.0</v>
      </c>
      <c r="L1" s="144" t="s">
        <v>256</v>
      </c>
      <c r="M1" s="145" t="s">
        <v>257</v>
      </c>
      <c r="N1" s="146" t="s">
        <v>258</v>
      </c>
      <c r="O1" s="147" t="s">
        <v>259</v>
      </c>
      <c r="P1" s="148" t="s">
        <v>260</v>
      </c>
      <c r="Q1" s="155"/>
    </row>
    <row r="2">
      <c r="A2" s="149" t="s">
        <v>261</v>
      </c>
      <c r="B2" s="151">
        <f>'0915'!L2</f>
        <v>4430</v>
      </c>
      <c r="C2" s="157" t="s">
        <v>420</v>
      </c>
      <c r="D2" s="92"/>
      <c r="E2" s="92"/>
      <c r="F2" s="157" t="s">
        <v>398</v>
      </c>
      <c r="G2" s="157" t="s">
        <v>421</v>
      </c>
      <c r="H2" s="159" t="s">
        <v>422</v>
      </c>
      <c r="I2" s="159" t="s">
        <v>423</v>
      </c>
      <c r="J2" s="92"/>
      <c r="K2" s="159" t="s">
        <v>424</v>
      </c>
      <c r="L2" s="156">
        <f>B2+L3-L4</f>
        <v>3180</v>
      </c>
      <c r="M2" s="126"/>
      <c r="N2" s="158">
        <f>SUM(N5:N26)</f>
        <v>-32290</v>
      </c>
      <c r="O2" s="163" t="s">
        <v>408</v>
      </c>
      <c r="P2" s="92"/>
      <c r="Q2" s="155"/>
    </row>
    <row r="3">
      <c r="A3" s="161" t="s">
        <v>271</v>
      </c>
      <c r="B3" s="126"/>
      <c r="C3" s="162">
        <f t="shared" ref="C3:K3" si="1">SUM(C5:C26)</f>
        <v>1600</v>
      </c>
      <c r="D3" s="162">
        <f t="shared" si="1"/>
        <v>0</v>
      </c>
      <c r="E3" s="162">
        <f t="shared" si="1"/>
        <v>0</v>
      </c>
      <c r="F3" s="162">
        <f t="shared" si="1"/>
        <v>2250</v>
      </c>
      <c r="G3" s="162">
        <f t="shared" si="1"/>
        <v>2250</v>
      </c>
      <c r="H3" s="162">
        <f t="shared" si="1"/>
        <v>2500</v>
      </c>
      <c r="I3" s="162">
        <f t="shared" si="1"/>
        <v>2500</v>
      </c>
      <c r="J3" s="162">
        <f t="shared" si="1"/>
        <v>0</v>
      </c>
      <c r="K3" s="162">
        <f t="shared" si="1"/>
        <v>2250</v>
      </c>
      <c r="L3" s="162">
        <f t="shared" ref="L3:L4" si="2">SUM(C3:K3)</f>
        <v>13350</v>
      </c>
      <c r="M3" s="126"/>
      <c r="N3" s="130"/>
      <c r="O3" s="131"/>
      <c r="P3" s="92"/>
      <c r="Q3" s="155"/>
    </row>
    <row r="4">
      <c r="A4" s="164" t="s">
        <v>272</v>
      </c>
      <c r="B4" s="133"/>
      <c r="C4" s="169">
        <v>1600.0</v>
      </c>
      <c r="D4" s="133"/>
      <c r="E4" s="133"/>
      <c r="F4" s="169">
        <v>2600.0</v>
      </c>
      <c r="G4" s="169">
        <v>2600.0</v>
      </c>
      <c r="H4" s="169">
        <v>2600.0</v>
      </c>
      <c r="I4" s="169">
        <v>2600.0</v>
      </c>
      <c r="J4" s="133"/>
      <c r="K4" s="169">
        <v>2600.0</v>
      </c>
      <c r="L4" s="166">
        <f t="shared" si="2"/>
        <v>14600</v>
      </c>
      <c r="M4" s="126"/>
      <c r="N4" s="130"/>
      <c r="O4" s="131"/>
      <c r="P4" s="167"/>
      <c r="Q4" s="171"/>
    </row>
    <row r="5">
      <c r="A5" s="168" t="s">
        <v>278</v>
      </c>
      <c r="B5" s="170">
        <f>-1*'0915'!N5</f>
        <v>1900</v>
      </c>
      <c r="C5" s="173">
        <v>0.0</v>
      </c>
      <c r="D5" s="92"/>
      <c r="E5" s="167"/>
      <c r="F5" s="173">
        <v>0.0</v>
      </c>
      <c r="G5" s="174">
        <v>0.0</v>
      </c>
      <c r="H5" s="157">
        <v>0.0</v>
      </c>
      <c r="I5" s="157">
        <v>0.0</v>
      </c>
      <c r="J5" s="92"/>
      <c r="K5" s="174">
        <v>0.0</v>
      </c>
      <c r="L5" s="175">
        <f t="shared" ref="L5:L26" si="3">SUM(B5:K5)</f>
        <v>1900</v>
      </c>
      <c r="M5" s="126"/>
      <c r="N5" s="158">
        <f t="shared" ref="N5:N26" si="4">M5-L5</f>
        <v>-1900</v>
      </c>
      <c r="O5" s="177">
        <f>SUM(C5:K5)+'0915'!O5</f>
        <v>550</v>
      </c>
      <c r="P5" s="178"/>
      <c r="Q5" s="179"/>
    </row>
    <row r="6">
      <c r="A6" s="180" t="s">
        <v>94</v>
      </c>
      <c r="B6" s="170">
        <f>-1*'0915'!N6</f>
        <v>-1150</v>
      </c>
      <c r="C6" s="167"/>
      <c r="D6" s="167"/>
      <c r="E6" s="167"/>
      <c r="F6" s="167"/>
      <c r="G6" s="92"/>
      <c r="H6" s="167"/>
      <c r="I6" s="167"/>
      <c r="J6" s="167"/>
      <c r="K6" s="99"/>
      <c r="L6" s="175">
        <f t="shared" si="3"/>
        <v>-1150</v>
      </c>
      <c r="M6" s="126"/>
      <c r="N6" s="158">
        <f t="shared" si="4"/>
        <v>1150</v>
      </c>
      <c r="O6" s="177">
        <f>SUM(C6:K6)+'0915'!O6</f>
        <v>0</v>
      </c>
      <c r="P6" s="186" t="s">
        <v>279</v>
      </c>
      <c r="Q6" s="155"/>
    </row>
    <row r="7">
      <c r="A7" s="180" t="s">
        <v>23</v>
      </c>
      <c r="B7" s="170">
        <f>-1*'0915'!N7</f>
        <v>790</v>
      </c>
      <c r="C7" s="92"/>
      <c r="D7" s="92"/>
      <c r="E7" s="92"/>
      <c r="F7" s="159">
        <v>250.0</v>
      </c>
      <c r="G7" s="159">
        <v>250.0</v>
      </c>
      <c r="H7" s="159">
        <v>250.0</v>
      </c>
      <c r="I7" s="159">
        <v>250.0</v>
      </c>
      <c r="J7" s="92"/>
      <c r="K7" s="99"/>
      <c r="L7" s="175">
        <f t="shared" si="3"/>
        <v>1790</v>
      </c>
      <c r="M7" s="176">
        <v>2900.0</v>
      </c>
      <c r="N7" s="158">
        <f t="shared" si="4"/>
        <v>1110</v>
      </c>
      <c r="O7" s="177">
        <f>SUM(C7:K7)+'0915'!O7</f>
        <v>4800</v>
      </c>
      <c r="P7" s="186" t="s">
        <v>280</v>
      </c>
      <c r="Q7" s="155"/>
    </row>
    <row r="8">
      <c r="A8" s="180" t="s">
        <v>7</v>
      </c>
      <c r="B8" s="170">
        <f>-1*'0915'!N8</f>
        <v>1200</v>
      </c>
      <c r="C8" s="92"/>
      <c r="D8" s="92"/>
      <c r="E8" s="92"/>
      <c r="F8" s="92"/>
      <c r="G8" s="92"/>
      <c r="H8" s="92"/>
      <c r="I8" s="92"/>
      <c r="J8" s="92"/>
      <c r="K8" s="99"/>
      <c r="L8" s="175">
        <f t="shared" si="3"/>
        <v>1200</v>
      </c>
      <c r="M8" s="126"/>
      <c r="N8" s="158">
        <f t="shared" si="4"/>
        <v>-1200</v>
      </c>
      <c r="O8" s="177">
        <f>SUM(C8:K8)+'0915'!O8</f>
        <v>3100</v>
      </c>
      <c r="P8" s="186" t="s">
        <v>281</v>
      </c>
      <c r="Q8" s="155"/>
    </row>
    <row r="9">
      <c r="A9" s="180" t="s">
        <v>96</v>
      </c>
      <c r="B9" s="170">
        <f>-1*'0915'!N9</f>
        <v>250</v>
      </c>
      <c r="C9" s="167"/>
      <c r="D9" s="167"/>
      <c r="E9" s="167"/>
      <c r="F9" s="167"/>
      <c r="G9" s="92"/>
      <c r="H9" s="167"/>
      <c r="I9" s="167"/>
      <c r="J9" s="167"/>
      <c r="K9" s="99"/>
      <c r="L9" s="175">
        <f t="shared" si="3"/>
        <v>250</v>
      </c>
      <c r="M9" s="126"/>
      <c r="N9" s="158">
        <f t="shared" si="4"/>
        <v>-250</v>
      </c>
      <c r="O9" s="177">
        <f>SUM(C9:K9)+'0915'!O9</f>
        <v>0</v>
      </c>
      <c r="P9" s="186" t="s">
        <v>383</v>
      </c>
      <c r="Q9" s="155"/>
    </row>
    <row r="10">
      <c r="A10" s="180" t="s">
        <v>62</v>
      </c>
      <c r="B10" s="170">
        <f>-1*'0915'!N10</f>
        <v>500</v>
      </c>
      <c r="C10" s="167"/>
      <c r="D10" s="92"/>
      <c r="E10" s="92"/>
      <c r="F10" s="92"/>
      <c r="G10" s="92"/>
      <c r="H10" s="92"/>
      <c r="I10" s="167"/>
      <c r="J10" s="92"/>
      <c r="K10" s="99"/>
      <c r="L10" s="175">
        <f t="shared" si="3"/>
        <v>500</v>
      </c>
      <c r="M10" s="126"/>
      <c r="N10" s="158">
        <f t="shared" si="4"/>
        <v>-500</v>
      </c>
      <c r="O10" s="177">
        <f>SUM(C10:K10)+'0915'!O10</f>
        <v>2000</v>
      </c>
      <c r="P10" s="186" t="s">
        <v>282</v>
      </c>
      <c r="Q10" s="155"/>
    </row>
    <row r="11">
      <c r="A11" s="180" t="s">
        <v>16</v>
      </c>
      <c r="B11" s="170">
        <f>-1*'0915'!N11</f>
        <v>2150</v>
      </c>
      <c r="C11" s="159">
        <v>200.0</v>
      </c>
      <c r="D11" s="92"/>
      <c r="E11" s="92"/>
      <c r="F11" s="92"/>
      <c r="G11" s="157">
        <v>250.0</v>
      </c>
      <c r="H11" s="157">
        <v>250.0</v>
      </c>
      <c r="I11" s="157">
        <v>250.0</v>
      </c>
      <c r="J11" s="92"/>
      <c r="K11" s="157">
        <v>250.0</v>
      </c>
      <c r="L11" s="175">
        <f t="shared" si="3"/>
        <v>3350</v>
      </c>
      <c r="M11" s="201"/>
      <c r="N11" s="158">
        <f t="shared" si="4"/>
        <v>-3350</v>
      </c>
      <c r="O11" s="177">
        <f>SUM(C11:K11)+'0915'!O11</f>
        <v>5650</v>
      </c>
      <c r="P11" s="186" t="s">
        <v>283</v>
      </c>
      <c r="Q11" s="155"/>
    </row>
    <row r="12">
      <c r="A12" s="180" t="s">
        <v>36</v>
      </c>
      <c r="B12" s="170">
        <f>-1*'0915'!N12</f>
        <v>2300</v>
      </c>
      <c r="C12" s="92"/>
      <c r="D12" s="92"/>
      <c r="E12" s="92"/>
      <c r="F12" s="92"/>
      <c r="G12" s="92"/>
      <c r="H12" s="159">
        <v>250.0</v>
      </c>
      <c r="I12" s="159">
        <v>250.0</v>
      </c>
      <c r="J12" s="92"/>
      <c r="K12" s="157">
        <v>250.0</v>
      </c>
      <c r="L12" s="175">
        <f t="shared" si="3"/>
        <v>3050</v>
      </c>
      <c r="M12" s="176">
        <v>2600.0</v>
      </c>
      <c r="N12" s="158">
        <f t="shared" si="4"/>
        <v>-450</v>
      </c>
      <c r="O12" s="177">
        <f>SUM(C12:K12)+'0915'!O12</f>
        <v>3800</v>
      </c>
      <c r="P12" s="186" t="s">
        <v>284</v>
      </c>
      <c r="Q12" s="155"/>
    </row>
    <row r="13">
      <c r="A13" s="180" t="s">
        <v>45</v>
      </c>
      <c r="B13" s="170">
        <f>-1*'0915'!N13</f>
        <v>1550</v>
      </c>
      <c r="C13" s="159">
        <v>200.0</v>
      </c>
      <c r="D13" s="92"/>
      <c r="E13" s="92"/>
      <c r="F13" s="92"/>
      <c r="G13" s="157">
        <v>250.0</v>
      </c>
      <c r="H13" s="92"/>
      <c r="I13" s="159">
        <v>250.0</v>
      </c>
      <c r="J13" s="92"/>
      <c r="K13" s="159">
        <v>250.0</v>
      </c>
      <c r="L13" s="175">
        <f t="shared" si="3"/>
        <v>2500</v>
      </c>
      <c r="M13" s="176">
        <v>1000.0</v>
      </c>
      <c r="N13" s="158">
        <f t="shared" si="4"/>
        <v>-1500</v>
      </c>
      <c r="O13" s="177">
        <f>SUM(C13:K13)+'0915'!O13</f>
        <v>3350</v>
      </c>
      <c r="P13" s="186" t="s">
        <v>285</v>
      </c>
      <c r="Q13" s="155"/>
    </row>
    <row r="14">
      <c r="A14" s="180" t="s">
        <v>87</v>
      </c>
      <c r="B14" s="170">
        <f>-1*'0915'!N14</f>
        <v>450</v>
      </c>
      <c r="C14" s="92"/>
      <c r="D14" s="167"/>
      <c r="E14" s="92"/>
      <c r="F14" s="157">
        <v>250.0</v>
      </c>
      <c r="G14" s="92"/>
      <c r="H14" s="167"/>
      <c r="I14" s="167"/>
      <c r="J14" s="167"/>
      <c r="K14" s="99"/>
      <c r="L14" s="175">
        <f t="shared" si="3"/>
        <v>700</v>
      </c>
      <c r="M14" s="126"/>
      <c r="N14" s="158">
        <f t="shared" si="4"/>
        <v>-700</v>
      </c>
      <c r="O14" s="177">
        <f>SUM(C14:K14)+'0915'!O14</f>
        <v>700</v>
      </c>
      <c r="P14" s="186" t="s">
        <v>286</v>
      </c>
      <c r="Q14" s="155"/>
    </row>
    <row r="15">
      <c r="A15" s="180" t="s">
        <v>25</v>
      </c>
      <c r="B15" s="170">
        <f>-1*'0915'!N15</f>
        <v>1400</v>
      </c>
      <c r="C15" s="159">
        <v>200.0</v>
      </c>
      <c r="D15" s="92"/>
      <c r="E15" s="92"/>
      <c r="F15" s="159">
        <v>250.0</v>
      </c>
      <c r="G15" s="159">
        <v>250.0</v>
      </c>
      <c r="H15" s="157">
        <v>250.0</v>
      </c>
      <c r="I15" s="157">
        <v>250.0</v>
      </c>
      <c r="J15" s="92"/>
      <c r="K15" s="157">
        <v>250.0</v>
      </c>
      <c r="L15" s="175">
        <f t="shared" si="3"/>
        <v>2850</v>
      </c>
      <c r="M15" s="176">
        <v>2600.0</v>
      </c>
      <c r="N15" s="158">
        <f t="shared" si="4"/>
        <v>-250</v>
      </c>
      <c r="O15" s="177">
        <f>SUM(C15:K15)+'0915'!O15</f>
        <v>4000</v>
      </c>
      <c r="P15" s="186" t="s">
        <v>287</v>
      </c>
      <c r="Q15" s="155"/>
    </row>
    <row r="16">
      <c r="A16" s="180" t="s">
        <v>8</v>
      </c>
      <c r="B16" s="170">
        <f>-1*'0915'!N16</f>
        <v>1400</v>
      </c>
      <c r="C16" s="92"/>
      <c r="D16" s="92"/>
      <c r="E16" s="92"/>
      <c r="F16" s="167"/>
      <c r="G16" s="92"/>
      <c r="H16" s="92"/>
      <c r="I16" s="92"/>
      <c r="J16" s="92"/>
      <c r="K16" s="99"/>
      <c r="L16" s="175">
        <f t="shared" si="3"/>
        <v>1400</v>
      </c>
      <c r="M16" s="126"/>
      <c r="N16" s="158">
        <f t="shared" si="4"/>
        <v>-1400</v>
      </c>
      <c r="O16" s="177">
        <f>SUM(C16:K16)+'0915'!O16</f>
        <v>1400</v>
      </c>
      <c r="P16" s="186" t="s">
        <v>288</v>
      </c>
      <c r="Q16" s="155"/>
    </row>
    <row r="17">
      <c r="A17" s="180" t="s">
        <v>124</v>
      </c>
      <c r="B17" s="170">
        <f>-1*'0915'!N17</f>
        <v>1950</v>
      </c>
      <c r="C17" s="157">
        <v>200.0</v>
      </c>
      <c r="D17" s="92"/>
      <c r="E17" s="92"/>
      <c r="F17" s="157">
        <v>250.0</v>
      </c>
      <c r="G17" s="92"/>
      <c r="H17" s="157">
        <v>250.0</v>
      </c>
      <c r="I17" s="157">
        <v>250.0</v>
      </c>
      <c r="J17" s="92"/>
      <c r="K17" s="157">
        <v>250.0</v>
      </c>
      <c r="L17" s="175">
        <f t="shared" si="3"/>
        <v>3150</v>
      </c>
      <c r="M17" s="176">
        <v>1000.0</v>
      </c>
      <c r="N17" s="158">
        <f t="shared" si="4"/>
        <v>-2150</v>
      </c>
      <c r="O17" s="177">
        <f>SUM(C17:K17)+'0915'!O17</f>
        <v>4400</v>
      </c>
      <c r="P17" s="186" t="s">
        <v>289</v>
      </c>
      <c r="Q17" s="155"/>
    </row>
    <row r="18">
      <c r="A18" s="180" t="s">
        <v>97</v>
      </c>
      <c r="B18" s="170">
        <f>-1*'0915'!N18</f>
        <v>300</v>
      </c>
      <c r="C18" s="167"/>
      <c r="D18" s="167"/>
      <c r="E18" s="92"/>
      <c r="F18" s="92"/>
      <c r="G18" s="92"/>
      <c r="H18" s="92"/>
      <c r="I18" s="92"/>
      <c r="J18" s="92"/>
      <c r="K18" s="99"/>
      <c r="L18" s="175">
        <f t="shared" si="3"/>
        <v>300</v>
      </c>
      <c r="M18" s="126"/>
      <c r="N18" s="158">
        <f t="shared" si="4"/>
        <v>-300</v>
      </c>
      <c r="O18" s="177">
        <f>SUM(C18:K18)+'0915'!O18</f>
        <v>700</v>
      </c>
      <c r="P18" s="186" t="s">
        <v>385</v>
      </c>
      <c r="Q18" s="155"/>
    </row>
    <row r="19">
      <c r="A19" s="180" t="s">
        <v>65</v>
      </c>
      <c r="B19" s="170">
        <f>-1*'0915'!N19</f>
        <v>2250</v>
      </c>
      <c r="C19" s="157">
        <v>200.0</v>
      </c>
      <c r="D19" s="92"/>
      <c r="E19" s="92"/>
      <c r="F19" s="157">
        <v>250.0</v>
      </c>
      <c r="G19" s="157">
        <v>250.0</v>
      </c>
      <c r="H19" s="159">
        <v>250.0</v>
      </c>
      <c r="I19" s="159">
        <v>250.0</v>
      </c>
      <c r="J19" s="92"/>
      <c r="K19" s="99"/>
      <c r="L19" s="175">
        <f t="shared" si="3"/>
        <v>3450</v>
      </c>
      <c r="M19" s="126"/>
      <c r="N19" s="158">
        <f t="shared" si="4"/>
        <v>-3450</v>
      </c>
      <c r="O19" s="177">
        <f>SUM(C19:K19)+'0915'!O19</f>
        <v>4850</v>
      </c>
      <c r="P19" s="186" t="s">
        <v>290</v>
      </c>
      <c r="Q19" s="155"/>
    </row>
    <row r="20">
      <c r="A20" s="180" t="s">
        <v>55</v>
      </c>
      <c r="B20" s="170">
        <f>-1*'0915'!N20</f>
        <v>2700</v>
      </c>
      <c r="C20" s="92"/>
      <c r="D20" s="167"/>
      <c r="E20" s="92"/>
      <c r="F20" s="167"/>
      <c r="G20" s="92"/>
      <c r="H20" s="157">
        <v>250.0</v>
      </c>
      <c r="I20" s="157">
        <v>250.0</v>
      </c>
      <c r="J20" s="92"/>
      <c r="K20" s="99"/>
      <c r="L20" s="175">
        <f t="shared" si="3"/>
        <v>3200</v>
      </c>
      <c r="M20" s="126"/>
      <c r="N20" s="158">
        <f t="shared" si="4"/>
        <v>-3200</v>
      </c>
      <c r="O20" s="177">
        <f>SUM(C20:K20)+'0915'!O20</f>
        <v>2950</v>
      </c>
      <c r="P20" s="186" t="s">
        <v>291</v>
      </c>
      <c r="Q20" s="155"/>
    </row>
    <row r="21">
      <c r="A21" s="180" t="s">
        <v>28</v>
      </c>
      <c r="B21" s="170">
        <f>-1*'0915'!N21</f>
        <v>2350</v>
      </c>
      <c r="C21" s="159">
        <v>200.0</v>
      </c>
      <c r="D21" s="167"/>
      <c r="E21" s="92"/>
      <c r="F21" s="157">
        <v>250.0</v>
      </c>
      <c r="G21" s="159">
        <v>250.0</v>
      </c>
      <c r="H21" s="92"/>
      <c r="I21" s="92"/>
      <c r="J21" s="92"/>
      <c r="K21" s="157">
        <v>250.0</v>
      </c>
      <c r="L21" s="175">
        <f t="shared" si="3"/>
        <v>3300</v>
      </c>
      <c r="M21" s="126"/>
      <c r="N21" s="158">
        <f t="shared" si="4"/>
        <v>-3300</v>
      </c>
      <c r="O21" s="177">
        <f>SUM(C21:K21)+'0915'!O21</f>
        <v>3500</v>
      </c>
      <c r="P21" s="186" t="s">
        <v>292</v>
      </c>
      <c r="Q21" s="155"/>
    </row>
    <row r="22">
      <c r="A22" s="180" t="s">
        <v>70</v>
      </c>
      <c r="B22" s="170">
        <f>-1*'0915'!N22</f>
        <v>3100</v>
      </c>
      <c r="C22" s="167"/>
      <c r="D22" s="92"/>
      <c r="E22" s="92"/>
      <c r="F22" s="92"/>
      <c r="G22" s="159">
        <v>250.0</v>
      </c>
      <c r="H22" s="92"/>
      <c r="I22" s="92"/>
      <c r="J22" s="92"/>
      <c r="K22" s="99"/>
      <c r="L22" s="175">
        <f t="shared" si="3"/>
        <v>3350</v>
      </c>
      <c r="M22" s="126"/>
      <c r="N22" s="158">
        <f t="shared" si="4"/>
        <v>-3350</v>
      </c>
      <c r="O22" s="177">
        <f>SUM(C22:K22)+'0915'!O22</f>
        <v>2400</v>
      </c>
      <c r="P22" s="186" t="s">
        <v>293</v>
      </c>
      <c r="Q22" s="155"/>
    </row>
    <row r="23">
      <c r="A23" s="180" t="s">
        <v>149</v>
      </c>
      <c r="B23" s="170">
        <f>-1*'0915'!N23</f>
        <v>400</v>
      </c>
      <c r="C23" s="167"/>
      <c r="D23" s="167"/>
      <c r="E23" s="167"/>
      <c r="F23" s="167"/>
      <c r="G23" s="92"/>
      <c r="H23" s="92"/>
      <c r="I23" s="92"/>
      <c r="J23" s="167"/>
      <c r="K23" s="99"/>
      <c r="L23" s="175">
        <f t="shared" si="3"/>
        <v>400</v>
      </c>
      <c r="M23" s="126"/>
      <c r="N23" s="158">
        <f t="shared" si="4"/>
        <v>-400</v>
      </c>
      <c r="O23" s="177">
        <f>SUM(C23:K23)+'0915'!O23</f>
        <v>250</v>
      </c>
      <c r="P23" s="186" t="s">
        <v>294</v>
      </c>
      <c r="Q23" s="155"/>
    </row>
    <row r="24">
      <c r="A24" s="180" t="s">
        <v>103</v>
      </c>
      <c r="B24" s="170">
        <f>-1*'0915'!N24</f>
        <v>1500</v>
      </c>
      <c r="C24" s="92"/>
      <c r="D24" s="92"/>
      <c r="E24" s="92"/>
      <c r="F24" s="159">
        <v>250.0</v>
      </c>
      <c r="G24" s="92"/>
      <c r="H24" s="159">
        <v>250.0</v>
      </c>
      <c r="I24" s="159">
        <v>250.0</v>
      </c>
      <c r="J24" s="92"/>
      <c r="K24" s="159">
        <v>250.0</v>
      </c>
      <c r="L24" s="175">
        <f t="shared" si="3"/>
        <v>2500</v>
      </c>
      <c r="M24" s="176">
        <v>650.0</v>
      </c>
      <c r="N24" s="158">
        <f t="shared" si="4"/>
        <v>-1850</v>
      </c>
      <c r="O24" s="177">
        <f>SUM(C24:K24)+'0915'!O24</f>
        <v>2700</v>
      </c>
      <c r="P24" s="186" t="s">
        <v>318</v>
      </c>
      <c r="Q24" s="155"/>
    </row>
    <row r="25">
      <c r="A25" s="180" t="s">
        <v>30</v>
      </c>
      <c r="B25" s="170">
        <f>-1*'0915'!N25</f>
        <v>1350</v>
      </c>
      <c r="C25" s="157">
        <v>200.0</v>
      </c>
      <c r="D25" s="92"/>
      <c r="E25" s="92"/>
      <c r="F25" s="159">
        <v>250.0</v>
      </c>
      <c r="G25" s="159">
        <v>250.0</v>
      </c>
      <c r="H25" s="159">
        <v>250.0</v>
      </c>
      <c r="I25" s="159">
        <v>250.0</v>
      </c>
      <c r="J25" s="92"/>
      <c r="K25" s="159">
        <v>250.0</v>
      </c>
      <c r="L25" s="175">
        <f t="shared" si="3"/>
        <v>2800</v>
      </c>
      <c r="M25" s="126"/>
      <c r="N25" s="158">
        <f t="shared" si="4"/>
        <v>-2800</v>
      </c>
      <c r="O25" s="177">
        <f>SUM(C25:K25)+'0915'!O25</f>
        <v>5700</v>
      </c>
      <c r="P25" s="186" t="s">
        <v>295</v>
      </c>
      <c r="Q25" s="155"/>
    </row>
    <row r="26">
      <c r="A26" s="180" t="s">
        <v>52</v>
      </c>
      <c r="B26" s="170">
        <f>-1*'0915'!N26</f>
        <v>2050</v>
      </c>
      <c r="C26" s="159">
        <v>200.0</v>
      </c>
      <c r="D26" s="92"/>
      <c r="E26" s="92"/>
      <c r="F26" s="157">
        <v>250.0</v>
      </c>
      <c r="G26" s="157">
        <v>250.0</v>
      </c>
      <c r="H26" s="159">
        <v>250.0</v>
      </c>
      <c r="I26" s="92"/>
      <c r="J26" s="92"/>
      <c r="K26" s="159">
        <v>250.0</v>
      </c>
      <c r="L26" s="175">
        <f t="shared" si="3"/>
        <v>3250</v>
      </c>
      <c r="M26" s="176">
        <v>1000.0</v>
      </c>
      <c r="N26" s="158">
        <f t="shared" si="4"/>
        <v>-2250</v>
      </c>
      <c r="O26" s="177">
        <f>SUM(C26:K26)+'0915'!O26</f>
        <v>5500</v>
      </c>
      <c r="P26" s="186" t="s">
        <v>296</v>
      </c>
      <c r="Q26" s="155"/>
    </row>
    <row r="27">
      <c r="A27" s="57" t="s">
        <v>112</v>
      </c>
      <c r="G27" s="194">
        <v>250.0</v>
      </c>
      <c r="I27" s="179"/>
      <c r="K27" s="99"/>
    </row>
    <row r="28">
      <c r="I28" s="208" t="s">
        <v>435</v>
      </c>
      <c r="K28" s="104" t="s">
        <v>436</v>
      </c>
    </row>
    <row r="29">
      <c r="I29" s="179"/>
    </row>
    <row r="30">
      <c r="I30" s="179"/>
    </row>
    <row r="31">
      <c r="I31" s="179"/>
    </row>
    <row r="32">
      <c r="I32" s="179"/>
    </row>
    <row r="33">
      <c r="I33" s="179"/>
    </row>
    <row r="34">
      <c r="I34" s="155"/>
    </row>
    <row r="35">
      <c r="I35" s="155"/>
    </row>
    <row r="36">
      <c r="I36" s="155"/>
    </row>
    <row r="37">
      <c r="I37" s="155"/>
    </row>
    <row r="38">
      <c r="I38" s="155"/>
    </row>
    <row r="39">
      <c r="I39" s="155"/>
    </row>
    <row r="40">
      <c r="I40" s="155"/>
    </row>
    <row r="41">
      <c r="I41" s="155"/>
    </row>
    <row r="42">
      <c r="I42" s="155"/>
    </row>
    <row r="43">
      <c r="I43" s="155"/>
    </row>
    <row r="44">
      <c r="I44" s="155"/>
    </row>
    <row r="45">
      <c r="I45" s="155"/>
    </row>
    <row r="46">
      <c r="I46" s="155"/>
    </row>
    <row r="47">
      <c r="I47" s="155"/>
    </row>
    <row r="48">
      <c r="I48" s="155"/>
    </row>
    <row r="49">
      <c r="I49" s="155"/>
    </row>
    <row r="50">
      <c r="I50" s="155"/>
    </row>
    <row r="51">
      <c r="I51" s="155"/>
    </row>
    <row r="52">
      <c r="I52" s="155"/>
    </row>
    <row r="53">
      <c r="I53" s="155"/>
    </row>
    <row r="54">
      <c r="I54" s="155"/>
    </row>
    <row r="55">
      <c r="I55" s="155"/>
    </row>
    <row r="56">
      <c r="I56" s="155"/>
    </row>
    <row r="57">
      <c r="I57" s="155"/>
    </row>
    <row r="58">
      <c r="I58" s="155"/>
    </row>
    <row r="59">
      <c r="I59" s="155"/>
    </row>
    <row r="60">
      <c r="I60" s="155"/>
    </row>
    <row r="61">
      <c r="I61" s="155"/>
    </row>
    <row r="62">
      <c r="I62" s="155"/>
    </row>
    <row r="63">
      <c r="I63" s="155"/>
    </row>
    <row r="64">
      <c r="I64" s="155"/>
    </row>
    <row r="65">
      <c r="I65" s="155"/>
    </row>
    <row r="66">
      <c r="I66" s="155"/>
    </row>
    <row r="67">
      <c r="I67" s="155"/>
    </row>
    <row r="68">
      <c r="I68" s="155"/>
    </row>
    <row r="69">
      <c r="I69" s="155"/>
    </row>
    <row r="70">
      <c r="I70" s="155"/>
    </row>
    <row r="71">
      <c r="I71" s="155"/>
    </row>
    <row r="72">
      <c r="I72" s="155"/>
    </row>
    <row r="73">
      <c r="I73" s="155"/>
    </row>
    <row r="74">
      <c r="I74" s="155"/>
    </row>
    <row r="75">
      <c r="I75" s="155"/>
    </row>
    <row r="76">
      <c r="I76" s="155"/>
    </row>
    <row r="77">
      <c r="I77" s="155"/>
    </row>
    <row r="78">
      <c r="I78" s="155"/>
    </row>
    <row r="79">
      <c r="I79" s="155"/>
    </row>
    <row r="80">
      <c r="I80" s="155"/>
    </row>
    <row r="81">
      <c r="I81" s="155"/>
    </row>
    <row r="82">
      <c r="I82" s="155"/>
    </row>
    <row r="83">
      <c r="I83" s="155"/>
    </row>
    <row r="84">
      <c r="I84" s="155"/>
    </row>
    <row r="85">
      <c r="I85" s="155"/>
    </row>
    <row r="86">
      <c r="I86" s="155"/>
    </row>
    <row r="87">
      <c r="I87" s="155"/>
    </row>
    <row r="88">
      <c r="I88" s="155"/>
    </row>
    <row r="89">
      <c r="I89" s="155"/>
    </row>
    <row r="90">
      <c r="I90" s="155"/>
    </row>
    <row r="91">
      <c r="I91" s="155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81" t="s">
        <v>0</v>
      </c>
      <c r="B1" s="182" t="s">
        <v>254</v>
      </c>
      <c r="C1" s="183">
        <v>42250.0</v>
      </c>
      <c r="D1" s="183">
        <v>42254.0</v>
      </c>
      <c r="E1" s="183">
        <v>42257.0</v>
      </c>
      <c r="F1" s="183">
        <v>42261.0</v>
      </c>
      <c r="G1" s="183">
        <v>42264.0</v>
      </c>
      <c r="H1" s="183">
        <v>42268.0</v>
      </c>
      <c r="I1" s="183">
        <v>42271.0</v>
      </c>
      <c r="J1" s="183">
        <v>42275.0</v>
      </c>
      <c r="K1" s="184"/>
      <c r="L1" s="185" t="s">
        <v>256</v>
      </c>
      <c r="M1" s="187" t="s">
        <v>257</v>
      </c>
      <c r="N1" s="188" t="s">
        <v>258</v>
      </c>
      <c r="O1" s="189" t="s">
        <v>259</v>
      </c>
      <c r="P1" s="155" t="s">
        <v>260</v>
      </c>
      <c r="Q1" s="155"/>
      <c r="R1" s="155"/>
      <c r="S1" s="155"/>
      <c r="T1" s="155"/>
    </row>
    <row r="2">
      <c r="A2" s="190" t="s">
        <v>261</v>
      </c>
      <c r="B2" s="191">
        <f>'0815'!L2</f>
        <v>1130</v>
      </c>
      <c r="C2" s="192" t="s">
        <v>427</v>
      </c>
      <c r="D2" s="193" t="s">
        <v>346</v>
      </c>
      <c r="E2" s="194" t="s">
        <v>428</v>
      </c>
      <c r="F2" s="179"/>
      <c r="G2" s="194" t="s">
        <v>429</v>
      </c>
      <c r="H2" s="179"/>
      <c r="I2" s="192" t="s">
        <v>430</v>
      </c>
      <c r="J2" s="194" t="s">
        <v>431</v>
      </c>
      <c r="K2" s="179"/>
      <c r="L2" s="196">
        <f>B2+L3-L4</f>
        <v>4430</v>
      </c>
      <c r="M2" s="197"/>
      <c r="N2" s="198">
        <f>SUM(N5:N26)</f>
        <v>-30690</v>
      </c>
      <c r="O2" s="41" t="s">
        <v>432</v>
      </c>
      <c r="P2" s="155"/>
      <c r="Q2" s="171"/>
      <c r="R2" s="171"/>
      <c r="S2" s="171"/>
      <c r="T2" s="171"/>
    </row>
    <row r="3">
      <c r="A3" s="199" t="s">
        <v>271</v>
      </c>
      <c r="B3" s="197"/>
      <c r="C3" s="200">
        <f t="shared" ref="C3:K3" si="1">SUM(C5:C26)</f>
        <v>1650</v>
      </c>
      <c r="D3" s="200">
        <f t="shared" si="1"/>
        <v>1650</v>
      </c>
      <c r="E3" s="200">
        <f t="shared" si="1"/>
        <v>2600</v>
      </c>
      <c r="F3" s="200">
        <f t="shared" si="1"/>
        <v>0</v>
      </c>
      <c r="G3" s="200">
        <f t="shared" si="1"/>
        <v>1800</v>
      </c>
      <c r="H3" s="200">
        <f t="shared" si="1"/>
        <v>0</v>
      </c>
      <c r="I3" s="200">
        <f t="shared" si="1"/>
        <v>1500</v>
      </c>
      <c r="J3" s="200">
        <f t="shared" si="1"/>
        <v>1500</v>
      </c>
      <c r="K3" s="200">
        <f t="shared" si="1"/>
        <v>0</v>
      </c>
      <c r="L3" s="200">
        <f t="shared" ref="L3:L4" si="2">SUM(C3:K3)</f>
        <v>10700</v>
      </c>
      <c r="M3" s="197"/>
      <c r="N3" s="202"/>
      <c r="O3" s="203"/>
      <c r="P3" s="155"/>
      <c r="Q3" s="171"/>
      <c r="R3" s="171"/>
      <c r="S3" s="171"/>
      <c r="T3" s="171"/>
    </row>
    <row r="4">
      <c r="A4" s="204" t="s">
        <v>272</v>
      </c>
      <c r="B4" s="205"/>
      <c r="C4" s="205"/>
      <c r="D4" s="204"/>
      <c r="E4" s="204">
        <v>2600.0</v>
      </c>
      <c r="F4" s="205"/>
      <c r="G4" s="204">
        <v>1600.0</v>
      </c>
      <c r="H4" s="205"/>
      <c r="I4" s="204">
        <v>1600.0</v>
      </c>
      <c r="J4" s="204">
        <v>1600.0</v>
      </c>
      <c r="K4" s="205"/>
      <c r="L4" s="206">
        <f t="shared" si="2"/>
        <v>7400</v>
      </c>
      <c r="M4" s="197"/>
      <c r="N4" s="202"/>
      <c r="O4" s="203"/>
      <c r="P4" s="171"/>
      <c r="Q4" s="171"/>
      <c r="R4" s="171"/>
      <c r="S4" s="171"/>
      <c r="T4" s="171"/>
    </row>
    <row r="5">
      <c r="A5" s="207" t="s">
        <v>278</v>
      </c>
      <c r="B5" s="51">
        <f>-1*'0815'!N5</f>
        <v>1900</v>
      </c>
      <c r="C5" s="194">
        <v>0.0</v>
      </c>
      <c r="D5" s="208"/>
      <c r="E5" s="179"/>
      <c r="F5" s="179"/>
      <c r="G5" s="179"/>
      <c r="H5" s="179"/>
      <c r="I5" s="179"/>
      <c r="J5" s="192">
        <v>0.0</v>
      </c>
      <c r="K5" s="179"/>
      <c r="L5" s="209">
        <f t="shared" ref="L5:L26" si="3">SUM(B5:K5)</f>
        <v>1900</v>
      </c>
      <c r="M5" s="197"/>
      <c r="N5" s="198">
        <f t="shared" ref="N5:N26" si="4">M5-L5</f>
        <v>-1900</v>
      </c>
      <c r="O5" s="210">
        <f>SUM(C5:K5)+'0815'!O5</f>
        <v>550</v>
      </c>
      <c r="P5" s="179"/>
      <c r="Q5" s="171"/>
      <c r="R5" s="171"/>
      <c r="S5" s="171"/>
      <c r="T5" s="171"/>
    </row>
    <row r="6">
      <c r="A6" s="211" t="s">
        <v>94</v>
      </c>
      <c r="B6" s="51">
        <f>-1*'0815'!N6</f>
        <v>-1150</v>
      </c>
      <c r="C6" s="179"/>
      <c r="D6" s="208"/>
      <c r="E6" s="179"/>
      <c r="F6" s="179"/>
      <c r="G6" s="179"/>
      <c r="H6" s="179"/>
      <c r="I6" s="179"/>
      <c r="J6" s="179"/>
      <c r="K6" s="179"/>
      <c r="L6" s="209">
        <f t="shared" si="3"/>
        <v>-1150</v>
      </c>
      <c r="M6" s="197"/>
      <c r="N6" s="198">
        <f t="shared" si="4"/>
        <v>1150</v>
      </c>
      <c r="O6" s="210">
        <f>SUM(C6:K6)+'0815'!O6</f>
        <v>0</v>
      </c>
      <c r="P6" s="155" t="s">
        <v>279</v>
      </c>
      <c r="Q6" s="171"/>
      <c r="R6" s="171"/>
      <c r="S6" s="171"/>
      <c r="T6" s="171"/>
    </row>
    <row r="7">
      <c r="A7" s="211" t="s">
        <v>23</v>
      </c>
      <c r="B7" s="51">
        <f>-1*'0815'!N7</f>
        <v>140</v>
      </c>
      <c r="C7" s="192">
        <v>150.0</v>
      </c>
      <c r="D7" s="192">
        <v>150.0</v>
      </c>
      <c r="E7" s="192">
        <v>200.0</v>
      </c>
      <c r="F7" s="179"/>
      <c r="G7" s="192">
        <v>150.0</v>
      </c>
      <c r="H7" s="179"/>
      <c r="I7" s="179"/>
      <c r="J7" s="179"/>
      <c r="K7" s="179"/>
      <c r="L7" s="209">
        <f t="shared" si="3"/>
        <v>790</v>
      </c>
      <c r="M7" s="197"/>
      <c r="N7" s="198">
        <f t="shared" si="4"/>
        <v>-790</v>
      </c>
      <c r="O7" s="210">
        <f>SUM(C7:K7)+'0815'!O7</f>
        <v>3800</v>
      </c>
      <c r="P7" s="155" t="s">
        <v>280</v>
      </c>
      <c r="Q7" s="171"/>
      <c r="R7" s="171"/>
      <c r="S7" s="171"/>
      <c r="T7" s="171"/>
    </row>
    <row r="8">
      <c r="A8" s="211" t="s">
        <v>7</v>
      </c>
      <c r="B8" s="51">
        <f>-1*'0815'!N8</f>
        <v>400</v>
      </c>
      <c r="C8" s="194">
        <v>150.0</v>
      </c>
      <c r="D8" s="194">
        <v>150.0</v>
      </c>
      <c r="E8" s="192">
        <v>200.0</v>
      </c>
      <c r="F8" s="179"/>
      <c r="G8" s="194">
        <v>150.0</v>
      </c>
      <c r="H8" s="179"/>
      <c r="I8" s="192">
        <v>150.0</v>
      </c>
      <c r="J8" s="179"/>
      <c r="K8" s="179"/>
      <c r="L8" s="209">
        <f t="shared" si="3"/>
        <v>1200</v>
      </c>
      <c r="M8" s="197"/>
      <c r="N8" s="198">
        <f t="shared" si="4"/>
        <v>-1200</v>
      </c>
      <c r="O8" s="210">
        <f>SUM(C8:K8)+'0815'!O8</f>
        <v>3100</v>
      </c>
      <c r="P8" s="155" t="s">
        <v>281</v>
      </c>
      <c r="Q8" s="171"/>
      <c r="R8" s="171"/>
      <c r="S8" s="171"/>
      <c r="T8" s="171"/>
    </row>
    <row r="9">
      <c r="A9" s="211" t="s">
        <v>96</v>
      </c>
      <c r="B9" s="51">
        <f>-1*'0815'!N9</f>
        <v>250</v>
      </c>
      <c r="C9" s="179"/>
      <c r="D9" s="208"/>
      <c r="E9" s="179"/>
      <c r="F9" s="179"/>
      <c r="G9" s="179"/>
      <c r="H9" s="179"/>
      <c r="I9" s="179"/>
      <c r="J9" s="179"/>
      <c r="K9" s="179"/>
      <c r="L9" s="209">
        <f t="shared" si="3"/>
        <v>250</v>
      </c>
      <c r="M9" s="197"/>
      <c r="N9" s="198">
        <f t="shared" si="4"/>
        <v>-250</v>
      </c>
      <c r="O9" s="210">
        <f>SUM(C9:K9)+'0815'!O9</f>
        <v>0</v>
      </c>
      <c r="P9" s="155" t="s">
        <v>383</v>
      </c>
      <c r="Q9" s="171"/>
      <c r="R9" s="171"/>
      <c r="S9" s="171"/>
      <c r="T9" s="171"/>
    </row>
    <row r="10">
      <c r="A10" s="211" t="s">
        <v>62</v>
      </c>
      <c r="B10" s="51">
        <f>-1*'0815'!N10</f>
        <v>500</v>
      </c>
      <c r="C10" s="179"/>
      <c r="D10" s="208"/>
      <c r="E10" s="179"/>
      <c r="F10" s="179"/>
      <c r="G10" s="179"/>
      <c r="H10" s="179"/>
      <c r="I10" s="179"/>
      <c r="J10" s="179"/>
      <c r="K10" s="179"/>
      <c r="L10" s="209">
        <f t="shared" si="3"/>
        <v>500</v>
      </c>
      <c r="M10" s="197"/>
      <c r="N10" s="198">
        <f t="shared" si="4"/>
        <v>-500</v>
      </c>
      <c r="O10" s="210">
        <f>SUM(C10:K10)+'0815'!O10</f>
        <v>2000</v>
      </c>
      <c r="P10" s="155" t="s">
        <v>282</v>
      </c>
      <c r="Q10" s="171"/>
      <c r="R10" s="171"/>
      <c r="S10" s="171"/>
      <c r="T10" s="171"/>
    </row>
    <row r="11">
      <c r="A11" s="211" t="s">
        <v>16</v>
      </c>
      <c r="B11" s="51">
        <f>-1*'0815'!N11</f>
        <v>1200</v>
      </c>
      <c r="C11" s="194">
        <v>150.0</v>
      </c>
      <c r="D11" s="192">
        <v>150.0</v>
      </c>
      <c r="E11" s="192">
        <v>200.0</v>
      </c>
      <c r="F11" s="179"/>
      <c r="G11" s="194">
        <v>150.0</v>
      </c>
      <c r="H11" s="179"/>
      <c r="I11" s="194">
        <v>150.0</v>
      </c>
      <c r="J11" s="194">
        <v>150.0</v>
      </c>
      <c r="K11" s="179"/>
      <c r="L11" s="209">
        <f t="shared" si="3"/>
        <v>2150</v>
      </c>
      <c r="M11" s="197"/>
      <c r="N11" s="198">
        <f t="shared" si="4"/>
        <v>-2150</v>
      </c>
      <c r="O11" s="210">
        <f>SUM(C11:K11)+'0815'!O11</f>
        <v>4450</v>
      </c>
      <c r="P11" s="155" t="s">
        <v>283</v>
      </c>
      <c r="Q11" s="171"/>
      <c r="R11" s="171"/>
      <c r="S11" s="171"/>
      <c r="T11" s="171"/>
    </row>
    <row r="12">
      <c r="A12" s="211" t="s">
        <v>36</v>
      </c>
      <c r="B12" s="51">
        <f>-1*'0815'!N12</f>
        <v>1650</v>
      </c>
      <c r="C12" s="194">
        <v>150.0</v>
      </c>
      <c r="D12" s="192">
        <v>150.0</v>
      </c>
      <c r="E12" s="192">
        <v>200.0</v>
      </c>
      <c r="F12" s="179"/>
      <c r="G12" s="192">
        <v>150.0</v>
      </c>
      <c r="H12" s="179"/>
      <c r="I12" s="179"/>
      <c r="J12" s="179"/>
      <c r="K12" s="179"/>
      <c r="L12" s="209">
        <f t="shared" si="3"/>
        <v>2300</v>
      </c>
      <c r="M12" s="197"/>
      <c r="N12" s="198">
        <f t="shared" si="4"/>
        <v>-2300</v>
      </c>
      <c r="O12" s="210">
        <f>SUM(C12:K12)+'0815'!O12</f>
        <v>3050</v>
      </c>
      <c r="P12" s="155" t="s">
        <v>284</v>
      </c>
      <c r="Q12" s="171"/>
      <c r="R12" s="171"/>
      <c r="S12" s="171"/>
      <c r="T12" s="171"/>
    </row>
    <row r="13">
      <c r="A13" s="211" t="s">
        <v>45</v>
      </c>
      <c r="B13" s="51">
        <f>-1*'0815'!N13</f>
        <v>1250</v>
      </c>
      <c r="C13" s="179"/>
      <c r="D13" s="208"/>
      <c r="E13" s="179"/>
      <c r="F13" s="179"/>
      <c r="G13" s="192">
        <v>150.0</v>
      </c>
      <c r="H13" s="179"/>
      <c r="I13" s="179"/>
      <c r="J13" s="192">
        <v>150.0</v>
      </c>
      <c r="K13" s="179"/>
      <c r="L13" s="209">
        <f t="shared" si="3"/>
        <v>1550</v>
      </c>
      <c r="M13" s="197"/>
      <c r="N13" s="198">
        <f t="shared" si="4"/>
        <v>-1550</v>
      </c>
      <c r="O13" s="210">
        <f>SUM(C13:K13)+'0815'!O13</f>
        <v>2400</v>
      </c>
      <c r="P13" s="155" t="s">
        <v>285</v>
      </c>
      <c r="Q13" s="171"/>
      <c r="R13" s="171"/>
      <c r="S13" s="171"/>
      <c r="T13" s="171"/>
    </row>
    <row r="14">
      <c r="A14" s="211" t="s">
        <v>87</v>
      </c>
      <c r="B14" s="51">
        <f>-1*'0815'!N14</f>
        <v>100</v>
      </c>
      <c r="C14" s="179"/>
      <c r="D14" s="208"/>
      <c r="E14" s="194">
        <v>200.0</v>
      </c>
      <c r="F14" s="179"/>
      <c r="G14" s="194">
        <v>150.0</v>
      </c>
      <c r="H14" s="179"/>
      <c r="I14" s="179"/>
      <c r="J14" s="179"/>
      <c r="K14" s="179"/>
      <c r="L14" s="209">
        <f t="shared" si="3"/>
        <v>450</v>
      </c>
      <c r="M14" s="197"/>
      <c r="N14" s="198">
        <f t="shared" si="4"/>
        <v>-450</v>
      </c>
      <c r="O14" s="210">
        <f>SUM(C14:K14)+'0815'!O14</f>
        <v>450</v>
      </c>
      <c r="P14" s="155" t="s">
        <v>286</v>
      </c>
      <c r="Q14" s="171"/>
      <c r="R14" s="171"/>
      <c r="S14" s="171"/>
      <c r="T14" s="171"/>
    </row>
    <row r="15">
      <c r="A15" s="211" t="s">
        <v>25</v>
      </c>
      <c r="B15" s="51">
        <f>-1*'0815'!N15</f>
        <v>600</v>
      </c>
      <c r="C15" s="192">
        <v>150.0</v>
      </c>
      <c r="D15" s="194">
        <v>150.0</v>
      </c>
      <c r="E15" s="194">
        <v>200.0</v>
      </c>
      <c r="F15" s="179"/>
      <c r="G15" s="179"/>
      <c r="H15" s="179"/>
      <c r="I15" s="194">
        <v>150.0</v>
      </c>
      <c r="J15" s="194">
        <v>150.0</v>
      </c>
      <c r="K15" s="179"/>
      <c r="L15" s="209">
        <f t="shared" si="3"/>
        <v>1400</v>
      </c>
      <c r="M15" s="197"/>
      <c r="N15" s="198">
        <f t="shared" si="4"/>
        <v>-1400</v>
      </c>
      <c r="O15" s="210">
        <f>SUM(C15:K15)+'0815'!O15</f>
        <v>2550</v>
      </c>
      <c r="P15" s="155" t="s">
        <v>287</v>
      </c>
      <c r="Q15" s="171"/>
      <c r="R15" s="171"/>
      <c r="S15" s="171"/>
      <c r="T15" s="171"/>
    </row>
    <row r="16">
      <c r="A16" s="211" t="s">
        <v>8</v>
      </c>
      <c r="B16" s="51">
        <f>-1*'0815'!N16</f>
        <v>1100</v>
      </c>
      <c r="C16" s="179"/>
      <c r="D16" s="194">
        <v>150.0</v>
      </c>
      <c r="E16" s="179"/>
      <c r="F16" s="179"/>
      <c r="G16" s="179"/>
      <c r="H16" s="179"/>
      <c r="I16" s="179"/>
      <c r="J16" s="192">
        <v>150.0</v>
      </c>
      <c r="K16" s="179"/>
      <c r="L16" s="209">
        <f t="shared" si="3"/>
        <v>1400</v>
      </c>
      <c r="M16" s="197"/>
      <c r="N16" s="198">
        <f t="shared" si="4"/>
        <v>-1400</v>
      </c>
      <c r="O16" s="210">
        <f>SUM(C16:K16)+'0815'!O16</f>
        <v>1400</v>
      </c>
      <c r="P16" s="155" t="s">
        <v>288</v>
      </c>
      <c r="Q16" s="171"/>
      <c r="R16" s="171"/>
      <c r="S16" s="171"/>
      <c r="T16" s="171"/>
    </row>
    <row r="17">
      <c r="A17" s="211" t="s">
        <v>124</v>
      </c>
      <c r="B17" s="51">
        <f>-1*'0815'!N17</f>
        <v>1150</v>
      </c>
      <c r="C17" s="179"/>
      <c r="D17" s="192">
        <v>150.0</v>
      </c>
      <c r="E17" s="194">
        <v>200.0</v>
      </c>
      <c r="F17" s="179"/>
      <c r="G17" s="194">
        <v>150.0</v>
      </c>
      <c r="H17" s="179"/>
      <c r="I17" s="194">
        <v>150.0</v>
      </c>
      <c r="J17" s="192">
        <v>150.0</v>
      </c>
      <c r="K17" s="179"/>
      <c r="L17" s="209">
        <f t="shared" si="3"/>
        <v>1950</v>
      </c>
      <c r="M17" s="197"/>
      <c r="N17" s="198">
        <f t="shared" si="4"/>
        <v>-1950</v>
      </c>
      <c r="O17" s="210">
        <f>SUM(C17:K17)+'0815'!O17</f>
        <v>3200</v>
      </c>
      <c r="P17" s="155" t="s">
        <v>289</v>
      </c>
      <c r="Q17" s="171"/>
      <c r="R17" s="171"/>
      <c r="S17" s="171"/>
      <c r="T17" s="171"/>
    </row>
    <row r="18">
      <c r="A18" s="211" t="s">
        <v>97</v>
      </c>
      <c r="B18" s="51">
        <f>-1*'0815'!N18</f>
        <v>300</v>
      </c>
      <c r="C18" s="179"/>
      <c r="D18" s="208"/>
      <c r="E18" s="179"/>
      <c r="F18" s="179"/>
      <c r="G18" s="179"/>
      <c r="H18" s="179"/>
      <c r="I18" s="179"/>
      <c r="J18" s="179"/>
      <c r="K18" s="179"/>
      <c r="L18" s="209">
        <f t="shared" si="3"/>
        <v>300</v>
      </c>
      <c r="M18" s="197"/>
      <c r="N18" s="198">
        <f t="shared" si="4"/>
        <v>-300</v>
      </c>
      <c r="O18" s="210">
        <f>SUM(C18:K18)+'0815'!O18</f>
        <v>700</v>
      </c>
      <c r="P18" s="155" t="s">
        <v>385</v>
      </c>
      <c r="Q18" s="171"/>
      <c r="R18" s="171"/>
      <c r="S18" s="171"/>
      <c r="T18" s="171"/>
    </row>
    <row r="19">
      <c r="A19" s="211" t="s">
        <v>65</v>
      </c>
      <c r="B19" s="51">
        <f>-1*'0815'!N19</f>
        <v>1450</v>
      </c>
      <c r="C19" s="192">
        <v>150.0</v>
      </c>
      <c r="D19" s="192">
        <v>150.0</v>
      </c>
      <c r="E19" s="192">
        <v>200.0</v>
      </c>
      <c r="F19" s="179"/>
      <c r="G19" s="192">
        <v>150.0</v>
      </c>
      <c r="H19" s="179"/>
      <c r="I19" s="194">
        <v>150.0</v>
      </c>
      <c r="J19" s="179"/>
      <c r="K19" s="179"/>
      <c r="L19" s="209">
        <f t="shared" si="3"/>
        <v>2250</v>
      </c>
      <c r="M19" s="197"/>
      <c r="N19" s="198">
        <f t="shared" si="4"/>
        <v>-2250</v>
      </c>
      <c r="O19" s="210">
        <f>SUM(C19:K19)+'0815'!O19</f>
        <v>3650</v>
      </c>
      <c r="P19" s="155" t="s">
        <v>290</v>
      </c>
      <c r="Q19" s="171"/>
      <c r="R19" s="171"/>
      <c r="S19" s="171"/>
      <c r="T19" s="171"/>
    </row>
    <row r="20">
      <c r="A20" s="211" t="s">
        <v>55</v>
      </c>
      <c r="B20" s="51">
        <f>-1*'0815'!N20</f>
        <v>2200</v>
      </c>
      <c r="C20" s="194">
        <v>150.0</v>
      </c>
      <c r="D20" s="208"/>
      <c r="E20" s="194">
        <v>200.0</v>
      </c>
      <c r="F20" s="179"/>
      <c r="G20" s="179"/>
      <c r="H20" s="179"/>
      <c r="I20" s="179"/>
      <c r="J20" s="194">
        <v>150.0</v>
      </c>
      <c r="K20" s="179"/>
      <c r="L20" s="209">
        <f t="shared" si="3"/>
        <v>2700</v>
      </c>
      <c r="M20" s="197"/>
      <c r="N20" s="198">
        <f t="shared" si="4"/>
        <v>-2700</v>
      </c>
      <c r="O20" s="210">
        <f>SUM(C20:K20)+'0815'!O20</f>
        <v>2450</v>
      </c>
      <c r="P20" s="155" t="s">
        <v>291</v>
      </c>
      <c r="Q20" s="171"/>
      <c r="R20" s="171"/>
      <c r="S20" s="171"/>
      <c r="T20" s="171"/>
    </row>
    <row r="21">
      <c r="A21" s="211" t="s">
        <v>28</v>
      </c>
      <c r="B21" s="51">
        <f>-1*'0815'!N21</f>
        <v>1750</v>
      </c>
      <c r="C21" s="194">
        <v>150.0</v>
      </c>
      <c r="D21" s="208"/>
      <c r="E21" s="179"/>
      <c r="F21" s="179"/>
      <c r="G21" s="194">
        <v>150.0</v>
      </c>
      <c r="H21" s="179"/>
      <c r="I21" s="192">
        <v>150.0</v>
      </c>
      <c r="J21" s="194">
        <v>150.0</v>
      </c>
      <c r="K21" s="179"/>
      <c r="L21" s="209">
        <f t="shared" si="3"/>
        <v>2350</v>
      </c>
      <c r="M21" s="197"/>
      <c r="N21" s="198">
        <f t="shared" si="4"/>
        <v>-2350</v>
      </c>
      <c r="O21" s="210">
        <f>SUM(C21:K21)+'0815'!O21</f>
        <v>2550</v>
      </c>
      <c r="P21" s="155" t="s">
        <v>292</v>
      </c>
      <c r="Q21" s="171"/>
      <c r="R21" s="171"/>
      <c r="S21" s="171"/>
      <c r="T21" s="171"/>
    </row>
    <row r="22">
      <c r="A22" s="211" t="s">
        <v>70</v>
      </c>
      <c r="B22" s="51">
        <f>-1*'0815'!N22</f>
        <v>2450</v>
      </c>
      <c r="C22" s="179"/>
      <c r="D22" s="208"/>
      <c r="E22" s="194">
        <v>200.0</v>
      </c>
      <c r="F22" s="179"/>
      <c r="G22" s="192">
        <v>150.0</v>
      </c>
      <c r="H22" s="179"/>
      <c r="I22" s="192">
        <v>150.0</v>
      </c>
      <c r="J22" s="192">
        <v>150.0</v>
      </c>
      <c r="K22" s="179"/>
      <c r="L22" s="209">
        <f t="shared" si="3"/>
        <v>3100</v>
      </c>
      <c r="M22" s="197"/>
      <c r="N22" s="198">
        <f t="shared" si="4"/>
        <v>-3100</v>
      </c>
      <c r="O22" s="210">
        <f>SUM(C22:K22)+'0815'!O22</f>
        <v>2150</v>
      </c>
      <c r="P22" s="155" t="s">
        <v>293</v>
      </c>
      <c r="Q22" s="171"/>
      <c r="R22" s="171"/>
      <c r="S22" s="171"/>
      <c r="T22" s="171"/>
    </row>
    <row r="23">
      <c r="A23" s="211" t="s">
        <v>149</v>
      </c>
      <c r="B23" s="51">
        <f>-1*'0815'!N23</f>
        <v>400</v>
      </c>
      <c r="C23" s="179"/>
      <c r="D23" s="208"/>
      <c r="E23" s="179"/>
      <c r="F23" s="179"/>
      <c r="G23" s="179"/>
      <c r="H23" s="179"/>
      <c r="I23" s="179"/>
      <c r="J23" s="179"/>
      <c r="K23" s="179"/>
      <c r="L23" s="209">
        <f t="shared" si="3"/>
        <v>400</v>
      </c>
      <c r="M23" s="197"/>
      <c r="N23" s="198">
        <f t="shared" si="4"/>
        <v>-400</v>
      </c>
      <c r="O23" s="210">
        <f>SUM(C23:K23)+'0815'!O23</f>
        <v>250</v>
      </c>
      <c r="P23" s="155" t="s">
        <v>294</v>
      </c>
      <c r="Q23" s="171"/>
      <c r="R23" s="171"/>
      <c r="S23" s="171"/>
      <c r="T23" s="171"/>
    </row>
    <row r="24">
      <c r="A24" s="211" t="s">
        <v>103</v>
      </c>
      <c r="B24" s="51">
        <f>-1*'0815'!N24</f>
        <v>700</v>
      </c>
      <c r="C24" s="192">
        <v>150.0</v>
      </c>
      <c r="D24" s="194">
        <v>150.0</v>
      </c>
      <c r="E24" s="192">
        <v>200.0</v>
      </c>
      <c r="F24" s="179"/>
      <c r="G24" s="192">
        <v>150.0</v>
      </c>
      <c r="H24" s="179"/>
      <c r="I24" s="192">
        <v>150.0</v>
      </c>
      <c r="J24" s="179"/>
      <c r="K24" s="179"/>
      <c r="L24" s="209">
        <f t="shared" si="3"/>
        <v>1500</v>
      </c>
      <c r="M24" s="197"/>
      <c r="N24" s="198">
        <f t="shared" si="4"/>
        <v>-1500</v>
      </c>
      <c r="O24" s="210">
        <f>SUM(C24:K24)+'0815'!O24</f>
        <v>1700</v>
      </c>
      <c r="P24" s="155" t="s">
        <v>318</v>
      </c>
      <c r="Q24" s="171"/>
      <c r="R24" s="171"/>
      <c r="S24" s="171"/>
      <c r="T24" s="171"/>
    </row>
    <row r="25">
      <c r="A25" s="211" t="s">
        <v>30</v>
      </c>
      <c r="B25" s="51">
        <f>-1*'0815'!N25</f>
        <v>400</v>
      </c>
      <c r="C25" s="192">
        <v>150.0</v>
      </c>
      <c r="D25" s="194">
        <v>150.0</v>
      </c>
      <c r="E25" s="194">
        <v>200.0</v>
      </c>
      <c r="F25" s="179"/>
      <c r="G25" s="194">
        <v>150.0</v>
      </c>
      <c r="H25" s="179"/>
      <c r="I25" s="192">
        <v>150.0</v>
      </c>
      <c r="J25" s="194">
        <v>150.0</v>
      </c>
      <c r="K25" s="179"/>
      <c r="L25" s="209">
        <f t="shared" si="3"/>
        <v>1350</v>
      </c>
      <c r="M25" s="197"/>
      <c r="N25" s="198">
        <f t="shared" si="4"/>
        <v>-1350</v>
      </c>
      <c r="O25" s="210">
        <f>SUM(C25:K25)+'0815'!O25</f>
        <v>4250</v>
      </c>
      <c r="P25" s="155" t="s">
        <v>295</v>
      </c>
      <c r="Q25" s="171"/>
      <c r="R25" s="171"/>
      <c r="S25" s="171"/>
      <c r="T25" s="171"/>
    </row>
    <row r="26">
      <c r="A26" s="211" t="s">
        <v>52</v>
      </c>
      <c r="B26" s="51">
        <f>-1*'0815'!N26</f>
        <v>1250</v>
      </c>
      <c r="C26" s="192">
        <v>150.0</v>
      </c>
      <c r="D26" s="192">
        <v>150.0</v>
      </c>
      <c r="E26" s="192">
        <v>200.0</v>
      </c>
      <c r="F26" s="179"/>
      <c r="G26" s="179"/>
      <c r="H26" s="179"/>
      <c r="I26" s="194">
        <v>150.0</v>
      </c>
      <c r="J26" s="192">
        <v>150.0</v>
      </c>
      <c r="K26" s="179"/>
      <c r="L26" s="209">
        <f t="shared" si="3"/>
        <v>2050</v>
      </c>
      <c r="M26" s="197"/>
      <c r="N26" s="198">
        <f t="shared" si="4"/>
        <v>-2050</v>
      </c>
      <c r="O26" s="210">
        <f>SUM(C26:K26)+'0815'!O26</f>
        <v>4300</v>
      </c>
      <c r="P26" s="155" t="s">
        <v>296</v>
      </c>
      <c r="Q26" s="171"/>
      <c r="R26" s="171"/>
      <c r="S26" s="171"/>
      <c r="T26" s="171"/>
    </row>
    <row r="27">
      <c r="A27" s="57" t="s">
        <v>112</v>
      </c>
      <c r="B27" s="179"/>
      <c r="C27" s="171"/>
      <c r="D27" s="208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218"/>
      <c r="P27" s="171"/>
      <c r="Q27" s="171"/>
      <c r="R27" s="171"/>
      <c r="S27" s="171"/>
      <c r="T27" s="171"/>
    </row>
    <row r="28">
      <c r="A28" s="155"/>
      <c r="B28" s="155"/>
      <c r="C28" s="70" t="s">
        <v>447</v>
      </c>
      <c r="D28" s="70"/>
      <c r="E28" s="179"/>
      <c r="F28" s="179"/>
      <c r="G28" s="179"/>
      <c r="H28" s="179"/>
      <c r="I28" s="179"/>
      <c r="J28" s="179"/>
      <c r="K28" s="179"/>
      <c r="L28" s="155"/>
      <c r="M28" s="155"/>
      <c r="N28" s="155"/>
      <c r="O28" s="155"/>
      <c r="P28" s="155"/>
      <c r="Q28" s="155"/>
      <c r="R28" s="155"/>
      <c r="S28" s="155"/>
      <c r="T28" s="155"/>
    </row>
    <row r="29">
      <c r="A29" s="155"/>
      <c r="B29" s="155"/>
      <c r="C29" s="171"/>
      <c r="D29" s="208"/>
      <c r="E29" s="179"/>
      <c r="F29" s="179"/>
      <c r="G29" s="179"/>
      <c r="H29" s="179"/>
      <c r="I29" s="179"/>
      <c r="J29" s="179"/>
      <c r="K29" s="179"/>
      <c r="L29" s="179"/>
      <c r="M29" s="179"/>
      <c r="N29" s="171"/>
      <c r="O29" s="171"/>
      <c r="P29" s="171"/>
      <c r="Q29" s="171"/>
      <c r="R29" s="171"/>
      <c r="S29" s="171"/>
      <c r="T29" s="171"/>
    </row>
    <row r="30">
      <c r="A30" s="155"/>
      <c r="B30" s="155"/>
      <c r="C30" s="171"/>
      <c r="D30" s="208"/>
      <c r="E30" s="179"/>
      <c r="F30" s="179"/>
      <c r="G30" s="179"/>
      <c r="H30" s="179"/>
      <c r="I30" s="179"/>
      <c r="J30" s="179"/>
      <c r="K30" s="179"/>
      <c r="L30" s="179"/>
      <c r="M30" s="179"/>
      <c r="N30" s="171"/>
      <c r="O30" s="171"/>
      <c r="P30" s="171"/>
      <c r="Q30" s="171"/>
      <c r="R30" s="171"/>
      <c r="S30" s="171"/>
      <c r="T30" s="171"/>
    </row>
    <row r="31">
      <c r="A31" s="155"/>
      <c r="B31" s="155"/>
      <c r="C31" s="179"/>
      <c r="D31" s="208"/>
      <c r="E31" s="179"/>
      <c r="F31" s="179"/>
      <c r="G31" s="179"/>
      <c r="H31" s="179"/>
      <c r="I31" s="179"/>
      <c r="J31" s="179"/>
      <c r="K31" s="179"/>
      <c r="L31" s="179"/>
      <c r="M31" s="179"/>
      <c r="N31" s="171"/>
      <c r="O31" s="171"/>
      <c r="P31" s="171"/>
      <c r="Q31" s="171"/>
      <c r="R31" s="171"/>
      <c r="S31" s="171"/>
      <c r="T31" s="171"/>
    </row>
    <row r="32">
      <c r="A32" s="155"/>
      <c r="B32" s="155"/>
      <c r="C32" s="179"/>
      <c r="D32" s="208"/>
      <c r="E32" s="179"/>
      <c r="F32" s="179"/>
      <c r="G32" s="179"/>
      <c r="H32" s="179"/>
      <c r="I32" s="179"/>
      <c r="J32" s="179"/>
      <c r="K32" s="179"/>
      <c r="L32" s="179"/>
      <c r="M32" s="179"/>
      <c r="N32" s="171"/>
      <c r="O32" s="171"/>
      <c r="P32" s="171"/>
      <c r="Q32" s="171"/>
      <c r="R32" s="171"/>
      <c r="S32" s="171"/>
      <c r="T32" s="171"/>
    </row>
    <row r="33">
      <c r="A33" s="155"/>
      <c r="B33" s="155"/>
      <c r="C33" s="179"/>
      <c r="D33" s="208"/>
      <c r="E33" s="179"/>
      <c r="F33" s="179"/>
      <c r="G33" s="179"/>
      <c r="H33" s="179"/>
      <c r="I33" s="179"/>
      <c r="J33" s="179"/>
      <c r="K33" s="179"/>
      <c r="L33" s="179"/>
      <c r="M33" s="179"/>
      <c r="N33" s="171"/>
      <c r="O33" s="171"/>
      <c r="P33" s="171"/>
      <c r="Q33" s="171"/>
      <c r="R33" s="171"/>
      <c r="S33" s="171"/>
      <c r="T33" s="171"/>
    </row>
    <row r="34">
      <c r="A34" s="155"/>
      <c r="B34" s="155"/>
      <c r="C34" s="155"/>
      <c r="D34" s="70"/>
      <c r="E34" s="155"/>
      <c r="F34" s="155"/>
      <c r="G34" s="155"/>
      <c r="H34" s="155"/>
      <c r="I34" s="155"/>
      <c r="J34" s="155"/>
      <c r="K34" s="155"/>
      <c r="L34" s="179"/>
      <c r="M34" s="179"/>
      <c r="N34" s="171"/>
      <c r="O34" s="171"/>
      <c r="P34" s="171"/>
      <c r="Q34" s="171"/>
      <c r="R34" s="171"/>
      <c r="S34" s="171"/>
      <c r="T34" s="171"/>
    </row>
    <row r="35">
      <c r="A35" s="155"/>
      <c r="B35" s="155"/>
      <c r="C35" s="155"/>
      <c r="D35" s="70"/>
      <c r="E35" s="155"/>
      <c r="F35" s="155"/>
      <c r="G35" s="155"/>
      <c r="H35" s="155"/>
      <c r="I35" s="155"/>
      <c r="J35" s="155"/>
      <c r="K35" s="155"/>
      <c r="L35" s="179"/>
      <c r="M35" s="179"/>
      <c r="N35" s="171"/>
      <c r="O35" s="171"/>
      <c r="P35" s="171"/>
      <c r="Q35" s="171"/>
      <c r="R35" s="171"/>
      <c r="S35" s="171"/>
      <c r="T35" s="171"/>
    </row>
    <row r="36">
      <c r="A36" s="155"/>
      <c r="B36" s="155"/>
      <c r="C36" s="155"/>
      <c r="D36" s="70"/>
      <c r="E36" s="155"/>
      <c r="F36" s="155"/>
      <c r="G36" s="155"/>
      <c r="H36" s="155"/>
      <c r="I36" s="155"/>
      <c r="J36" s="155"/>
      <c r="K36" s="155"/>
      <c r="L36" s="179"/>
      <c r="M36" s="179"/>
      <c r="N36" s="171"/>
      <c r="O36" s="171"/>
      <c r="P36" s="171"/>
      <c r="Q36" s="171"/>
      <c r="R36" s="171"/>
      <c r="S36" s="171"/>
      <c r="T36" s="171"/>
    </row>
    <row r="37">
      <c r="A37" s="155"/>
      <c r="B37" s="155"/>
      <c r="C37" s="155"/>
      <c r="D37" s="70"/>
      <c r="E37" s="155"/>
      <c r="F37" s="155"/>
      <c r="G37" s="155"/>
      <c r="H37" s="155"/>
      <c r="I37" s="155"/>
      <c r="J37" s="155"/>
      <c r="K37" s="155"/>
      <c r="L37" s="179"/>
      <c r="M37" s="179"/>
      <c r="N37" s="171"/>
      <c r="O37" s="171"/>
      <c r="P37" s="171"/>
      <c r="Q37" s="171"/>
      <c r="R37" s="171"/>
      <c r="S37" s="171"/>
      <c r="T37" s="171"/>
    </row>
    <row r="38">
      <c r="A38" s="155"/>
      <c r="B38" s="155"/>
      <c r="C38" s="155"/>
      <c r="D38" s="70"/>
      <c r="E38" s="155"/>
      <c r="F38" s="155"/>
      <c r="G38" s="155"/>
      <c r="H38" s="155"/>
      <c r="I38" s="155"/>
      <c r="J38" s="155"/>
      <c r="K38" s="155"/>
      <c r="L38" s="179"/>
      <c r="M38" s="179"/>
      <c r="N38" s="171"/>
      <c r="O38" s="171"/>
      <c r="P38" s="171"/>
      <c r="Q38" s="171"/>
      <c r="R38" s="171"/>
      <c r="S38" s="171"/>
      <c r="T38" s="171"/>
    </row>
    <row r="39">
      <c r="A39" s="155"/>
      <c r="B39" s="155"/>
      <c r="C39" s="155"/>
      <c r="D39" s="70"/>
      <c r="E39" s="155"/>
      <c r="F39" s="155"/>
      <c r="G39" s="155"/>
      <c r="H39" s="155"/>
      <c r="I39" s="155"/>
      <c r="J39" s="155"/>
      <c r="K39" s="155"/>
      <c r="L39" s="179"/>
      <c r="M39" s="179"/>
      <c r="N39" s="171"/>
      <c r="O39" s="171"/>
      <c r="P39" s="171"/>
      <c r="Q39" s="171"/>
      <c r="R39" s="171"/>
      <c r="S39" s="171"/>
      <c r="T39" s="171"/>
    </row>
    <row r="40">
      <c r="A40" s="155"/>
      <c r="B40" s="155"/>
      <c r="C40" s="155"/>
      <c r="D40" s="70"/>
      <c r="E40" s="155"/>
      <c r="F40" s="155"/>
      <c r="G40" s="155"/>
      <c r="H40" s="155"/>
      <c r="I40" s="155"/>
      <c r="J40" s="155"/>
      <c r="K40" s="155"/>
      <c r="L40" s="179"/>
      <c r="M40" s="179"/>
      <c r="N40" s="171"/>
      <c r="O40" s="171"/>
      <c r="P40" s="171"/>
      <c r="Q40" s="171"/>
      <c r="R40" s="171"/>
      <c r="S40" s="171"/>
      <c r="T40" s="171"/>
    </row>
    <row r="41">
      <c r="A41" s="155"/>
      <c r="B41" s="155"/>
      <c r="C41" s="155"/>
      <c r="D41" s="70"/>
      <c r="E41" s="155"/>
      <c r="F41" s="155"/>
      <c r="G41" s="155"/>
      <c r="H41" s="155"/>
      <c r="I41" s="155"/>
      <c r="J41" s="155"/>
      <c r="K41" s="155"/>
      <c r="L41" s="179"/>
      <c r="M41" s="179"/>
      <c r="N41" s="171"/>
      <c r="O41" s="171"/>
      <c r="P41" s="171"/>
      <c r="Q41" s="171"/>
      <c r="R41" s="171"/>
      <c r="S41" s="171"/>
      <c r="T41" s="171"/>
    </row>
    <row r="42">
      <c r="A42" s="155"/>
      <c r="B42" s="155"/>
      <c r="C42" s="155"/>
      <c r="D42" s="70"/>
      <c r="E42" s="155"/>
      <c r="F42" s="155"/>
      <c r="G42" s="155"/>
      <c r="H42" s="155"/>
      <c r="I42" s="155"/>
      <c r="J42" s="155"/>
      <c r="K42" s="155"/>
      <c r="L42" s="179"/>
      <c r="M42" s="179"/>
      <c r="N42" s="171"/>
      <c r="O42" s="171"/>
      <c r="P42" s="171"/>
      <c r="Q42" s="171"/>
      <c r="R42" s="171"/>
      <c r="S42" s="171"/>
      <c r="T42" s="171"/>
    </row>
    <row r="43">
      <c r="A43" s="155"/>
      <c r="B43" s="155"/>
      <c r="C43" s="155"/>
      <c r="D43" s="70"/>
      <c r="E43" s="155"/>
      <c r="F43" s="155"/>
      <c r="G43" s="155"/>
      <c r="H43" s="155"/>
      <c r="I43" s="155"/>
      <c r="J43" s="155"/>
      <c r="K43" s="155"/>
      <c r="L43" s="179"/>
      <c r="M43" s="179"/>
      <c r="N43" s="171"/>
      <c r="O43" s="171"/>
      <c r="P43" s="171"/>
      <c r="Q43" s="171"/>
      <c r="R43" s="171"/>
      <c r="S43" s="171"/>
      <c r="T43" s="171"/>
    </row>
    <row r="44">
      <c r="A44" s="155"/>
      <c r="B44" s="155"/>
      <c r="C44" s="155"/>
      <c r="D44" s="70"/>
      <c r="E44" s="155"/>
      <c r="F44" s="155"/>
      <c r="G44" s="155"/>
      <c r="H44" s="155"/>
      <c r="I44" s="155"/>
      <c r="J44" s="155"/>
      <c r="K44" s="155"/>
      <c r="L44" s="179"/>
      <c r="M44" s="179"/>
      <c r="N44" s="171"/>
      <c r="O44" s="171"/>
      <c r="P44" s="171"/>
      <c r="Q44" s="171"/>
      <c r="R44" s="171"/>
      <c r="S44" s="171"/>
      <c r="T44" s="171"/>
    </row>
    <row r="45">
      <c r="A45" s="155"/>
      <c r="B45" s="155"/>
      <c r="C45" s="155"/>
      <c r="D45" s="70"/>
      <c r="E45" s="155"/>
      <c r="F45" s="155"/>
      <c r="G45" s="155"/>
      <c r="H45" s="155"/>
      <c r="I45" s="155"/>
      <c r="J45" s="155"/>
      <c r="K45" s="155"/>
      <c r="L45" s="179"/>
      <c r="M45" s="179"/>
      <c r="N45" s="171"/>
      <c r="O45" s="171"/>
      <c r="P45" s="171"/>
      <c r="Q45" s="171"/>
      <c r="R45" s="171"/>
      <c r="S45" s="171"/>
      <c r="T45" s="171"/>
    </row>
    <row r="46">
      <c r="A46" s="155"/>
      <c r="B46" s="155"/>
      <c r="C46" s="155"/>
      <c r="D46" s="70"/>
      <c r="E46" s="155"/>
      <c r="F46" s="155"/>
      <c r="G46" s="155"/>
      <c r="H46" s="155"/>
      <c r="I46" s="155"/>
      <c r="J46" s="155"/>
      <c r="K46" s="155"/>
      <c r="L46" s="179"/>
      <c r="M46" s="179"/>
      <c r="N46" s="171"/>
      <c r="O46" s="171"/>
      <c r="P46" s="171"/>
      <c r="Q46" s="171"/>
      <c r="R46" s="171"/>
      <c r="S46" s="171"/>
      <c r="T46" s="171"/>
    </row>
    <row r="47">
      <c r="A47" s="155"/>
      <c r="B47" s="155"/>
      <c r="C47" s="155"/>
      <c r="D47" s="70"/>
      <c r="E47" s="155"/>
      <c r="F47" s="155"/>
      <c r="G47" s="155"/>
      <c r="H47" s="155"/>
      <c r="I47" s="155"/>
      <c r="J47" s="155"/>
      <c r="K47" s="155"/>
      <c r="L47" s="179"/>
      <c r="M47" s="179"/>
      <c r="N47" s="171"/>
      <c r="O47" s="171"/>
      <c r="P47" s="171"/>
      <c r="Q47" s="171"/>
      <c r="R47" s="171"/>
      <c r="S47" s="171"/>
      <c r="T47" s="171"/>
    </row>
    <row r="48">
      <c r="A48" s="155"/>
      <c r="B48" s="155"/>
      <c r="C48" s="155"/>
      <c r="D48" s="70"/>
      <c r="E48" s="155"/>
      <c r="F48" s="155"/>
      <c r="G48" s="155"/>
      <c r="H48" s="155"/>
      <c r="I48" s="155"/>
      <c r="J48" s="155"/>
      <c r="K48" s="155"/>
      <c r="L48" s="179"/>
      <c r="M48" s="179"/>
      <c r="N48" s="171"/>
      <c r="O48" s="171"/>
      <c r="P48" s="171"/>
      <c r="Q48" s="171"/>
      <c r="R48" s="171"/>
      <c r="S48" s="171"/>
      <c r="T48" s="171"/>
    </row>
    <row r="49">
      <c r="A49" s="155"/>
      <c r="B49" s="155"/>
      <c r="C49" s="155"/>
      <c r="D49" s="70"/>
      <c r="E49" s="155"/>
      <c r="F49" s="155"/>
      <c r="G49" s="155"/>
      <c r="H49" s="155"/>
      <c r="I49" s="155"/>
      <c r="J49" s="155"/>
      <c r="K49" s="155"/>
      <c r="L49" s="179"/>
      <c r="M49" s="179"/>
      <c r="N49" s="171"/>
      <c r="O49" s="171"/>
      <c r="P49" s="171"/>
      <c r="Q49" s="171"/>
      <c r="R49" s="171"/>
      <c r="S49" s="171"/>
      <c r="T49" s="171"/>
    </row>
    <row r="50">
      <c r="A50" s="155"/>
      <c r="B50" s="155"/>
      <c r="C50" s="155"/>
      <c r="D50" s="70"/>
      <c r="E50" s="155"/>
      <c r="F50" s="155"/>
      <c r="G50" s="155"/>
      <c r="H50" s="155"/>
      <c r="I50" s="155"/>
      <c r="J50" s="155"/>
      <c r="K50" s="155"/>
      <c r="L50" s="179"/>
      <c r="M50" s="179"/>
      <c r="N50" s="171"/>
      <c r="O50" s="171"/>
      <c r="P50" s="171"/>
      <c r="Q50" s="171"/>
      <c r="R50" s="171"/>
      <c r="S50" s="171"/>
      <c r="T50" s="171"/>
    </row>
    <row r="51">
      <c r="A51" s="155"/>
      <c r="B51" s="155"/>
      <c r="C51" s="155"/>
      <c r="D51" s="70"/>
      <c r="E51" s="155"/>
      <c r="F51" s="155"/>
      <c r="G51" s="155"/>
      <c r="H51" s="155"/>
      <c r="I51" s="155"/>
      <c r="J51" s="155"/>
      <c r="K51" s="155"/>
      <c r="L51" s="179"/>
      <c r="M51" s="179"/>
      <c r="N51" s="171"/>
      <c r="O51" s="171"/>
      <c r="P51" s="171"/>
      <c r="Q51" s="171"/>
      <c r="R51" s="171"/>
      <c r="S51" s="171"/>
      <c r="T51" s="171"/>
    </row>
    <row r="52">
      <c r="A52" s="155"/>
      <c r="B52" s="155"/>
      <c r="C52" s="155"/>
      <c r="D52" s="70"/>
      <c r="E52" s="155"/>
      <c r="F52" s="155"/>
      <c r="G52" s="155"/>
      <c r="H52" s="155"/>
      <c r="I52" s="155"/>
      <c r="J52" s="155"/>
      <c r="K52" s="155"/>
      <c r="L52" s="179"/>
      <c r="M52" s="179"/>
      <c r="N52" s="171"/>
      <c r="O52" s="171"/>
      <c r="P52" s="171"/>
      <c r="Q52" s="171"/>
      <c r="R52" s="171"/>
      <c r="S52" s="171"/>
      <c r="T52" s="171"/>
    </row>
    <row r="53">
      <c r="A53" s="155"/>
      <c r="B53" s="155"/>
      <c r="C53" s="155"/>
      <c r="D53" s="70"/>
      <c r="E53" s="155"/>
      <c r="F53" s="155"/>
      <c r="G53" s="155"/>
      <c r="H53" s="155"/>
      <c r="I53" s="155"/>
      <c r="J53" s="155"/>
      <c r="K53" s="155"/>
      <c r="L53" s="179"/>
      <c r="M53" s="179"/>
      <c r="N53" s="171"/>
      <c r="O53" s="171"/>
      <c r="P53" s="171"/>
      <c r="Q53" s="171"/>
      <c r="R53" s="171"/>
      <c r="S53" s="171"/>
      <c r="T53" s="171"/>
    </row>
    <row r="54">
      <c r="A54" s="155"/>
      <c r="B54" s="155"/>
      <c r="C54" s="155"/>
      <c r="D54" s="70"/>
      <c r="E54" s="155"/>
      <c r="F54" s="155"/>
      <c r="G54" s="155"/>
      <c r="H54" s="155"/>
      <c r="I54" s="155"/>
      <c r="J54" s="155"/>
      <c r="K54" s="155"/>
      <c r="L54" s="179"/>
      <c r="M54" s="179"/>
      <c r="N54" s="171"/>
      <c r="O54" s="171"/>
      <c r="P54" s="171"/>
      <c r="Q54" s="171"/>
      <c r="R54" s="171"/>
      <c r="S54" s="171"/>
      <c r="T54" s="171"/>
    </row>
    <row r="55">
      <c r="A55" s="155"/>
      <c r="B55" s="155"/>
      <c r="C55" s="155"/>
      <c r="D55" s="70"/>
      <c r="E55" s="155"/>
      <c r="F55" s="155"/>
      <c r="G55" s="155"/>
      <c r="H55" s="155"/>
      <c r="I55" s="155"/>
      <c r="J55" s="155"/>
      <c r="K55" s="155"/>
      <c r="L55" s="179"/>
      <c r="M55" s="179"/>
      <c r="N55" s="171"/>
      <c r="O55" s="171"/>
      <c r="P55" s="171"/>
      <c r="Q55" s="171"/>
      <c r="R55" s="171"/>
      <c r="S55" s="171"/>
      <c r="T55" s="171"/>
    </row>
    <row r="56">
      <c r="A56" s="155"/>
      <c r="B56" s="155"/>
      <c r="C56" s="155"/>
      <c r="D56" s="70"/>
      <c r="E56" s="155"/>
      <c r="F56" s="155"/>
      <c r="G56" s="155"/>
      <c r="H56" s="155"/>
      <c r="I56" s="155"/>
      <c r="J56" s="155"/>
      <c r="K56" s="155"/>
      <c r="L56" s="179"/>
      <c r="M56" s="179"/>
      <c r="N56" s="171"/>
      <c r="O56" s="171"/>
      <c r="P56" s="171"/>
      <c r="Q56" s="171"/>
      <c r="R56" s="171"/>
      <c r="S56" s="171"/>
      <c r="T56" s="171"/>
    </row>
    <row r="57">
      <c r="A57" s="155"/>
      <c r="B57" s="155"/>
      <c r="C57" s="155"/>
      <c r="D57" s="70"/>
      <c r="E57" s="155"/>
      <c r="F57" s="155"/>
      <c r="G57" s="155"/>
      <c r="H57" s="155"/>
      <c r="I57" s="155"/>
      <c r="J57" s="155"/>
      <c r="K57" s="155"/>
      <c r="L57" s="179"/>
      <c r="M57" s="179"/>
      <c r="N57" s="171"/>
      <c r="O57" s="171"/>
      <c r="P57" s="171"/>
      <c r="Q57" s="171"/>
      <c r="R57" s="171"/>
      <c r="S57" s="171"/>
      <c r="T57" s="171"/>
    </row>
    <row r="58">
      <c r="A58" s="155"/>
      <c r="B58" s="155"/>
      <c r="C58" s="155"/>
      <c r="D58" s="70"/>
      <c r="E58" s="155"/>
      <c r="F58" s="155"/>
      <c r="G58" s="155"/>
      <c r="H58" s="155"/>
      <c r="I58" s="155"/>
      <c r="J58" s="155"/>
      <c r="K58" s="155"/>
      <c r="L58" s="179"/>
      <c r="M58" s="179"/>
      <c r="N58" s="171"/>
      <c r="O58" s="171"/>
      <c r="P58" s="171"/>
      <c r="Q58" s="171"/>
      <c r="R58" s="171"/>
      <c r="S58" s="171"/>
      <c r="T58" s="171"/>
    </row>
    <row r="59">
      <c r="A59" s="155"/>
      <c r="B59" s="155"/>
      <c r="C59" s="155"/>
      <c r="D59" s="70"/>
      <c r="E59" s="155"/>
      <c r="F59" s="155"/>
      <c r="G59" s="155"/>
      <c r="H59" s="155"/>
      <c r="I59" s="155"/>
      <c r="J59" s="155"/>
      <c r="K59" s="155"/>
      <c r="L59" s="179"/>
      <c r="M59" s="179"/>
      <c r="N59" s="171"/>
      <c r="O59" s="171"/>
      <c r="P59" s="171"/>
      <c r="Q59" s="171"/>
      <c r="R59" s="171"/>
      <c r="S59" s="171"/>
      <c r="T59" s="171"/>
    </row>
    <row r="60">
      <c r="A60" s="155"/>
      <c r="B60" s="155"/>
      <c r="C60" s="155"/>
      <c r="D60" s="70"/>
      <c r="E60" s="155"/>
      <c r="F60" s="155"/>
      <c r="G60" s="155"/>
      <c r="H60" s="155"/>
      <c r="I60" s="155"/>
      <c r="J60" s="155"/>
      <c r="K60" s="155"/>
      <c r="L60" s="179"/>
      <c r="M60" s="179"/>
      <c r="N60" s="171"/>
      <c r="O60" s="171"/>
      <c r="P60" s="171"/>
      <c r="Q60" s="171"/>
      <c r="R60" s="171"/>
      <c r="S60" s="171"/>
      <c r="T60" s="171"/>
    </row>
    <row r="61">
      <c r="A61" s="155"/>
      <c r="B61" s="155"/>
      <c r="C61" s="155"/>
      <c r="D61" s="70"/>
      <c r="E61" s="155"/>
      <c r="F61" s="155"/>
      <c r="G61" s="155"/>
      <c r="H61" s="155"/>
      <c r="I61" s="155"/>
      <c r="J61" s="155"/>
      <c r="K61" s="155"/>
      <c r="L61" s="179"/>
      <c r="M61" s="179"/>
      <c r="N61" s="171"/>
      <c r="O61" s="171"/>
      <c r="P61" s="171"/>
      <c r="Q61" s="171"/>
      <c r="R61" s="171"/>
      <c r="S61" s="171"/>
      <c r="T61" s="171"/>
    </row>
    <row r="62">
      <c r="A62" s="155"/>
      <c r="B62" s="155"/>
      <c r="C62" s="155"/>
      <c r="D62" s="70"/>
      <c r="E62" s="155"/>
      <c r="F62" s="155"/>
      <c r="G62" s="155"/>
      <c r="H62" s="155"/>
      <c r="I62" s="155"/>
      <c r="J62" s="155"/>
      <c r="K62" s="155"/>
      <c r="L62" s="179"/>
      <c r="M62" s="179"/>
      <c r="N62" s="171"/>
      <c r="O62" s="171"/>
      <c r="P62" s="171"/>
      <c r="Q62" s="171"/>
      <c r="R62" s="171"/>
      <c r="S62" s="171"/>
      <c r="T62" s="171"/>
    </row>
    <row r="63">
      <c r="A63" s="155"/>
      <c r="B63" s="155"/>
      <c r="C63" s="155"/>
      <c r="D63" s="70"/>
      <c r="E63" s="155"/>
      <c r="F63" s="155"/>
      <c r="G63" s="155"/>
      <c r="H63" s="155"/>
      <c r="I63" s="155"/>
      <c r="J63" s="155"/>
      <c r="K63" s="155"/>
      <c r="L63" s="179"/>
      <c r="M63" s="179"/>
      <c r="N63" s="171"/>
      <c r="O63" s="171"/>
      <c r="P63" s="171"/>
      <c r="Q63" s="171"/>
      <c r="R63" s="171"/>
      <c r="S63" s="171"/>
      <c r="T63" s="171"/>
    </row>
    <row r="64">
      <c r="A64" s="155"/>
      <c r="B64" s="155"/>
      <c r="C64" s="155"/>
      <c r="D64" s="70"/>
      <c r="E64" s="155"/>
      <c r="F64" s="155"/>
      <c r="G64" s="155"/>
      <c r="H64" s="155"/>
      <c r="I64" s="155"/>
      <c r="J64" s="155"/>
      <c r="K64" s="155"/>
      <c r="L64" s="179"/>
      <c r="M64" s="179"/>
      <c r="N64" s="171"/>
      <c r="O64" s="171"/>
      <c r="P64" s="171"/>
      <c r="Q64" s="171"/>
      <c r="R64" s="171"/>
      <c r="S64" s="171"/>
      <c r="T64" s="171"/>
    </row>
    <row r="65">
      <c r="A65" s="155"/>
      <c r="B65" s="155"/>
      <c r="C65" s="155"/>
      <c r="D65" s="70"/>
      <c r="E65" s="155"/>
      <c r="F65" s="155"/>
      <c r="G65" s="155"/>
      <c r="H65" s="155"/>
      <c r="I65" s="155"/>
      <c r="J65" s="155"/>
      <c r="K65" s="155"/>
      <c r="L65" s="179"/>
      <c r="M65" s="179"/>
      <c r="N65" s="171"/>
      <c r="O65" s="171"/>
      <c r="P65" s="171"/>
      <c r="Q65" s="171"/>
      <c r="R65" s="171"/>
      <c r="S65" s="171"/>
      <c r="T65" s="171"/>
    </row>
    <row r="66">
      <c r="A66" s="155"/>
      <c r="B66" s="155"/>
      <c r="C66" s="155"/>
      <c r="D66" s="70"/>
      <c r="E66" s="155"/>
      <c r="F66" s="155"/>
      <c r="G66" s="155"/>
      <c r="H66" s="155"/>
      <c r="I66" s="155"/>
      <c r="J66" s="155"/>
      <c r="K66" s="155"/>
      <c r="L66" s="179"/>
      <c r="M66" s="179"/>
      <c r="N66" s="171"/>
      <c r="O66" s="171"/>
      <c r="P66" s="171"/>
      <c r="Q66" s="171"/>
      <c r="R66" s="171"/>
      <c r="S66" s="171"/>
      <c r="T66" s="171"/>
    </row>
    <row r="67">
      <c r="A67" s="155"/>
      <c r="B67" s="155"/>
      <c r="C67" s="155"/>
      <c r="D67" s="70"/>
      <c r="E67" s="155"/>
      <c r="F67" s="155"/>
      <c r="G67" s="155"/>
      <c r="H67" s="155"/>
      <c r="I67" s="155"/>
      <c r="J67" s="155"/>
      <c r="K67" s="155"/>
      <c r="L67" s="179"/>
      <c r="M67" s="179"/>
      <c r="N67" s="171"/>
      <c r="O67" s="171"/>
      <c r="P67" s="171"/>
      <c r="Q67" s="171"/>
      <c r="R67" s="171"/>
      <c r="S67" s="171"/>
      <c r="T67" s="171"/>
    </row>
    <row r="68">
      <c r="A68" s="155"/>
      <c r="B68" s="155"/>
      <c r="C68" s="155"/>
      <c r="D68" s="70"/>
      <c r="E68" s="155"/>
      <c r="F68" s="155"/>
      <c r="G68" s="155"/>
      <c r="H68" s="155"/>
      <c r="I68" s="155"/>
      <c r="J68" s="155"/>
      <c r="K68" s="155"/>
      <c r="L68" s="179"/>
      <c r="M68" s="179"/>
      <c r="N68" s="171"/>
      <c r="O68" s="171"/>
      <c r="P68" s="171"/>
      <c r="Q68" s="171"/>
      <c r="R68" s="171"/>
      <c r="S68" s="171"/>
      <c r="T68" s="171"/>
    </row>
    <row r="69">
      <c r="A69" s="155"/>
      <c r="B69" s="155"/>
      <c r="C69" s="155"/>
      <c r="D69" s="70"/>
      <c r="E69" s="155"/>
      <c r="F69" s="155"/>
      <c r="G69" s="155"/>
      <c r="H69" s="155"/>
      <c r="I69" s="155"/>
      <c r="J69" s="155"/>
      <c r="K69" s="155"/>
      <c r="L69" s="179"/>
      <c r="M69" s="179"/>
      <c r="N69" s="171"/>
      <c r="O69" s="171"/>
      <c r="P69" s="171"/>
      <c r="Q69" s="171"/>
      <c r="R69" s="171"/>
      <c r="S69" s="171"/>
      <c r="T69" s="171"/>
    </row>
    <row r="70">
      <c r="A70" s="155"/>
      <c r="B70" s="155"/>
      <c r="C70" s="155"/>
      <c r="D70" s="70"/>
      <c r="E70" s="155"/>
      <c r="F70" s="155"/>
      <c r="G70" s="155"/>
      <c r="H70" s="155"/>
      <c r="I70" s="155"/>
      <c r="J70" s="155"/>
      <c r="K70" s="155"/>
      <c r="L70" s="179"/>
      <c r="M70" s="179"/>
      <c r="N70" s="171"/>
      <c r="O70" s="171"/>
      <c r="P70" s="171"/>
      <c r="Q70" s="171"/>
      <c r="R70" s="171"/>
      <c r="S70" s="171"/>
      <c r="T70" s="171"/>
    </row>
    <row r="71">
      <c r="A71" s="155"/>
      <c r="B71" s="155"/>
      <c r="C71" s="155"/>
      <c r="D71" s="70"/>
      <c r="E71" s="155"/>
      <c r="F71" s="155"/>
      <c r="G71" s="155"/>
      <c r="H71" s="155"/>
      <c r="I71" s="155"/>
      <c r="J71" s="155"/>
      <c r="K71" s="155"/>
      <c r="L71" s="179"/>
      <c r="M71" s="179"/>
      <c r="N71" s="171"/>
      <c r="O71" s="171"/>
      <c r="P71" s="171"/>
      <c r="Q71" s="171"/>
      <c r="R71" s="171"/>
      <c r="S71" s="171"/>
      <c r="T71" s="171"/>
    </row>
    <row r="72">
      <c r="A72" s="155"/>
      <c r="B72" s="155"/>
      <c r="C72" s="155"/>
      <c r="D72" s="70"/>
      <c r="E72" s="155"/>
      <c r="F72" s="155"/>
      <c r="G72" s="155"/>
      <c r="H72" s="155"/>
      <c r="I72" s="155"/>
      <c r="J72" s="155"/>
      <c r="K72" s="155"/>
      <c r="L72" s="179"/>
      <c r="M72" s="179"/>
      <c r="N72" s="171"/>
      <c r="O72" s="171"/>
      <c r="P72" s="171"/>
      <c r="Q72" s="171"/>
      <c r="R72" s="171"/>
      <c r="S72" s="171"/>
      <c r="T72" s="171"/>
    </row>
    <row r="73">
      <c r="A73" s="155"/>
      <c r="B73" s="155"/>
      <c r="C73" s="155"/>
      <c r="D73" s="70"/>
      <c r="E73" s="155"/>
      <c r="F73" s="155"/>
      <c r="G73" s="155"/>
      <c r="H73" s="155"/>
      <c r="I73" s="155"/>
      <c r="J73" s="155"/>
      <c r="K73" s="155"/>
      <c r="L73" s="179"/>
      <c r="M73" s="179"/>
      <c r="N73" s="171"/>
      <c r="O73" s="171"/>
      <c r="P73" s="171"/>
      <c r="Q73" s="171"/>
      <c r="R73" s="171"/>
      <c r="S73" s="171"/>
      <c r="T73" s="171"/>
    </row>
    <row r="74">
      <c r="A74" s="155"/>
      <c r="B74" s="155"/>
      <c r="C74" s="155"/>
      <c r="D74" s="70"/>
      <c r="E74" s="155"/>
      <c r="F74" s="155"/>
      <c r="G74" s="155"/>
      <c r="H74" s="155"/>
      <c r="I74" s="155"/>
      <c r="J74" s="155"/>
      <c r="K74" s="155"/>
      <c r="L74" s="179"/>
      <c r="M74" s="179"/>
      <c r="N74" s="171"/>
      <c r="O74" s="171"/>
      <c r="P74" s="171"/>
      <c r="Q74" s="171"/>
      <c r="R74" s="171"/>
      <c r="S74" s="171"/>
      <c r="T74" s="171"/>
    </row>
    <row r="75">
      <c r="A75" s="155"/>
      <c r="B75" s="155"/>
      <c r="C75" s="155"/>
      <c r="D75" s="70"/>
      <c r="E75" s="155"/>
      <c r="F75" s="155"/>
      <c r="G75" s="155"/>
      <c r="H75" s="155"/>
      <c r="I75" s="155"/>
      <c r="J75" s="155"/>
      <c r="K75" s="155"/>
      <c r="L75" s="179"/>
      <c r="M75" s="179"/>
      <c r="N75" s="171"/>
      <c r="O75" s="171"/>
      <c r="P75" s="171"/>
      <c r="Q75" s="171"/>
      <c r="R75" s="171"/>
      <c r="S75" s="171"/>
      <c r="T75" s="171"/>
    </row>
    <row r="76">
      <c r="A76" s="155"/>
      <c r="B76" s="155"/>
      <c r="C76" s="155"/>
      <c r="D76" s="70"/>
      <c r="E76" s="155"/>
      <c r="F76" s="155"/>
      <c r="G76" s="155"/>
      <c r="H76" s="155"/>
      <c r="I76" s="155"/>
      <c r="J76" s="155"/>
      <c r="K76" s="155"/>
      <c r="L76" s="179"/>
      <c r="M76" s="179"/>
      <c r="N76" s="171"/>
      <c r="O76" s="171"/>
      <c r="P76" s="171"/>
      <c r="Q76" s="171"/>
      <c r="R76" s="171"/>
      <c r="S76" s="171"/>
      <c r="T76" s="171"/>
    </row>
    <row r="77">
      <c r="A77" s="155"/>
      <c r="B77" s="155"/>
      <c r="C77" s="155"/>
      <c r="D77" s="70"/>
      <c r="E77" s="155"/>
      <c r="F77" s="155"/>
      <c r="G77" s="155"/>
      <c r="H77" s="155"/>
      <c r="I77" s="155"/>
      <c r="J77" s="155"/>
      <c r="K77" s="155"/>
      <c r="L77" s="179"/>
      <c r="M77" s="179"/>
      <c r="N77" s="171"/>
      <c r="O77" s="171"/>
      <c r="P77" s="171"/>
      <c r="Q77" s="171"/>
      <c r="R77" s="171"/>
      <c r="S77" s="171"/>
      <c r="T77" s="171"/>
    </row>
    <row r="78">
      <c r="A78" s="155"/>
      <c r="B78" s="155"/>
      <c r="C78" s="155"/>
      <c r="D78" s="70"/>
      <c r="E78" s="155"/>
      <c r="F78" s="155"/>
      <c r="G78" s="155"/>
      <c r="H78" s="155"/>
      <c r="I78" s="155"/>
      <c r="J78" s="155"/>
      <c r="K78" s="155"/>
      <c r="L78" s="179"/>
      <c r="M78" s="179"/>
      <c r="N78" s="171"/>
      <c r="O78" s="171"/>
      <c r="P78" s="171"/>
      <c r="Q78" s="171"/>
      <c r="R78" s="171"/>
      <c r="S78" s="171"/>
      <c r="T78" s="171"/>
    </row>
    <row r="79">
      <c r="A79" s="155"/>
      <c r="B79" s="155"/>
      <c r="C79" s="155"/>
      <c r="D79" s="70"/>
      <c r="E79" s="155"/>
      <c r="F79" s="155"/>
      <c r="G79" s="155"/>
      <c r="H79" s="155"/>
      <c r="I79" s="155"/>
      <c r="J79" s="155"/>
      <c r="K79" s="155"/>
      <c r="L79" s="179"/>
      <c r="M79" s="179"/>
      <c r="N79" s="171"/>
      <c r="O79" s="171"/>
      <c r="P79" s="171"/>
      <c r="Q79" s="171"/>
      <c r="R79" s="171"/>
      <c r="S79" s="171"/>
      <c r="T79" s="171"/>
    </row>
    <row r="80">
      <c r="A80" s="155"/>
      <c r="B80" s="155"/>
      <c r="C80" s="155"/>
      <c r="D80" s="70"/>
      <c r="E80" s="155"/>
      <c r="F80" s="155"/>
      <c r="G80" s="155"/>
      <c r="H80" s="155"/>
      <c r="I80" s="155"/>
      <c r="J80" s="155"/>
      <c r="K80" s="155"/>
      <c r="L80" s="179"/>
      <c r="M80" s="179"/>
      <c r="N80" s="171"/>
      <c r="O80" s="171"/>
      <c r="P80" s="171"/>
      <c r="Q80" s="171"/>
      <c r="R80" s="171"/>
      <c r="S80" s="171"/>
      <c r="T80" s="171"/>
    </row>
    <row r="81">
      <c r="A81" s="155"/>
      <c r="B81" s="155"/>
      <c r="C81" s="155"/>
      <c r="D81" s="70"/>
      <c r="E81" s="155"/>
      <c r="F81" s="155"/>
      <c r="G81" s="155"/>
      <c r="H81" s="155"/>
      <c r="I81" s="155"/>
      <c r="J81" s="155"/>
      <c r="K81" s="155"/>
      <c r="L81" s="179"/>
      <c r="M81" s="179"/>
      <c r="N81" s="171"/>
      <c r="O81" s="171"/>
      <c r="P81" s="171"/>
      <c r="Q81" s="171"/>
      <c r="R81" s="171"/>
      <c r="S81" s="171"/>
      <c r="T81" s="171"/>
    </row>
    <row r="82">
      <c r="A82" s="155"/>
      <c r="B82" s="155"/>
      <c r="C82" s="155"/>
      <c r="D82" s="70"/>
      <c r="E82" s="155"/>
      <c r="F82" s="155"/>
      <c r="G82" s="155"/>
      <c r="H82" s="155"/>
      <c r="I82" s="155"/>
      <c r="J82" s="155"/>
      <c r="K82" s="155"/>
      <c r="L82" s="179"/>
      <c r="M82" s="179"/>
      <c r="N82" s="171"/>
      <c r="O82" s="171"/>
      <c r="P82" s="171"/>
      <c r="Q82" s="171"/>
      <c r="R82" s="171"/>
      <c r="S82" s="171"/>
      <c r="T82" s="171"/>
    </row>
    <row r="83">
      <c r="A83" s="155"/>
      <c r="B83" s="155"/>
      <c r="C83" s="155"/>
      <c r="D83" s="70"/>
      <c r="E83" s="155"/>
      <c r="F83" s="155"/>
      <c r="G83" s="155"/>
      <c r="H83" s="155"/>
      <c r="I83" s="155"/>
      <c r="J83" s="155"/>
      <c r="K83" s="155"/>
      <c r="L83" s="179"/>
      <c r="M83" s="179"/>
      <c r="N83" s="171"/>
      <c r="O83" s="171"/>
      <c r="P83" s="171"/>
      <c r="Q83" s="171"/>
      <c r="R83" s="171"/>
      <c r="S83" s="171"/>
      <c r="T83" s="171"/>
    </row>
    <row r="84">
      <c r="A84" s="155"/>
      <c r="B84" s="155"/>
      <c r="C84" s="155"/>
      <c r="D84" s="70"/>
      <c r="E84" s="155"/>
      <c r="F84" s="155"/>
      <c r="G84" s="155"/>
      <c r="H84" s="155"/>
      <c r="I84" s="155"/>
      <c r="J84" s="155"/>
      <c r="K84" s="155"/>
      <c r="L84" s="179"/>
      <c r="M84" s="179"/>
      <c r="N84" s="171"/>
      <c r="O84" s="171"/>
      <c r="P84" s="171"/>
      <c r="Q84" s="171"/>
      <c r="R84" s="171"/>
      <c r="S84" s="171"/>
      <c r="T84" s="171"/>
    </row>
    <row r="85">
      <c r="A85" s="155"/>
      <c r="B85" s="155"/>
      <c r="C85" s="155"/>
      <c r="D85" s="70"/>
      <c r="E85" s="155"/>
      <c r="F85" s="155"/>
      <c r="G85" s="155"/>
      <c r="H85" s="155"/>
      <c r="I85" s="155"/>
      <c r="J85" s="155"/>
      <c r="K85" s="155"/>
      <c r="L85" s="179"/>
      <c r="M85" s="179"/>
      <c r="N85" s="171"/>
      <c r="O85" s="171"/>
      <c r="P85" s="171"/>
      <c r="Q85" s="171"/>
      <c r="R85" s="171"/>
      <c r="S85" s="171"/>
      <c r="T85" s="171"/>
    </row>
    <row r="86">
      <c r="A86" s="155"/>
      <c r="B86" s="155"/>
      <c r="C86" s="155"/>
      <c r="D86" s="70"/>
      <c r="E86" s="155"/>
      <c r="F86" s="155"/>
      <c r="G86" s="155"/>
      <c r="H86" s="155"/>
      <c r="I86" s="155"/>
      <c r="J86" s="155"/>
      <c r="K86" s="155"/>
      <c r="L86" s="179"/>
      <c r="M86" s="179"/>
      <c r="N86" s="171"/>
      <c r="O86" s="171"/>
      <c r="P86" s="171"/>
      <c r="Q86" s="171"/>
      <c r="R86" s="171"/>
      <c r="S86" s="171"/>
      <c r="T86" s="171"/>
    </row>
    <row r="87">
      <c r="A87" s="155"/>
      <c r="B87" s="155"/>
      <c r="C87" s="155"/>
      <c r="D87" s="70"/>
      <c r="E87" s="155"/>
      <c r="F87" s="155"/>
      <c r="G87" s="155"/>
      <c r="H87" s="155"/>
      <c r="I87" s="155"/>
      <c r="J87" s="155"/>
      <c r="K87" s="155"/>
      <c r="L87" s="179"/>
      <c r="M87" s="179"/>
      <c r="N87" s="171"/>
      <c r="O87" s="171"/>
      <c r="P87" s="171"/>
      <c r="Q87" s="171"/>
      <c r="R87" s="171"/>
      <c r="S87" s="171"/>
      <c r="T87" s="171"/>
    </row>
    <row r="88">
      <c r="A88" s="155"/>
      <c r="B88" s="155"/>
      <c r="C88" s="155"/>
      <c r="D88" s="70"/>
      <c r="E88" s="155"/>
      <c r="F88" s="155"/>
      <c r="G88" s="155"/>
      <c r="H88" s="155"/>
      <c r="I88" s="155"/>
      <c r="J88" s="155"/>
      <c r="K88" s="155"/>
      <c r="L88" s="179"/>
      <c r="M88" s="179"/>
      <c r="N88" s="171"/>
      <c r="O88" s="171"/>
      <c r="P88" s="171"/>
      <c r="Q88" s="171"/>
      <c r="R88" s="171"/>
      <c r="S88" s="171"/>
      <c r="T88" s="171"/>
    </row>
    <row r="89">
      <c r="A89" s="155"/>
      <c r="B89" s="155"/>
      <c r="C89" s="155"/>
      <c r="D89" s="70"/>
      <c r="E89" s="155"/>
      <c r="F89" s="155"/>
      <c r="G89" s="155"/>
      <c r="H89" s="155"/>
      <c r="I89" s="155"/>
      <c r="J89" s="155"/>
      <c r="K89" s="155"/>
      <c r="L89" s="179"/>
      <c r="M89" s="179"/>
      <c r="N89" s="171"/>
      <c r="O89" s="171"/>
      <c r="P89" s="171"/>
      <c r="Q89" s="171"/>
      <c r="R89" s="171"/>
      <c r="S89" s="171"/>
      <c r="T89" s="171"/>
    </row>
    <row r="90">
      <c r="A90" s="155"/>
      <c r="B90" s="155"/>
      <c r="C90" s="155"/>
      <c r="D90" s="70"/>
      <c r="E90" s="155"/>
      <c r="F90" s="155"/>
      <c r="G90" s="155"/>
      <c r="H90" s="155"/>
      <c r="I90" s="155"/>
      <c r="J90" s="155"/>
      <c r="K90" s="155"/>
      <c r="L90" s="179"/>
      <c r="M90" s="179"/>
      <c r="N90" s="171"/>
      <c r="O90" s="171"/>
      <c r="P90" s="171"/>
      <c r="Q90" s="171"/>
      <c r="R90" s="171"/>
      <c r="S90" s="171"/>
      <c r="T90" s="171"/>
    </row>
    <row r="91">
      <c r="A91" s="155"/>
      <c r="B91" s="155"/>
      <c r="C91" s="155"/>
      <c r="D91" s="70"/>
      <c r="E91" s="155"/>
      <c r="F91" s="155"/>
      <c r="G91" s="155"/>
      <c r="H91" s="155"/>
      <c r="I91" s="155"/>
      <c r="J91" s="155"/>
      <c r="K91" s="155"/>
      <c r="L91" s="179"/>
      <c r="M91" s="179"/>
      <c r="N91" s="171"/>
      <c r="O91" s="171"/>
      <c r="P91" s="171"/>
      <c r="Q91" s="171"/>
      <c r="R91" s="171"/>
      <c r="S91" s="171"/>
      <c r="T91" s="171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7" t="s">
        <v>0</v>
      </c>
      <c r="B1" s="18" t="s">
        <v>254</v>
      </c>
      <c r="C1" s="19">
        <v>42219.0</v>
      </c>
      <c r="D1" s="19">
        <v>42222.0</v>
      </c>
      <c r="E1" s="183">
        <v>42226.0</v>
      </c>
      <c r="F1" s="183">
        <v>42229.0</v>
      </c>
      <c r="G1" s="19">
        <v>42233.0</v>
      </c>
      <c r="H1" s="19">
        <v>42236.0</v>
      </c>
      <c r="I1" s="183">
        <v>42240.0</v>
      </c>
      <c r="J1" s="183">
        <v>42243.0</v>
      </c>
      <c r="K1" s="183">
        <v>42247.0</v>
      </c>
      <c r="L1" s="20" t="s">
        <v>256</v>
      </c>
      <c r="M1" s="22" t="s">
        <v>257</v>
      </c>
      <c r="N1" s="23" t="s">
        <v>258</v>
      </c>
      <c r="O1" s="24" t="s">
        <v>259</v>
      </c>
      <c r="P1" s="26" t="s">
        <v>260</v>
      </c>
    </row>
    <row r="2">
      <c r="A2" s="27" t="s">
        <v>261</v>
      </c>
      <c r="B2" s="28">
        <f>'0715'!L2</f>
        <v>930</v>
      </c>
      <c r="C2" s="35" t="s">
        <v>338</v>
      </c>
      <c r="D2" s="213" t="s">
        <v>338</v>
      </c>
      <c r="E2" s="214" t="s">
        <v>437</v>
      </c>
      <c r="F2" s="214" t="s">
        <v>439</v>
      </c>
      <c r="G2" s="214" t="s">
        <v>440</v>
      </c>
      <c r="H2" s="35"/>
      <c r="I2" s="214" t="s">
        <v>441</v>
      </c>
      <c r="J2" s="214" t="s">
        <v>442</v>
      </c>
      <c r="K2" s="214" t="s">
        <v>443</v>
      </c>
      <c r="L2" s="31">
        <f>B2+L3-L4</f>
        <v>1130</v>
      </c>
      <c r="M2" s="32"/>
      <c r="N2" s="33">
        <f>SUM(N5:N26)</f>
        <v>-19990</v>
      </c>
      <c r="O2" s="216" t="s">
        <v>432</v>
      </c>
      <c r="P2" s="36"/>
    </row>
    <row r="3">
      <c r="A3" s="37" t="s">
        <v>271</v>
      </c>
      <c r="B3" s="38"/>
      <c r="C3" s="39">
        <f t="shared" ref="C3:K3" si="1">SUM(C5:C26)</f>
        <v>1450</v>
      </c>
      <c r="D3" s="200">
        <f t="shared" si="1"/>
        <v>1650</v>
      </c>
      <c r="E3" s="200">
        <f t="shared" si="1"/>
        <v>1500</v>
      </c>
      <c r="F3" s="200">
        <f t="shared" si="1"/>
        <v>1950</v>
      </c>
      <c r="G3" s="200">
        <f t="shared" si="1"/>
        <v>1650</v>
      </c>
      <c r="H3" s="39">
        <f t="shared" si="1"/>
        <v>0</v>
      </c>
      <c r="I3" s="200">
        <f t="shared" si="1"/>
        <v>1800</v>
      </c>
      <c r="J3" s="200">
        <f t="shared" si="1"/>
        <v>1200</v>
      </c>
      <c r="K3" s="200">
        <f t="shared" si="1"/>
        <v>1800</v>
      </c>
      <c r="L3" s="39">
        <f t="shared" ref="L3:L4" si="2">SUM(C3:K3)</f>
        <v>13000</v>
      </c>
      <c r="M3" s="32"/>
      <c r="N3" s="40"/>
      <c r="O3" s="41"/>
      <c r="P3" s="43"/>
    </row>
    <row r="4">
      <c r="A4" s="44" t="s">
        <v>272</v>
      </c>
      <c r="B4" s="45"/>
      <c r="C4" s="46">
        <v>1600.0</v>
      </c>
      <c r="D4" s="219">
        <v>1600.0</v>
      </c>
      <c r="E4" s="219">
        <v>1600.0</v>
      </c>
      <c r="F4" s="219">
        <v>1600.0</v>
      </c>
      <c r="G4" s="219">
        <v>1600.0</v>
      </c>
      <c r="H4" s="46"/>
      <c r="I4" s="219">
        <v>1600.0</v>
      </c>
      <c r="J4" s="219">
        <v>1600.0</v>
      </c>
      <c r="K4" s="219">
        <v>1600.0</v>
      </c>
      <c r="L4" s="47">
        <f t="shared" si="2"/>
        <v>12800</v>
      </c>
      <c r="M4" s="32"/>
      <c r="N4" s="40"/>
      <c r="O4" s="48"/>
    </row>
    <row r="5">
      <c r="A5" s="50" t="s">
        <v>278</v>
      </c>
      <c r="B5" s="51">
        <f>-1*'0715'!N5</f>
        <v>1650</v>
      </c>
      <c r="C5" s="93">
        <v>0.0</v>
      </c>
      <c r="D5" s="221">
        <v>150.0</v>
      </c>
      <c r="E5" s="179"/>
      <c r="F5" s="179"/>
      <c r="G5" s="179"/>
      <c r="H5" s="223"/>
      <c r="I5" s="224"/>
      <c r="J5" s="208">
        <v>100.0</v>
      </c>
      <c r="K5" s="224"/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SUM(C5:K5)+'0715'!O5</f>
        <v>550</v>
      </c>
      <c r="P5" s="56"/>
    </row>
    <row r="6">
      <c r="A6" s="57" t="s">
        <v>94</v>
      </c>
      <c r="B6" s="51">
        <f>-1*'0715'!N6</f>
        <v>-1150</v>
      </c>
      <c r="C6" s="220"/>
      <c r="D6" s="179"/>
      <c r="E6" s="179"/>
      <c r="F6" s="179"/>
      <c r="G6" s="179"/>
      <c r="H6" s="222"/>
      <c r="I6" s="179"/>
      <c r="J6" s="179"/>
      <c r="K6" s="179"/>
      <c r="L6" s="52">
        <f t="shared" si="3"/>
        <v>-1150</v>
      </c>
      <c r="M6" s="32"/>
      <c r="N6" s="33">
        <f t="shared" si="4"/>
        <v>1150</v>
      </c>
      <c r="O6" s="54">
        <f>SUM(C6:K6)+'0715'!O6</f>
        <v>0</v>
      </c>
      <c r="P6" s="26" t="s">
        <v>279</v>
      </c>
    </row>
    <row r="7">
      <c r="A7" s="57" t="s">
        <v>23</v>
      </c>
      <c r="B7" s="51">
        <f>-1*'0715'!N7</f>
        <v>-910</v>
      </c>
      <c r="C7" s="112">
        <v>150.0</v>
      </c>
      <c r="D7" s="214">
        <v>150.0</v>
      </c>
      <c r="E7" s="214">
        <v>150.0</v>
      </c>
      <c r="F7" s="221">
        <v>150.0</v>
      </c>
      <c r="G7" s="224"/>
      <c r="H7" s="223"/>
      <c r="I7" s="221">
        <v>150.0</v>
      </c>
      <c r="J7" s="221">
        <v>100.0</v>
      </c>
      <c r="K7" s="221">
        <v>200.0</v>
      </c>
      <c r="L7" s="52">
        <f t="shared" si="3"/>
        <v>140</v>
      </c>
      <c r="M7" s="53"/>
      <c r="N7" s="33">
        <f t="shared" si="4"/>
        <v>-140</v>
      </c>
      <c r="O7" s="54">
        <f>SUM(C7:K7)+'0715'!O7</f>
        <v>3150</v>
      </c>
      <c r="P7" s="26" t="s">
        <v>280</v>
      </c>
    </row>
    <row r="8">
      <c r="A8" s="57" t="s">
        <v>7</v>
      </c>
      <c r="B8" s="51">
        <f>-1*'0715'!N8</f>
        <v>-650</v>
      </c>
      <c r="C8" s="227"/>
      <c r="D8" s="214">
        <v>150.0</v>
      </c>
      <c r="E8" s="221">
        <v>150.0</v>
      </c>
      <c r="F8" s="221">
        <v>150.0</v>
      </c>
      <c r="G8" s="214">
        <v>150.0</v>
      </c>
      <c r="H8" s="223"/>
      <c r="I8" s="221">
        <v>150.0</v>
      </c>
      <c r="J8" s="214">
        <v>100.0</v>
      </c>
      <c r="K8" s="194">
        <v>200.0</v>
      </c>
      <c r="L8" s="52">
        <f t="shared" si="3"/>
        <v>400</v>
      </c>
      <c r="M8" s="53"/>
      <c r="N8" s="33">
        <f t="shared" si="4"/>
        <v>-400</v>
      </c>
      <c r="O8" s="54">
        <f>SUM(C8:K8)+'0715'!O8</f>
        <v>2300</v>
      </c>
      <c r="P8" s="26" t="s">
        <v>281</v>
      </c>
    </row>
    <row r="9">
      <c r="A9" s="57" t="s">
        <v>96</v>
      </c>
      <c r="B9" s="51">
        <f>-1*'0715'!N9</f>
        <v>250</v>
      </c>
      <c r="C9" s="220"/>
      <c r="D9" s="179"/>
      <c r="E9" s="179"/>
      <c r="F9" s="179"/>
      <c r="G9" s="179"/>
      <c r="H9" s="222"/>
      <c r="I9" s="179"/>
      <c r="J9" s="179"/>
      <c r="K9" s="179"/>
      <c r="L9" s="52">
        <f t="shared" si="3"/>
        <v>250</v>
      </c>
      <c r="M9" s="32"/>
      <c r="N9" s="33">
        <f t="shared" si="4"/>
        <v>-250</v>
      </c>
      <c r="O9" s="54">
        <f>SUM(C9:K9)+'0715'!O9</f>
        <v>0</v>
      </c>
      <c r="P9" s="26" t="s">
        <v>383</v>
      </c>
    </row>
    <row r="10">
      <c r="A10" s="57" t="s">
        <v>62</v>
      </c>
      <c r="B10" s="51">
        <f>-1*'0715'!N10</f>
        <v>50</v>
      </c>
      <c r="C10" s="227"/>
      <c r="D10" s="221">
        <v>150.0</v>
      </c>
      <c r="E10" s="221">
        <v>150.0</v>
      </c>
      <c r="F10" s="214">
        <v>150.0</v>
      </c>
      <c r="G10" s="224"/>
      <c r="H10" s="223"/>
      <c r="I10" s="179"/>
      <c r="J10" s="224"/>
      <c r="K10" s="224"/>
      <c r="L10" s="52">
        <f t="shared" si="3"/>
        <v>500</v>
      </c>
      <c r="M10" s="53"/>
      <c r="N10" s="33">
        <f t="shared" si="4"/>
        <v>-500</v>
      </c>
      <c r="O10" s="54">
        <f>SUM(C10:K10)+'0715'!O10</f>
        <v>2000</v>
      </c>
      <c r="P10" s="26" t="s">
        <v>282</v>
      </c>
    </row>
    <row r="11">
      <c r="A11" s="57" t="s">
        <v>16</v>
      </c>
      <c r="B11" s="51">
        <f>-1*'0715'!N11</f>
        <v>0</v>
      </c>
      <c r="C11" s="115">
        <v>150.0</v>
      </c>
      <c r="D11" s="221">
        <v>150.0</v>
      </c>
      <c r="E11" s="221">
        <v>150.0</v>
      </c>
      <c r="F11" s="221">
        <v>150.0</v>
      </c>
      <c r="G11" s="221">
        <v>150.0</v>
      </c>
      <c r="H11" s="223"/>
      <c r="I11" s="214">
        <v>150.0</v>
      </c>
      <c r="J11" s="221">
        <v>100.0</v>
      </c>
      <c r="K11" s="221">
        <v>200.0</v>
      </c>
      <c r="L11" s="52">
        <f t="shared" si="3"/>
        <v>1200</v>
      </c>
      <c r="M11" s="32"/>
      <c r="N11" s="33">
        <f t="shared" si="4"/>
        <v>-1200</v>
      </c>
      <c r="O11" s="54">
        <f>SUM(C11:K11)+'0715'!O11</f>
        <v>3500</v>
      </c>
      <c r="P11" s="26" t="s">
        <v>283</v>
      </c>
    </row>
    <row r="12">
      <c r="A12" s="57" t="s">
        <v>36</v>
      </c>
      <c r="B12" s="51">
        <f>-1*'0715'!N12</f>
        <v>900</v>
      </c>
      <c r="C12" s="228"/>
      <c r="D12" s="224"/>
      <c r="E12" s="224"/>
      <c r="F12" s="214">
        <v>150.0</v>
      </c>
      <c r="G12" s="214">
        <v>150.0</v>
      </c>
      <c r="H12" s="223"/>
      <c r="I12" s="221">
        <v>150.0</v>
      </c>
      <c r="J12" s="214">
        <v>100.0</v>
      </c>
      <c r="K12" s="192">
        <v>200.0</v>
      </c>
      <c r="L12" s="52">
        <f t="shared" si="3"/>
        <v>1650</v>
      </c>
      <c r="M12" s="53"/>
      <c r="N12" s="33">
        <f t="shared" si="4"/>
        <v>-1650</v>
      </c>
      <c r="O12" s="54">
        <f>SUM(C12:K12)+'0715'!O12</f>
        <v>2400</v>
      </c>
      <c r="P12" s="26" t="s">
        <v>284</v>
      </c>
    </row>
    <row r="13">
      <c r="A13" s="57" t="s">
        <v>45</v>
      </c>
      <c r="B13" s="51">
        <f>-1*'0715'!N13</f>
        <v>400</v>
      </c>
      <c r="C13" s="112">
        <v>150.0</v>
      </c>
      <c r="D13" s="214">
        <v>150.0</v>
      </c>
      <c r="E13" s="224"/>
      <c r="F13" s="214">
        <v>150.0</v>
      </c>
      <c r="G13" s="214">
        <v>150.0</v>
      </c>
      <c r="H13" s="35"/>
      <c r="I13" s="192">
        <v>150.0</v>
      </c>
      <c r="J13" s="221">
        <v>100.0</v>
      </c>
      <c r="K13" s="179"/>
      <c r="L13" s="52">
        <f t="shared" si="3"/>
        <v>1250</v>
      </c>
      <c r="M13" s="53"/>
      <c r="N13" s="33">
        <f t="shared" si="4"/>
        <v>-1250</v>
      </c>
      <c r="O13" s="54">
        <f>SUM(C13:K13)+'0715'!O13</f>
        <v>2100</v>
      </c>
      <c r="P13" s="26" t="s">
        <v>285</v>
      </c>
    </row>
    <row r="14">
      <c r="A14" s="57" t="s">
        <v>87</v>
      </c>
      <c r="B14" s="51">
        <f>-1*'0715'!N14</f>
        <v>0</v>
      </c>
      <c r="C14" s="93">
        <v>100.0</v>
      </c>
      <c r="D14" s="179"/>
      <c r="E14" s="179"/>
      <c r="F14" s="179"/>
      <c r="G14" s="179"/>
      <c r="H14" s="222"/>
      <c r="I14" s="179"/>
      <c r="J14" s="179"/>
      <c r="K14" s="179"/>
      <c r="L14" s="52">
        <f t="shared" si="3"/>
        <v>100</v>
      </c>
      <c r="M14" s="32"/>
      <c r="N14" s="33">
        <f t="shared" si="4"/>
        <v>-100</v>
      </c>
      <c r="O14" s="54">
        <f>SUM(C14:K14)+'0715'!O14</f>
        <v>100</v>
      </c>
      <c r="P14" s="26" t="s">
        <v>286</v>
      </c>
    </row>
    <row r="15">
      <c r="A15" s="57" t="s">
        <v>25</v>
      </c>
      <c r="B15" s="51">
        <f>-1*'0715'!N15</f>
        <v>0</v>
      </c>
      <c r="C15" s="227"/>
      <c r="D15" s="192">
        <v>150.0</v>
      </c>
      <c r="E15" s="221">
        <v>150.0</v>
      </c>
      <c r="F15" s="221">
        <v>150.0</v>
      </c>
      <c r="G15" s="221">
        <v>150.0</v>
      </c>
      <c r="H15" s="223"/>
      <c r="I15" s="224"/>
      <c r="J15" s="224"/>
      <c r="K15" s="179"/>
      <c r="L15" s="52">
        <f t="shared" si="3"/>
        <v>600</v>
      </c>
      <c r="M15" s="53"/>
      <c r="N15" s="33">
        <f t="shared" si="4"/>
        <v>-600</v>
      </c>
      <c r="O15" s="54">
        <f>SUM(C15:K15)+'0715'!O15</f>
        <v>1750</v>
      </c>
      <c r="P15" s="26" t="s">
        <v>287</v>
      </c>
    </row>
    <row r="16">
      <c r="A16" s="57" t="s">
        <v>8</v>
      </c>
      <c r="B16" s="51">
        <f>-1*'0715'!N16</f>
        <v>850</v>
      </c>
      <c r="C16" s="228"/>
      <c r="D16" s="179"/>
      <c r="E16" s="224"/>
      <c r="F16" s="179"/>
      <c r="G16" s="192">
        <v>150.0</v>
      </c>
      <c r="H16" s="222"/>
      <c r="I16" s="224"/>
      <c r="J16" s="214">
        <v>100.0</v>
      </c>
      <c r="K16" s="224"/>
      <c r="L16" s="52">
        <f t="shared" si="3"/>
        <v>1100</v>
      </c>
      <c r="M16" s="53"/>
      <c r="N16" s="33">
        <f t="shared" si="4"/>
        <v>-1100</v>
      </c>
      <c r="O16" s="54">
        <f>SUM(C16:K16)+'0715'!O16</f>
        <v>1100</v>
      </c>
      <c r="P16" s="26" t="s">
        <v>288</v>
      </c>
    </row>
    <row r="17">
      <c r="A17" s="57" t="s">
        <v>124</v>
      </c>
      <c r="B17" s="51">
        <f>-1*'0715'!N17</f>
        <v>700</v>
      </c>
      <c r="C17" s="115">
        <v>150.0</v>
      </c>
      <c r="D17" s="221">
        <v>150.0</v>
      </c>
      <c r="E17" s="224"/>
      <c r="F17" s="224"/>
      <c r="G17" s="224"/>
      <c r="H17" s="223"/>
      <c r="I17" s="221">
        <v>150.0</v>
      </c>
      <c r="J17" s="224"/>
      <c r="K17" s="224"/>
      <c r="L17" s="52">
        <f t="shared" si="3"/>
        <v>1150</v>
      </c>
      <c r="M17" s="53"/>
      <c r="N17" s="33">
        <f t="shared" si="4"/>
        <v>-1150</v>
      </c>
      <c r="O17" s="54">
        <f>SUM(C17:K17)+'0715'!O17</f>
        <v>2400</v>
      </c>
      <c r="P17" s="26" t="s">
        <v>289</v>
      </c>
    </row>
    <row r="18">
      <c r="A18" s="57" t="s">
        <v>97</v>
      </c>
      <c r="B18" s="51">
        <f>-1*'0715'!N18</f>
        <v>0</v>
      </c>
      <c r="C18" s="220"/>
      <c r="D18" s="179"/>
      <c r="E18" s="192">
        <v>150.0</v>
      </c>
      <c r="F18" s="192">
        <v>150.0</v>
      </c>
      <c r="G18" s="179"/>
      <c r="H18" s="223"/>
      <c r="I18" s="224"/>
      <c r="J18" s="224"/>
      <c r="K18" s="179"/>
      <c r="L18" s="52">
        <f t="shared" si="3"/>
        <v>300</v>
      </c>
      <c r="M18" s="53"/>
      <c r="N18" s="33">
        <f t="shared" si="4"/>
        <v>-300</v>
      </c>
      <c r="O18" s="54">
        <f>SUM(C18:K18)+'0715'!O18</f>
        <v>700</v>
      </c>
      <c r="P18" s="26" t="s">
        <v>385</v>
      </c>
    </row>
    <row r="19">
      <c r="A19" s="57" t="s">
        <v>65</v>
      </c>
      <c r="B19" s="51">
        <f>-1*'0715'!N19</f>
        <v>750</v>
      </c>
      <c r="C19" s="112">
        <v>150.0</v>
      </c>
      <c r="D19" s="224"/>
      <c r="E19" s="214">
        <v>150.0</v>
      </c>
      <c r="F19" s="214">
        <v>150.0</v>
      </c>
      <c r="G19" s="224"/>
      <c r="H19" s="223"/>
      <c r="I19" s="214">
        <v>150.0</v>
      </c>
      <c r="J19" s="221">
        <v>100.0</v>
      </c>
      <c r="K19" s="224"/>
      <c r="L19" s="52">
        <f t="shared" si="3"/>
        <v>1450</v>
      </c>
      <c r="M19" s="53"/>
      <c r="N19" s="33">
        <f t="shared" si="4"/>
        <v>-1450</v>
      </c>
      <c r="O19" s="54">
        <f>SUM(C19:K19)+'0715'!O19</f>
        <v>2850</v>
      </c>
      <c r="P19" s="26" t="s">
        <v>290</v>
      </c>
    </row>
    <row r="20">
      <c r="A20" s="57" t="s">
        <v>55</v>
      </c>
      <c r="B20" s="51">
        <f>-1*'0715'!N20</f>
        <v>1800</v>
      </c>
      <c r="C20" s="115">
        <v>150.0</v>
      </c>
      <c r="D20" s="179"/>
      <c r="E20" s="224"/>
      <c r="F20" s="179"/>
      <c r="G20" s="221">
        <v>150.0</v>
      </c>
      <c r="H20" s="223"/>
      <c r="I20" s="224"/>
      <c r="J20" s="214">
        <v>100.0</v>
      </c>
      <c r="K20" s="224"/>
      <c r="L20" s="52">
        <f t="shared" si="3"/>
        <v>2200</v>
      </c>
      <c r="M20" s="32"/>
      <c r="N20" s="33">
        <f t="shared" si="4"/>
        <v>-2200</v>
      </c>
      <c r="O20" s="54">
        <f>SUM(C20:K20)+'0715'!O20</f>
        <v>1950</v>
      </c>
      <c r="P20" s="26" t="s">
        <v>291</v>
      </c>
    </row>
    <row r="21">
      <c r="A21" s="57" t="s">
        <v>28</v>
      </c>
      <c r="B21" s="51">
        <f>-1*'0715'!N21</f>
        <v>1100</v>
      </c>
      <c r="C21" s="115">
        <v>150.0</v>
      </c>
      <c r="D21" s="179"/>
      <c r="E21" s="224"/>
      <c r="F21" s="221">
        <v>150.0</v>
      </c>
      <c r="G21" s="224"/>
      <c r="H21" s="35"/>
      <c r="I21" s="221">
        <v>150.0</v>
      </c>
      <c r="J21" s="224"/>
      <c r="K21" s="214">
        <v>200.0</v>
      </c>
      <c r="L21" s="52">
        <f t="shared" si="3"/>
        <v>1750</v>
      </c>
      <c r="M21" s="53"/>
      <c r="N21" s="33">
        <f t="shared" si="4"/>
        <v>-1750</v>
      </c>
      <c r="O21" s="54">
        <f>SUM(C21:K21)+'0715'!O21</f>
        <v>1950</v>
      </c>
      <c r="P21" s="26" t="s">
        <v>292</v>
      </c>
    </row>
    <row r="22">
      <c r="A22" s="57" t="s">
        <v>70</v>
      </c>
      <c r="B22" s="51">
        <f>-1*'0715'!N22</f>
        <v>1650</v>
      </c>
      <c r="C22" s="220"/>
      <c r="D22" s="192">
        <v>150.0</v>
      </c>
      <c r="E22" s="192">
        <v>150.0</v>
      </c>
      <c r="F22" s="224"/>
      <c r="G22" s="194">
        <v>150.0</v>
      </c>
      <c r="H22" s="223"/>
      <c r="I22" s="192">
        <v>150.0</v>
      </c>
      <c r="J22" s="224"/>
      <c r="K22" s="192">
        <v>200.0</v>
      </c>
      <c r="L22" s="52">
        <f t="shared" si="3"/>
        <v>2450</v>
      </c>
      <c r="M22" s="32"/>
      <c r="N22" s="33">
        <f t="shared" si="4"/>
        <v>-2450</v>
      </c>
      <c r="O22" s="54">
        <f>SUM(C22:K22)+'0715'!O22</f>
        <v>1500</v>
      </c>
      <c r="P22" s="26" t="s">
        <v>293</v>
      </c>
    </row>
    <row r="23">
      <c r="A23" s="57" t="s">
        <v>149</v>
      </c>
      <c r="B23" s="51">
        <f>-1*'0715'!N23</f>
        <v>400</v>
      </c>
      <c r="C23" s="220"/>
      <c r="D23" s="179"/>
      <c r="E23" s="179"/>
      <c r="F23" s="179"/>
      <c r="G23" s="179"/>
      <c r="H23" s="223"/>
      <c r="I23" s="224"/>
      <c r="J23" s="179"/>
      <c r="K23" s="179"/>
      <c r="L23" s="52">
        <f t="shared" si="3"/>
        <v>400</v>
      </c>
      <c r="M23" s="32"/>
      <c r="N23" s="33">
        <f t="shared" si="4"/>
        <v>-400</v>
      </c>
      <c r="O23" s="54">
        <f>SUM(C23:K23)+'0715'!O23</f>
        <v>250</v>
      </c>
      <c r="P23" s="26" t="s">
        <v>294</v>
      </c>
    </row>
    <row r="24">
      <c r="A24" s="57" t="s">
        <v>103</v>
      </c>
      <c r="B24" s="51">
        <f>-1*'0715'!N24</f>
        <v>-50</v>
      </c>
      <c r="C24" s="227"/>
      <c r="D24" s="179"/>
      <c r="E24" s="179"/>
      <c r="F24" s="194">
        <v>150.0</v>
      </c>
      <c r="G24" s="214">
        <v>150.0</v>
      </c>
      <c r="H24" s="223"/>
      <c r="I24" s="192">
        <v>150.0</v>
      </c>
      <c r="J24" s="192">
        <v>100.0</v>
      </c>
      <c r="K24" s="192">
        <v>200.0</v>
      </c>
      <c r="L24" s="52">
        <f t="shared" si="3"/>
        <v>700</v>
      </c>
      <c r="M24" s="53"/>
      <c r="N24" s="33">
        <f t="shared" si="4"/>
        <v>-700</v>
      </c>
      <c r="O24" s="54">
        <f>SUM(C24:K24)+'0715'!O24</f>
        <v>900</v>
      </c>
      <c r="P24" s="26" t="s">
        <v>318</v>
      </c>
    </row>
    <row r="25">
      <c r="A25" s="57" t="s">
        <v>30</v>
      </c>
      <c r="B25" s="51">
        <f>-1*'0715'!N25</f>
        <v>-800</v>
      </c>
      <c r="C25" s="115">
        <v>150.0</v>
      </c>
      <c r="D25" s="214">
        <v>150.0</v>
      </c>
      <c r="E25" s="221">
        <v>150.0</v>
      </c>
      <c r="F25" s="221">
        <v>150.0</v>
      </c>
      <c r="G25" s="221">
        <v>150.0</v>
      </c>
      <c r="H25" s="223"/>
      <c r="I25" s="221">
        <v>150.0</v>
      </c>
      <c r="J25" s="221">
        <v>100.0</v>
      </c>
      <c r="K25" s="221">
        <v>200.0</v>
      </c>
      <c r="L25" s="52">
        <f t="shared" si="3"/>
        <v>400</v>
      </c>
      <c r="M25" s="53"/>
      <c r="N25" s="33">
        <f t="shared" si="4"/>
        <v>-400</v>
      </c>
      <c r="O25" s="54">
        <f>SUM(C25:K25)+'0715'!O25</f>
        <v>3300</v>
      </c>
      <c r="P25" s="26" t="s">
        <v>295</v>
      </c>
    </row>
    <row r="26">
      <c r="A26" s="57" t="s">
        <v>52</v>
      </c>
      <c r="B26" s="51">
        <f>-1*'0715'!N26</f>
        <v>50</v>
      </c>
      <c r="C26" s="112">
        <v>150.0</v>
      </c>
      <c r="D26" s="221">
        <v>150.0</v>
      </c>
      <c r="E26" s="214">
        <v>150.0</v>
      </c>
      <c r="F26" s="214">
        <v>150.0</v>
      </c>
      <c r="G26" s="221">
        <v>150.0</v>
      </c>
      <c r="H26" s="223"/>
      <c r="I26" s="214">
        <v>150.0</v>
      </c>
      <c r="J26" s="221">
        <v>100.0</v>
      </c>
      <c r="K26" s="214">
        <v>200.0</v>
      </c>
      <c r="L26" s="52">
        <f t="shared" si="3"/>
        <v>1250</v>
      </c>
      <c r="M26" s="53"/>
      <c r="N26" s="33">
        <f t="shared" si="4"/>
        <v>-1250</v>
      </c>
      <c r="O26" s="54">
        <f>SUM(C26:K26)+'0715'!O26</f>
        <v>3500</v>
      </c>
      <c r="P26" s="5" t="s">
        <v>296</v>
      </c>
    </row>
    <row r="27">
      <c r="A27" s="57" t="s">
        <v>112</v>
      </c>
      <c r="B27" s="51">
        <f>-1*'0215'!N27</f>
        <v>0</v>
      </c>
      <c r="C27" s="115">
        <v>150.0</v>
      </c>
      <c r="D27" s="115">
        <v>150.0</v>
      </c>
      <c r="E27" s="42"/>
      <c r="F27" s="236"/>
      <c r="G27" s="49"/>
      <c r="H27" s="236"/>
      <c r="I27" s="179"/>
      <c r="J27" s="179"/>
      <c r="K27" s="179"/>
      <c r="L27" s="52">
        <f t="shared" si="3"/>
        <v>300</v>
      </c>
      <c r="M27" s="32"/>
      <c r="N27" s="33">
        <f t="shared" si="4"/>
        <v>-300</v>
      </c>
      <c r="O27" s="54">
        <f>SUM(C27:H27)+'0215'!O27</f>
        <v>300</v>
      </c>
      <c r="P27" s="54">
        <f>SUM(I27:K27)</f>
        <v>0</v>
      </c>
      <c r="R27" s="26" t="s">
        <v>453</v>
      </c>
    </row>
    <row r="28">
      <c r="A28" s="49"/>
      <c r="B28" s="42"/>
      <c r="D28" s="179"/>
      <c r="E28" s="49"/>
      <c r="F28" s="49"/>
      <c r="G28" s="49"/>
      <c r="H28" s="42"/>
      <c r="I28" s="179"/>
      <c r="J28" s="208" t="s">
        <v>454</v>
      </c>
      <c r="K28" s="179"/>
      <c r="L28" s="113"/>
      <c r="M28" s="113"/>
      <c r="N28" s="113"/>
    </row>
    <row r="29" ht="82.5" customHeight="1">
      <c r="A29" s="43"/>
      <c r="B29" s="43"/>
      <c r="C29" s="6" t="s">
        <v>455</v>
      </c>
      <c r="D29" s="237" t="s">
        <v>455</v>
      </c>
      <c r="E29" s="42"/>
      <c r="F29" s="42"/>
      <c r="G29" s="42"/>
      <c r="H29" s="35"/>
      <c r="I29" s="224"/>
      <c r="J29" s="179"/>
      <c r="K29" s="22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8"/>
      <c r="D30" s="49"/>
      <c r="E30" s="42"/>
      <c r="F30" s="42"/>
      <c r="G30" s="42"/>
      <c r="H30" s="42"/>
      <c r="I30" s="179"/>
      <c r="J30" s="179"/>
      <c r="K30" s="179"/>
      <c r="L30" s="71"/>
      <c r="M30" s="71"/>
    </row>
    <row r="31">
      <c r="B31" s="68"/>
      <c r="D31" s="69"/>
      <c r="E31" s="42"/>
      <c r="F31" s="42"/>
      <c r="G31" s="42"/>
      <c r="H31" s="42"/>
      <c r="I31" s="179"/>
      <c r="J31" s="179"/>
      <c r="K31" s="179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179"/>
      <c r="J32" s="179"/>
      <c r="K32" s="179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179"/>
      <c r="J33" s="179"/>
      <c r="K33" s="179"/>
      <c r="L33" s="71"/>
      <c r="M33" s="71"/>
    </row>
    <row r="34">
      <c r="B34" s="68"/>
      <c r="C34" s="42"/>
      <c r="D34" s="42"/>
      <c r="E34" s="42"/>
      <c r="F34" s="42"/>
      <c r="G34" s="42"/>
      <c r="H34" s="42"/>
      <c r="I34" s="155"/>
      <c r="J34" s="155"/>
      <c r="K34" s="155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155"/>
      <c r="J35" s="155"/>
      <c r="K35" s="155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155"/>
      <c r="J36" s="155"/>
      <c r="K36" s="155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155"/>
      <c r="J37" s="155"/>
      <c r="K37" s="155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155"/>
      <c r="J38" s="155"/>
      <c r="K38" s="155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155"/>
      <c r="J39" s="155"/>
      <c r="K39" s="155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155"/>
      <c r="J40" s="155"/>
      <c r="K40" s="155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155"/>
      <c r="J41" s="155"/>
      <c r="K41" s="155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155"/>
      <c r="J42" s="155"/>
      <c r="K42" s="155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155"/>
      <c r="J43" s="155"/>
      <c r="K43" s="155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155"/>
      <c r="J44" s="155"/>
      <c r="K44" s="155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155"/>
      <c r="J45" s="155"/>
      <c r="K45" s="155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155"/>
      <c r="J46" s="155"/>
      <c r="K46" s="155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155"/>
      <c r="J47" s="155"/>
      <c r="K47" s="155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155"/>
      <c r="J48" s="155"/>
      <c r="K48" s="155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155"/>
      <c r="J49" s="155"/>
      <c r="K49" s="155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155"/>
      <c r="J50" s="155"/>
      <c r="K50" s="155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155"/>
      <c r="J51" s="155"/>
      <c r="K51" s="155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155"/>
      <c r="J52" s="155"/>
      <c r="K52" s="155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155"/>
      <c r="J53" s="155"/>
      <c r="K53" s="155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155"/>
      <c r="J54" s="155"/>
      <c r="K54" s="155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155"/>
      <c r="J55" s="155"/>
      <c r="K55" s="155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155"/>
      <c r="J56" s="155"/>
      <c r="K56" s="155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155"/>
      <c r="J57" s="155"/>
      <c r="K57" s="155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155"/>
      <c r="J58" s="155"/>
      <c r="K58" s="155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155"/>
      <c r="J59" s="155"/>
      <c r="K59" s="155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155"/>
      <c r="J60" s="155"/>
      <c r="K60" s="155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155"/>
      <c r="J61" s="155"/>
      <c r="K61" s="155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155"/>
      <c r="J62" s="155"/>
      <c r="K62" s="155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155"/>
      <c r="J63" s="155"/>
      <c r="K63" s="155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155"/>
      <c r="J64" s="155"/>
      <c r="K64" s="155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155"/>
      <c r="J65" s="155"/>
      <c r="K65" s="155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155"/>
      <c r="J66" s="155"/>
      <c r="K66" s="155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155"/>
      <c r="J67" s="155"/>
      <c r="K67" s="155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155"/>
      <c r="J68" s="155"/>
      <c r="K68" s="155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155"/>
      <c r="J69" s="155"/>
      <c r="K69" s="155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155"/>
      <c r="J70" s="155"/>
      <c r="K70" s="155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155"/>
      <c r="J71" s="155"/>
      <c r="K71" s="155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155"/>
      <c r="J72" s="155"/>
      <c r="K72" s="155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155"/>
      <c r="J73" s="155"/>
      <c r="K73" s="155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155"/>
      <c r="J74" s="155"/>
      <c r="K74" s="155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155"/>
      <c r="J75" s="155"/>
      <c r="K75" s="155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155"/>
      <c r="J76" s="155"/>
      <c r="K76" s="155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155"/>
      <c r="J77" s="155"/>
      <c r="K77" s="155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155"/>
      <c r="J78" s="155"/>
      <c r="K78" s="155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155"/>
      <c r="J79" s="155"/>
      <c r="K79" s="155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155"/>
      <c r="J80" s="155"/>
      <c r="K80" s="155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155"/>
      <c r="J81" s="155"/>
      <c r="K81" s="155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155"/>
      <c r="J82" s="155"/>
      <c r="K82" s="155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155"/>
      <c r="J83" s="155"/>
      <c r="K83" s="155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155"/>
      <c r="J84" s="155"/>
      <c r="K84" s="155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155"/>
      <c r="J85" s="155"/>
      <c r="K85" s="155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155"/>
      <c r="J86" s="155"/>
      <c r="K86" s="155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155"/>
      <c r="J87" s="155"/>
      <c r="K87" s="155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155"/>
      <c r="J88" s="155"/>
      <c r="K88" s="155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155"/>
      <c r="J89" s="155"/>
      <c r="K89" s="155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155"/>
      <c r="J90" s="155"/>
      <c r="K90" s="155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155"/>
      <c r="J91" s="155"/>
      <c r="K91" s="155"/>
      <c r="L91" s="71"/>
      <c r="M91" s="71"/>
    </row>
    <row r="92">
      <c r="B92" s="68"/>
      <c r="C92" s="43"/>
      <c r="D92" s="43"/>
      <c r="E92" s="43"/>
      <c r="F92" s="43"/>
      <c r="G92" s="43"/>
      <c r="H92" s="43"/>
      <c r="I92" s="43"/>
      <c r="J92" s="43"/>
      <c r="K92" s="43"/>
      <c r="L92" s="71"/>
      <c r="M92" s="7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254</v>
      </c>
      <c r="C1" s="19">
        <v>42187.0</v>
      </c>
      <c r="D1" s="19">
        <v>42191.0</v>
      </c>
      <c r="E1" s="19">
        <v>42194.0</v>
      </c>
      <c r="F1" s="19">
        <v>42198.0</v>
      </c>
      <c r="G1" s="19">
        <v>42201.0</v>
      </c>
      <c r="H1" s="19">
        <v>42205.0</v>
      </c>
      <c r="I1" s="19">
        <v>42208.0</v>
      </c>
      <c r="J1" s="215" t="s">
        <v>438</v>
      </c>
      <c r="K1" s="19">
        <v>42215.0</v>
      </c>
      <c r="L1" s="20" t="s">
        <v>256</v>
      </c>
      <c r="M1" s="22" t="s">
        <v>257</v>
      </c>
      <c r="N1" s="23" t="s">
        <v>258</v>
      </c>
      <c r="O1" s="24" t="s">
        <v>259</v>
      </c>
      <c r="P1" s="26" t="s">
        <v>260</v>
      </c>
    </row>
    <row r="2">
      <c r="A2" s="27" t="s">
        <v>261</v>
      </c>
      <c r="B2" s="28">
        <f>'0615'!L2</f>
        <v>730</v>
      </c>
      <c r="C2" s="35" t="s">
        <v>418</v>
      </c>
      <c r="D2" s="115" t="s">
        <v>444</v>
      </c>
      <c r="E2" s="115" t="s">
        <v>275</v>
      </c>
      <c r="F2" s="217" t="s">
        <v>445</v>
      </c>
      <c r="G2" s="115" t="s">
        <v>275</v>
      </c>
      <c r="H2" s="115" t="s">
        <v>446</v>
      </c>
      <c r="I2" s="115" t="s">
        <v>417</v>
      </c>
      <c r="J2" s="35"/>
      <c r="K2" s="112" t="s">
        <v>265</v>
      </c>
      <c r="L2" s="31">
        <f>B2+L3-L4</f>
        <v>930</v>
      </c>
      <c r="M2" s="32"/>
      <c r="N2" s="33">
        <f>SUM(N5:N26)</f>
        <v>-6990</v>
      </c>
      <c r="O2" s="216" t="s">
        <v>432</v>
      </c>
      <c r="P2" s="36"/>
    </row>
    <row r="3">
      <c r="A3" s="37" t="s">
        <v>271</v>
      </c>
      <c r="B3" s="38"/>
      <c r="C3" s="39">
        <f t="shared" ref="C3:K3" si="1">SUM(C5:C26)</f>
        <v>1600</v>
      </c>
      <c r="D3" s="39">
        <f t="shared" si="1"/>
        <v>1000</v>
      </c>
      <c r="E3" s="39">
        <f t="shared" si="1"/>
        <v>1300</v>
      </c>
      <c r="F3" s="39">
        <f t="shared" si="1"/>
        <v>1800</v>
      </c>
      <c r="G3" s="39">
        <f t="shared" si="1"/>
        <v>1650</v>
      </c>
      <c r="H3" s="39">
        <f t="shared" si="1"/>
        <v>1650</v>
      </c>
      <c r="I3" s="39">
        <f t="shared" si="1"/>
        <v>1800</v>
      </c>
      <c r="J3" s="39">
        <f t="shared" si="1"/>
        <v>2650</v>
      </c>
      <c r="K3" s="39">
        <f t="shared" si="1"/>
        <v>1650</v>
      </c>
      <c r="L3" s="39">
        <f t="shared" ref="L3:L4" si="2">SUM(C3:K3)</f>
        <v>15100</v>
      </c>
      <c r="M3" s="32"/>
      <c r="N3" s="40"/>
      <c r="O3" s="41"/>
      <c r="P3" s="43"/>
    </row>
    <row r="4">
      <c r="A4" s="44" t="s">
        <v>272</v>
      </c>
      <c r="B4" s="45"/>
      <c r="C4" s="46">
        <v>1600.0</v>
      </c>
      <c r="D4" s="46">
        <v>1200.0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2500.0</v>
      </c>
      <c r="K4" s="46">
        <v>1600.0</v>
      </c>
      <c r="L4" s="47">
        <f t="shared" si="2"/>
        <v>14900</v>
      </c>
      <c r="M4" s="32"/>
      <c r="N4" s="40"/>
      <c r="O4" s="48"/>
    </row>
    <row r="5">
      <c r="A5" s="50" t="s">
        <v>278</v>
      </c>
      <c r="B5" s="51">
        <f>-1*'0615'!N5</f>
        <v>1650</v>
      </c>
      <c r="C5" s="220"/>
      <c r="D5" s="35"/>
      <c r="E5" s="222"/>
      <c r="F5" s="42"/>
      <c r="G5" s="222"/>
      <c r="H5" s="223"/>
      <c r="I5" s="223"/>
      <c r="J5" s="42"/>
      <c r="K5" s="225">
        <v>150.0</v>
      </c>
      <c r="L5" s="52">
        <f t="shared" ref="L5:L26" si="3">SUM(B5:K5)</f>
        <v>1800</v>
      </c>
      <c r="M5" s="53">
        <v>150.0</v>
      </c>
      <c r="N5" s="33">
        <f t="shared" ref="N5:N26" si="4">M5-L5</f>
        <v>-1650</v>
      </c>
      <c r="O5" s="54">
        <f>SUM(C5:K5)+'0615'!Q5</f>
        <v>300</v>
      </c>
      <c r="P5" s="56"/>
    </row>
    <row r="6">
      <c r="A6" s="57" t="s">
        <v>94</v>
      </c>
      <c r="B6" s="51">
        <f>-1*'0615'!N6</f>
        <v>-1150</v>
      </c>
      <c r="C6" s="220"/>
      <c r="D6" s="222"/>
      <c r="E6" s="222"/>
      <c r="F6" s="42"/>
      <c r="G6" s="222"/>
      <c r="H6" s="222"/>
      <c r="I6" s="222"/>
      <c r="J6" s="222"/>
      <c r="K6" s="226"/>
      <c r="L6" s="52">
        <f t="shared" si="3"/>
        <v>-1150</v>
      </c>
      <c r="M6" s="32"/>
      <c r="N6" s="33">
        <f t="shared" si="4"/>
        <v>1150</v>
      </c>
      <c r="O6" s="54">
        <f>SUM(C6:K6)+'0615'!Q6</f>
        <v>0</v>
      </c>
      <c r="P6" s="26" t="s">
        <v>279</v>
      </c>
    </row>
    <row r="7">
      <c r="A7" s="57" t="s">
        <v>23</v>
      </c>
      <c r="B7" s="51">
        <f>-1*'0615'!N7</f>
        <v>370</v>
      </c>
      <c r="C7" s="227"/>
      <c r="D7" s="112">
        <v>100.0</v>
      </c>
      <c r="E7" s="112">
        <v>100.0</v>
      </c>
      <c r="F7" s="217">
        <v>200.0</v>
      </c>
      <c r="G7" s="225">
        <v>150.0</v>
      </c>
      <c r="H7" s="225">
        <v>150.0</v>
      </c>
      <c r="I7" s="225">
        <v>200.0</v>
      </c>
      <c r="J7" s="223">
        <v>200.0</v>
      </c>
      <c r="K7" s="217">
        <v>150.0</v>
      </c>
      <c r="L7" s="52">
        <f t="shared" si="3"/>
        <v>1620</v>
      </c>
      <c r="M7" s="53">
        <v>2530.0</v>
      </c>
      <c r="N7" s="33">
        <f t="shared" si="4"/>
        <v>910</v>
      </c>
      <c r="O7" s="54">
        <f>SUM(C7:K7)+'0615'!Q7</f>
        <v>2100</v>
      </c>
      <c r="P7" s="26" t="s">
        <v>280</v>
      </c>
    </row>
    <row r="8">
      <c r="A8" s="57" t="s">
        <v>7</v>
      </c>
      <c r="B8" s="51">
        <f>-1*'0615'!N8</f>
        <v>-400</v>
      </c>
      <c r="C8" s="227"/>
      <c r="D8" s="217">
        <v>100.0</v>
      </c>
      <c r="E8" s="223"/>
      <c r="F8" s="112">
        <v>200.0</v>
      </c>
      <c r="G8" s="225">
        <v>150.0</v>
      </c>
      <c r="H8" s="225">
        <v>150.0</v>
      </c>
      <c r="I8" s="217">
        <v>200.0</v>
      </c>
      <c r="J8" s="223">
        <v>150.0</v>
      </c>
      <c r="K8" s="226"/>
      <c r="L8" s="52">
        <f t="shared" si="3"/>
        <v>550</v>
      </c>
      <c r="M8" s="53">
        <v>1200.0</v>
      </c>
      <c r="N8" s="33">
        <f t="shared" si="4"/>
        <v>650</v>
      </c>
      <c r="O8" s="54">
        <f>SUM(C8:K8)+'0615'!Q8</f>
        <v>1250</v>
      </c>
      <c r="P8" s="26" t="s">
        <v>281</v>
      </c>
    </row>
    <row r="9">
      <c r="A9" s="57" t="s">
        <v>96</v>
      </c>
      <c r="B9" s="51">
        <f>-1*'0615'!N9</f>
        <v>250</v>
      </c>
      <c r="C9" s="220"/>
      <c r="D9" s="222"/>
      <c r="E9" s="222"/>
      <c r="F9" s="42"/>
      <c r="G9" s="222"/>
      <c r="H9" s="222"/>
      <c r="I9" s="222"/>
      <c r="J9" s="222"/>
      <c r="K9" s="226"/>
      <c r="L9" s="52">
        <f t="shared" si="3"/>
        <v>250</v>
      </c>
      <c r="M9" s="32"/>
      <c r="N9" s="33">
        <f t="shared" si="4"/>
        <v>-250</v>
      </c>
      <c r="O9" s="54">
        <f>SUM(C9:K9)+'0615'!Q9</f>
        <v>0</v>
      </c>
      <c r="P9" s="26" t="s">
        <v>383</v>
      </c>
    </row>
    <row r="10">
      <c r="A10" s="57" t="s">
        <v>62</v>
      </c>
      <c r="B10" s="51">
        <f>-1*'0615'!N10</f>
        <v>150</v>
      </c>
      <c r="C10" s="227"/>
      <c r="D10" s="217">
        <v>100.0</v>
      </c>
      <c r="E10" s="217">
        <v>100.0</v>
      </c>
      <c r="F10" s="112">
        <v>200.0</v>
      </c>
      <c r="G10" s="217">
        <v>150.0</v>
      </c>
      <c r="H10" s="225">
        <v>150.0</v>
      </c>
      <c r="I10" s="222"/>
      <c r="J10" s="223">
        <v>150.0</v>
      </c>
      <c r="K10" s="225">
        <v>150.0</v>
      </c>
      <c r="L10" s="52">
        <f t="shared" si="3"/>
        <v>1150</v>
      </c>
      <c r="M10" s="53">
        <v>1100.0</v>
      </c>
      <c r="N10" s="33">
        <f t="shared" si="4"/>
        <v>-50</v>
      </c>
      <c r="O10" s="54">
        <f>SUM(C10:K10)+'0615'!Q10</f>
        <v>1550</v>
      </c>
      <c r="P10" s="26" t="s">
        <v>282</v>
      </c>
    </row>
    <row r="11">
      <c r="A11" s="57" t="s">
        <v>16</v>
      </c>
      <c r="B11" s="51">
        <f>-1*'0615'!N11</f>
        <v>0</v>
      </c>
      <c r="C11" s="115">
        <v>200.0</v>
      </c>
      <c r="D11" s="217">
        <v>100.0</v>
      </c>
      <c r="E11" s="217">
        <v>100.0</v>
      </c>
      <c r="F11" s="217">
        <v>200.0</v>
      </c>
      <c r="G11" s="217">
        <v>150.0</v>
      </c>
      <c r="H11" s="217">
        <v>150.0</v>
      </c>
      <c r="I11" s="115">
        <v>200.0</v>
      </c>
      <c r="J11" s="223">
        <v>200.0</v>
      </c>
      <c r="K11" s="217">
        <v>150.0</v>
      </c>
      <c r="L11" s="52">
        <f t="shared" si="3"/>
        <v>1450</v>
      </c>
      <c r="M11" s="61">
        <f>L11</f>
        <v>1450</v>
      </c>
      <c r="N11" s="33">
        <f t="shared" si="4"/>
        <v>0</v>
      </c>
      <c r="O11" s="54">
        <f>SUM(C11:K11)+'0615'!Q11</f>
        <v>2300</v>
      </c>
      <c r="P11" s="26" t="s">
        <v>283</v>
      </c>
    </row>
    <row r="12">
      <c r="A12" s="57" t="s">
        <v>36</v>
      </c>
      <c r="B12" s="51">
        <f>-1*'0615'!N12</f>
        <v>0</v>
      </c>
      <c r="C12" s="93">
        <v>200.0</v>
      </c>
      <c r="D12" s="112">
        <v>100.0</v>
      </c>
      <c r="E12" s="112">
        <v>100.0</v>
      </c>
      <c r="F12" s="217">
        <v>200.0</v>
      </c>
      <c r="G12" s="223"/>
      <c r="H12" s="225">
        <v>150.0</v>
      </c>
      <c r="I12" s="223"/>
      <c r="J12" s="223">
        <v>150.0</v>
      </c>
      <c r="K12" s="226"/>
      <c r="L12" s="52">
        <f t="shared" si="3"/>
        <v>900</v>
      </c>
      <c r="M12" s="53"/>
      <c r="N12" s="33">
        <f t="shared" si="4"/>
        <v>-900</v>
      </c>
      <c r="O12" s="54">
        <f>SUM(C12:K12)+'0615'!Q12</f>
        <v>1650</v>
      </c>
      <c r="P12" s="26" t="s">
        <v>284</v>
      </c>
    </row>
    <row r="13">
      <c r="A13" s="57" t="s">
        <v>45</v>
      </c>
      <c r="B13" s="51">
        <f>-1*'0615'!N13</f>
        <v>350</v>
      </c>
      <c r="C13" s="227"/>
      <c r="D13" s="112">
        <v>100.0</v>
      </c>
      <c r="E13" s="112">
        <v>100.0</v>
      </c>
      <c r="F13" s="223"/>
      <c r="G13" s="225">
        <v>150.0</v>
      </c>
      <c r="H13" s="35"/>
      <c r="I13" s="42"/>
      <c r="J13" s="223">
        <v>200.0</v>
      </c>
      <c r="K13" s="226"/>
      <c r="L13" s="52">
        <f t="shared" si="3"/>
        <v>900</v>
      </c>
      <c r="M13" s="53">
        <v>500.0</v>
      </c>
      <c r="N13" s="33">
        <f t="shared" si="4"/>
        <v>-400</v>
      </c>
      <c r="O13" s="54">
        <f>SUM(C13:K13)+'0615'!Q13</f>
        <v>1250</v>
      </c>
      <c r="P13" s="26" t="s">
        <v>285</v>
      </c>
    </row>
    <row r="14">
      <c r="A14" s="57" t="s">
        <v>87</v>
      </c>
      <c r="B14" s="51">
        <f>-1*'0615'!N14</f>
        <v>0</v>
      </c>
      <c r="C14" s="220"/>
      <c r="D14" s="222"/>
      <c r="E14" s="222"/>
      <c r="F14" s="42"/>
      <c r="G14" s="222"/>
      <c r="H14" s="222"/>
      <c r="I14" s="222"/>
      <c r="J14" s="222"/>
      <c r="K14" s="226"/>
      <c r="L14" s="52">
        <f t="shared" si="3"/>
        <v>0</v>
      </c>
      <c r="M14" s="32"/>
      <c r="N14" s="33">
        <f t="shared" si="4"/>
        <v>0</v>
      </c>
      <c r="O14" s="54">
        <f>SUM(C14:K14)+'0615'!Q14</f>
        <v>0</v>
      </c>
      <c r="P14" s="26" t="s">
        <v>286</v>
      </c>
    </row>
    <row r="15">
      <c r="A15" s="57" t="s">
        <v>25</v>
      </c>
      <c r="B15" s="51">
        <f>-1*'0615'!N15</f>
        <v>600</v>
      </c>
      <c r="C15" s="227"/>
      <c r="D15" s="69"/>
      <c r="E15" s="217">
        <v>100.0</v>
      </c>
      <c r="F15" s="115">
        <v>200.0</v>
      </c>
      <c r="G15" s="225">
        <v>150.0</v>
      </c>
      <c r="H15" s="225">
        <v>150.0</v>
      </c>
      <c r="I15" s="115">
        <v>200.0</v>
      </c>
      <c r="J15" s="223">
        <v>200.0</v>
      </c>
      <c r="K15" s="226"/>
      <c r="L15" s="52">
        <f t="shared" si="3"/>
        <v>1600</v>
      </c>
      <c r="M15" s="53">
        <v>1600.0</v>
      </c>
      <c r="N15" s="33">
        <f t="shared" si="4"/>
        <v>0</v>
      </c>
      <c r="O15" s="54">
        <f>SUM(C15:K15)+'0615'!Q15</f>
        <v>1150</v>
      </c>
      <c r="P15" s="26" t="s">
        <v>287</v>
      </c>
    </row>
    <row r="16">
      <c r="A16" s="57" t="s">
        <v>8</v>
      </c>
      <c r="B16" s="51">
        <f>-1*'0615'!N16</f>
        <v>300</v>
      </c>
      <c r="C16" s="93">
        <v>200.0</v>
      </c>
      <c r="D16" s="222"/>
      <c r="E16" s="112">
        <v>100.0</v>
      </c>
      <c r="F16" s="42"/>
      <c r="G16" s="222"/>
      <c r="H16" s="222"/>
      <c r="I16" s="223"/>
      <c r="J16" s="223">
        <v>100.0</v>
      </c>
      <c r="K16" s="225">
        <v>150.0</v>
      </c>
      <c r="L16" s="52">
        <f t="shared" si="3"/>
        <v>850</v>
      </c>
      <c r="M16" s="53"/>
      <c r="N16" s="33">
        <f t="shared" si="4"/>
        <v>-850</v>
      </c>
      <c r="O16" s="54">
        <f>SUM(C16:K16)+'0615'!Q16</f>
        <v>850</v>
      </c>
      <c r="P16" s="26" t="s">
        <v>288</v>
      </c>
    </row>
    <row r="17">
      <c r="A17" s="57" t="s">
        <v>124</v>
      </c>
      <c r="B17" s="51">
        <f>-1*'0615'!N17</f>
        <v>-50</v>
      </c>
      <c r="C17" s="112">
        <v>200.0</v>
      </c>
      <c r="D17" s="217">
        <v>100.0</v>
      </c>
      <c r="E17" s="217">
        <v>100.0</v>
      </c>
      <c r="F17" s="223"/>
      <c r="G17" s="217">
        <v>150.0</v>
      </c>
      <c r="H17" s="217">
        <v>150.0</v>
      </c>
      <c r="I17" s="112">
        <v>200.0</v>
      </c>
      <c r="J17" s="223">
        <v>200.0</v>
      </c>
      <c r="K17" s="225">
        <v>150.0</v>
      </c>
      <c r="L17" s="52">
        <f t="shared" si="3"/>
        <v>1200</v>
      </c>
      <c r="M17" s="53">
        <v>500.0</v>
      </c>
      <c r="N17" s="33">
        <f t="shared" si="4"/>
        <v>-700</v>
      </c>
      <c r="O17" s="54">
        <f>SUM(C17:K17)+'0615'!Q17</f>
        <v>1950</v>
      </c>
      <c r="P17" s="26" t="s">
        <v>289</v>
      </c>
    </row>
    <row r="18">
      <c r="A18" s="57" t="s">
        <v>97</v>
      </c>
      <c r="B18" s="51">
        <f>-1*'0615'!N18</f>
        <v>0</v>
      </c>
      <c r="C18" s="220"/>
      <c r="D18" s="222"/>
      <c r="E18" s="222"/>
      <c r="F18" s="42"/>
      <c r="G18" s="222"/>
      <c r="H18" s="223"/>
      <c r="I18" s="223"/>
      <c r="J18" s="223"/>
      <c r="K18" s="226"/>
      <c r="L18" s="52">
        <f t="shared" si="3"/>
        <v>0</v>
      </c>
      <c r="M18" s="53"/>
      <c r="N18" s="33">
        <f t="shared" si="4"/>
        <v>0</v>
      </c>
      <c r="O18" s="54">
        <f>SUM(C18:K18)+'0615'!Q18</f>
        <v>400</v>
      </c>
      <c r="P18" s="26" t="s">
        <v>385</v>
      </c>
    </row>
    <row r="19">
      <c r="A19" s="57" t="s">
        <v>65</v>
      </c>
      <c r="B19" s="51">
        <f>-1*'0615'!N19</f>
        <v>950</v>
      </c>
      <c r="C19" s="115">
        <v>200.0</v>
      </c>
      <c r="D19" s="112">
        <v>100.0</v>
      </c>
      <c r="E19" s="217">
        <v>100.0</v>
      </c>
      <c r="F19" s="225">
        <v>200.0</v>
      </c>
      <c r="G19" s="225">
        <v>150.0</v>
      </c>
      <c r="H19" s="223"/>
      <c r="I19" s="112">
        <v>200.0</v>
      </c>
      <c r="J19" s="223">
        <v>200.0</v>
      </c>
      <c r="K19" s="225">
        <v>150.0</v>
      </c>
      <c r="L19" s="52">
        <f t="shared" si="3"/>
        <v>2250</v>
      </c>
      <c r="M19" s="53">
        <v>1500.0</v>
      </c>
      <c r="N19" s="33">
        <f t="shared" si="4"/>
        <v>-750</v>
      </c>
      <c r="O19" s="54">
        <f>SUM(C19:K19)+'0615'!Q19</f>
        <v>2150</v>
      </c>
      <c r="P19" s="26" t="s">
        <v>290</v>
      </c>
    </row>
    <row r="20">
      <c r="A20" s="57" t="s">
        <v>55</v>
      </c>
      <c r="B20" s="51">
        <f>-1*'0615'!N20</f>
        <v>650</v>
      </c>
      <c r="C20" s="115">
        <v>200.0</v>
      </c>
      <c r="D20" s="222"/>
      <c r="E20" s="112">
        <v>100.0</v>
      </c>
      <c r="F20" s="42"/>
      <c r="G20" s="217">
        <v>150.0</v>
      </c>
      <c r="H20" s="217">
        <v>150.0</v>
      </c>
      <c r="I20" s="115">
        <v>200.0</v>
      </c>
      <c r="J20" s="223">
        <v>200.0</v>
      </c>
      <c r="K20" s="217">
        <v>150.0</v>
      </c>
      <c r="L20" s="52">
        <f t="shared" si="3"/>
        <v>1800</v>
      </c>
      <c r="M20" s="32"/>
      <c r="N20" s="33">
        <f t="shared" si="4"/>
        <v>-1800</v>
      </c>
      <c r="O20" s="54">
        <f>SUM(C20:K20)+'0615'!Q20</f>
        <v>1550</v>
      </c>
      <c r="P20" s="26" t="s">
        <v>291</v>
      </c>
    </row>
    <row r="21">
      <c r="A21" s="57" t="s">
        <v>28</v>
      </c>
      <c r="B21" s="51">
        <f>-1*'0615'!N21</f>
        <v>3650</v>
      </c>
      <c r="C21" s="227"/>
      <c r="D21" s="69"/>
      <c r="E21" s="217">
        <v>100.0</v>
      </c>
      <c r="F21" s="223"/>
      <c r="G21" s="223"/>
      <c r="H21" s="35"/>
      <c r="I21" s="35"/>
      <c r="J21" s="223">
        <v>200.0</v>
      </c>
      <c r="K21" s="225">
        <v>150.0</v>
      </c>
      <c r="L21" s="52">
        <f t="shared" si="3"/>
        <v>4100</v>
      </c>
      <c r="M21" s="53">
        <v>3000.0</v>
      </c>
      <c r="N21" s="33">
        <f t="shared" si="4"/>
        <v>-1100</v>
      </c>
      <c r="O21" s="54">
        <f>SUM(C21:K21)+'0615'!Q21</f>
        <v>1300</v>
      </c>
      <c r="P21" s="26" t="s">
        <v>292</v>
      </c>
    </row>
    <row r="22">
      <c r="A22" s="57" t="s">
        <v>70</v>
      </c>
      <c r="B22" s="51">
        <f>-1*'0615'!N22</f>
        <v>1200</v>
      </c>
      <c r="C22" s="220"/>
      <c r="D22" s="69"/>
      <c r="E22" s="222"/>
      <c r="F22" s="225">
        <v>200.0</v>
      </c>
      <c r="G22" s="222"/>
      <c r="H22" s="225">
        <v>150.0</v>
      </c>
      <c r="I22" s="222"/>
      <c r="J22" s="35">
        <v>100.0</v>
      </c>
      <c r="K22" s="226"/>
      <c r="L22" s="52">
        <f t="shared" si="3"/>
        <v>1650</v>
      </c>
      <c r="M22" s="32"/>
      <c r="N22" s="33">
        <f t="shared" si="4"/>
        <v>-1650</v>
      </c>
      <c r="O22" s="54">
        <f>SUM(C22:K22)+'0615'!Q22</f>
        <v>700</v>
      </c>
      <c r="P22" s="26" t="s">
        <v>293</v>
      </c>
    </row>
    <row r="23">
      <c r="A23" s="57" t="s">
        <v>149</v>
      </c>
      <c r="B23" s="51">
        <f>-1*'0615'!N23</f>
        <v>400</v>
      </c>
      <c r="C23" s="220"/>
      <c r="D23" s="222"/>
      <c r="E23" s="222"/>
      <c r="F23" s="42"/>
      <c r="G23" s="222"/>
      <c r="H23" s="223"/>
      <c r="I23" s="223"/>
      <c r="J23" s="222"/>
      <c r="K23" s="226"/>
      <c r="L23" s="52">
        <f t="shared" si="3"/>
        <v>400</v>
      </c>
      <c r="M23" s="32"/>
      <c r="N23" s="33">
        <f t="shared" si="4"/>
        <v>-400</v>
      </c>
      <c r="O23" s="54">
        <f>SUM(C23:K23)+'0615'!Q23</f>
        <v>250</v>
      </c>
      <c r="P23" s="26" t="s">
        <v>294</v>
      </c>
    </row>
    <row r="24">
      <c r="A24" s="57" t="s">
        <v>103</v>
      </c>
      <c r="B24" s="51">
        <f>-1*'0615'!N24</f>
        <v>-50</v>
      </c>
      <c r="C24" s="227"/>
      <c r="D24" s="69"/>
      <c r="E24" s="222"/>
      <c r="F24" s="42"/>
      <c r="G24" s="223"/>
      <c r="H24" s="223"/>
      <c r="I24" s="42"/>
      <c r="J24" s="42"/>
      <c r="K24" s="226"/>
      <c r="L24" s="52">
        <f t="shared" si="3"/>
        <v>-50</v>
      </c>
      <c r="M24" s="53"/>
      <c r="N24" s="33">
        <f t="shared" si="4"/>
        <v>50</v>
      </c>
      <c r="O24" s="54">
        <f>SUM(C24:K24)+'0615'!Q24</f>
        <v>150</v>
      </c>
      <c r="P24" s="26" t="s">
        <v>318</v>
      </c>
    </row>
    <row r="25">
      <c r="A25" s="57" t="s">
        <v>30</v>
      </c>
      <c r="B25" s="51">
        <f>-1*'0615'!N25</f>
        <v>-50</v>
      </c>
      <c r="C25" s="112">
        <v>200.0</v>
      </c>
      <c r="D25" s="217">
        <v>100.0</v>
      </c>
      <c r="E25" s="112">
        <v>100.0</v>
      </c>
      <c r="F25" s="223"/>
      <c r="G25" s="217">
        <v>150.0</v>
      </c>
      <c r="H25" s="217">
        <v>150.0</v>
      </c>
      <c r="I25" s="115">
        <v>200.0</v>
      </c>
      <c r="J25" s="223">
        <v>200.0</v>
      </c>
      <c r="K25" s="217">
        <v>150.0</v>
      </c>
      <c r="L25" s="52">
        <f t="shared" si="3"/>
        <v>1200</v>
      </c>
      <c r="M25" s="53">
        <v>2000.0</v>
      </c>
      <c r="N25" s="33">
        <f t="shared" si="4"/>
        <v>800</v>
      </c>
      <c r="O25" s="54">
        <f>SUM(C25:K25)+'0615'!Q25</f>
        <v>2100</v>
      </c>
      <c r="P25" s="26" t="s">
        <v>295</v>
      </c>
    </row>
    <row r="26">
      <c r="A26" s="57" t="s">
        <v>52</v>
      </c>
      <c r="B26" s="51">
        <f>-1*'0615'!N26</f>
        <v>0</v>
      </c>
      <c r="C26" s="115">
        <v>200.0</v>
      </c>
      <c r="D26" s="112">
        <v>100.0</v>
      </c>
      <c r="E26" s="112">
        <v>100.0</v>
      </c>
      <c r="F26" s="225">
        <v>200.0</v>
      </c>
      <c r="G26" s="217">
        <v>150.0</v>
      </c>
      <c r="H26" s="217">
        <v>150.0</v>
      </c>
      <c r="I26" s="112">
        <v>200.0</v>
      </c>
      <c r="J26" s="223">
        <v>200.0</v>
      </c>
      <c r="K26" s="217">
        <v>150.0</v>
      </c>
      <c r="L26" s="52">
        <f t="shared" si="3"/>
        <v>1450</v>
      </c>
      <c r="M26" s="53">
        <v>1400.0</v>
      </c>
      <c r="N26" s="33">
        <f t="shared" si="4"/>
        <v>-50</v>
      </c>
      <c r="O26" s="54">
        <f>SUM(C26:K26)+'0615'!Q26</f>
        <v>2300</v>
      </c>
      <c r="P26" s="5" t="s">
        <v>296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</row>
    <row r="28" ht="82.5" customHeight="1">
      <c r="A28" s="43"/>
      <c r="B28" s="43"/>
      <c r="D28" s="35"/>
      <c r="E28" s="42"/>
      <c r="F28" s="42"/>
      <c r="G28" s="42"/>
      <c r="H28" s="35"/>
      <c r="I28" s="35"/>
      <c r="J28" s="42"/>
      <c r="K28" s="35" t="s">
        <v>456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254</v>
      </c>
      <c r="C1" s="19">
        <v>42156.0</v>
      </c>
      <c r="D1" s="19">
        <v>42159.0</v>
      </c>
      <c r="E1" s="19">
        <v>42163.0</v>
      </c>
      <c r="F1" s="19">
        <v>42166.0</v>
      </c>
      <c r="G1" s="19">
        <v>42170.0</v>
      </c>
      <c r="H1" s="19">
        <v>42173.0</v>
      </c>
      <c r="I1" s="19">
        <v>42177.0</v>
      </c>
      <c r="J1" s="19">
        <v>42180.0</v>
      </c>
      <c r="K1" s="19">
        <v>42184.0</v>
      </c>
      <c r="L1" s="20" t="s">
        <v>256</v>
      </c>
      <c r="M1" s="22" t="s">
        <v>257</v>
      </c>
      <c r="N1" s="23" t="s">
        <v>258</v>
      </c>
      <c r="O1" s="24" t="s">
        <v>259</v>
      </c>
      <c r="P1" s="24" t="s">
        <v>259</v>
      </c>
      <c r="Q1" s="24" t="s">
        <v>259</v>
      </c>
      <c r="R1" s="26" t="s">
        <v>260</v>
      </c>
    </row>
    <row r="2">
      <c r="A2" s="27" t="s">
        <v>261</v>
      </c>
      <c r="B2" s="28">
        <f>'0515'!L2</f>
        <v>-370</v>
      </c>
      <c r="C2" s="229" t="s">
        <v>448</v>
      </c>
      <c r="D2" s="230" t="s">
        <v>309</v>
      </c>
      <c r="E2" s="217" t="s">
        <v>449</v>
      </c>
      <c r="F2" s="217" t="s">
        <v>431</v>
      </c>
      <c r="G2" s="66" t="s">
        <v>346</v>
      </c>
      <c r="H2" s="112" t="s">
        <v>268</v>
      </c>
      <c r="I2" s="115" t="s">
        <v>450</v>
      </c>
      <c r="J2" s="115" t="s">
        <v>305</v>
      </c>
      <c r="K2" s="43"/>
      <c r="L2" s="31">
        <f>B2+L3-L4</f>
        <v>730</v>
      </c>
      <c r="M2" s="32"/>
      <c r="N2" s="33">
        <f>SUM(N5:N26)</f>
        <v>-8820</v>
      </c>
      <c r="O2" s="216" t="s">
        <v>451</v>
      </c>
      <c r="P2" s="216" t="s">
        <v>452</v>
      </c>
      <c r="Q2" s="216" t="s">
        <v>432</v>
      </c>
      <c r="R2" s="36"/>
    </row>
    <row r="3">
      <c r="A3" s="37" t="s">
        <v>271</v>
      </c>
      <c r="B3" s="38"/>
      <c r="C3" s="39">
        <f t="shared" ref="C3:K3" si="1">SUM(C5:C26)</f>
        <v>1950</v>
      </c>
      <c r="D3" s="39">
        <f t="shared" si="1"/>
        <v>1800</v>
      </c>
      <c r="E3" s="39">
        <f t="shared" si="1"/>
        <v>1800</v>
      </c>
      <c r="F3" s="39">
        <f t="shared" si="1"/>
        <v>1500</v>
      </c>
      <c r="G3" s="39">
        <f t="shared" si="1"/>
        <v>1550</v>
      </c>
      <c r="H3" s="39">
        <f t="shared" si="1"/>
        <v>1400</v>
      </c>
      <c r="I3" s="39">
        <f t="shared" si="1"/>
        <v>2100</v>
      </c>
      <c r="J3" s="39">
        <f t="shared" si="1"/>
        <v>1800</v>
      </c>
      <c r="K3" s="39">
        <f t="shared" si="1"/>
        <v>0</v>
      </c>
      <c r="L3" s="39">
        <f t="shared" ref="L3:L4" si="2">SUM(C3:K3)</f>
        <v>13900</v>
      </c>
      <c r="M3" s="32"/>
      <c r="N3" s="40"/>
      <c r="O3" s="41"/>
      <c r="P3" s="41"/>
      <c r="Q3" s="41"/>
      <c r="R3" s="43"/>
    </row>
    <row r="4">
      <c r="A4" s="44" t="s">
        <v>272</v>
      </c>
      <c r="B4" s="45"/>
      <c r="C4" s="231">
        <v>1600.0</v>
      </c>
      <c r="D4" s="231">
        <v>1600.0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1600.0</v>
      </c>
      <c r="K4" s="232"/>
      <c r="L4" s="47">
        <f t="shared" si="2"/>
        <v>12800</v>
      </c>
      <c r="M4" s="32"/>
      <c r="N4" s="40"/>
      <c r="O4" s="48"/>
      <c r="P4" s="48"/>
      <c r="Q4" s="48"/>
    </row>
    <row r="5">
      <c r="A5" s="50" t="s">
        <v>278</v>
      </c>
      <c r="B5" s="51">
        <f>-1*'0515'!N5</f>
        <v>1650</v>
      </c>
      <c r="D5" s="233">
        <v>0.0</v>
      </c>
      <c r="E5" s="43"/>
      <c r="F5" s="234"/>
      <c r="G5" s="235"/>
      <c r="H5" s="217">
        <v>0.0</v>
      </c>
      <c r="I5" s="225">
        <v>150.0</v>
      </c>
      <c r="J5" s="234"/>
      <c r="K5" s="43"/>
      <c r="L5" s="52">
        <f t="shared" ref="L5:L26" si="3">SUM(B5:K5)</f>
        <v>1800</v>
      </c>
      <c r="M5" s="53">
        <v>150.0</v>
      </c>
      <c r="N5" s="33">
        <f t="shared" ref="N5:N26" si="4">M5-L5</f>
        <v>-1650</v>
      </c>
      <c r="O5" s="54">
        <f>SUM(C5:D5)+'0515'!O5</f>
        <v>2000</v>
      </c>
      <c r="P5" s="54">
        <f>O5+'0315'!O5</f>
        <v>7400</v>
      </c>
      <c r="Q5" s="54">
        <f t="shared" ref="Q5:Q26" si="5">SUM(E5:K5)</f>
        <v>150</v>
      </c>
      <c r="R5" s="56"/>
    </row>
    <row r="6">
      <c r="A6" s="57" t="s">
        <v>94</v>
      </c>
      <c r="B6" s="51">
        <f>-1*'0515'!N6</f>
        <v>-1150</v>
      </c>
      <c r="D6" s="43"/>
      <c r="E6" s="43"/>
      <c r="F6" s="234"/>
      <c r="G6" s="235"/>
      <c r="H6" s="235"/>
      <c r="I6" s="235"/>
      <c r="J6" s="43"/>
      <c r="K6" s="43"/>
      <c r="L6" s="52">
        <f t="shared" si="3"/>
        <v>-1150</v>
      </c>
      <c r="M6" s="32"/>
      <c r="N6" s="33">
        <f t="shared" si="4"/>
        <v>1150</v>
      </c>
      <c r="O6" s="54">
        <f>SUM(C6:D6)+'0515'!O6</f>
        <v>250</v>
      </c>
      <c r="P6" s="54">
        <f>O6+'0315'!O6</f>
        <v>250</v>
      </c>
      <c r="Q6" s="54">
        <f t="shared" si="5"/>
        <v>0</v>
      </c>
      <c r="R6" s="26" t="s">
        <v>279</v>
      </c>
    </row>
    <row r="7">
      <c r="A7" s="57" t="s">
        <v>23</v>
      </c>
      <c r="B7" s="51">
        <f>-1*'0515'!N7</f>
        <v>-780</v>
      </c>
      <c r="C7" s="230">
        <v>150.0</v>
      </c>
      <c r="D7" s="230">
        <v>150.0</v>
      </c>
      <c r="E7" s="225">
        <v>150.0</v>
      </c>
      <c r="F7" s="225">
        <v>150.0</v>
      </c>
      <c r="G7" s="217">
        <v>150.0</v>
      </c>
      <c r="H7" s="225">
        <v>100.0</v>
      </c>
      <c r="I7" s="217">
        <v>150.0</v>
      </c>
      <c r="J7" s="225">
        <v>150.0</v>
      </c>
      <c r="K7" s="43"/>
      <c r="L7" s="52">
        <f t="shared" si="3"/>
        <v>370</v>
      </c>
      <c r="M7" s="32"/>
      <c r="N7" s="33">
        <f t="shared" si="4"/>
        <v>-370</v>
      </c>
      <c r="O7" s="54">
        <f>SUM(C7:D7)+'0515'!O7</f>
        <v>1900</v>
      </c>
      <c r="P7" s="54">
        <f>O7+'0315'!O7</f>
        <v>3750</v>
      </c>
      <c r="Q7" s="54">
        <f t="shared" si="5"/>
        <v>850</v>
      </c>
      <c r="R7" s="26" t="s">
        <v>280</v>
      </c>
    </row>
    <row r="8">
      <c r="A8" s="57" t="s">
        <v>7</v>
      </c>
      <c r="B8" s="51">
        <f>-1*'0515'!N8</f>
        <v>-850</v>
      </c>
      <c r="C8" s="230">
        <v>150.0</v>
      </c>
      <c r="D8" s="43"/>
      <c r="E8" s="217">
        <v>150.0</v>
      </c>
      <c r="F8" s="234"/>
      <c r="G8" s="235"/>
      <c r="H8" s="235"/>
      <c r="I8" s="225">
        <v>150.0</v>
      </c>
      <c r="J8" s="43"/>
      <c r="K8" s="43"/>
      <c r="L8" s="52">
        <f t="shared" si="3"/>
        <v>-400</v>
      </c>
      <c r="M8" s="32"/>
      <c r="N8" s="33">
        <f t="shared" si="4"/>
        <v>400</v>
      </c>
      <c r="O8" s="54">
        <f>SUM(C8:D8)+'0515'!O8</f>
        <v>300</v>
      </c>
      <c r="P8" s="54">
        <f>O8+'0315'!O8</f>
        <v>300</v>
      </c>
      <c r="Q8" s="54">
        <f t="shared" si="5"/>
        <v>300</v>
      </c>
      <c r="R8" s="26" t="s">
        <v>281</v>
      </c>
    </row>
    <row r="9">
      <c r="A9" s="57" t="s">
        <v>96</v>
      </c>
      <c r="B9" s="51">
        <f>-1*'0515'!N9</f>
        <v>250</v>
      </c>
      <c r="D9" s="43"/>
      <c r="E9" s="235"/>
      <c r="F9" s="234"/>
      <c r="G9" s="235"/>
      <c r="H9" s="235"/>
      <c r="I9" s="235"/>
      <c r="J9" s="43"/>
      <c r="K9" s="43"/>
      <c r="L9" s="52">
        <f t="shared" si="3"/>
        <v>250</v>
      </c>
      <c r="M9" s="32"/>
      <c r="N9" s="33">
        <f t="shared" si="4"/>
        <v>-250</v>
      </c>
      <c r="O9" s="54">
        <f>SUM(C9:D9)+'0515'!O9</f>
        <v>250</v>
      </c>
      <c r="P9" s="54">
        <f>O9+'0315'!O9</f>
        <v>250</v>
      </c>
      <c r="Q9" s="54">
        <f t="shared" si="5"/>
        <v>0</v>
      </c>
      <c r="R9" s="26" t="s">
        <v>383</v>
      </c>
    </row>
    <row r="10">
      <c r="A10" s="57" t="s">
        <v>62</v>
      </c>
      <c r="B10" s="51">
        <f>-1*'0515'!N10</f>
        <v>150</v>
      </c>
      <c r="C10" s="230">
        <v>150.0</v>
      </c>
      <c r="D10" s="229">
        <v>150.0</v>
      </c>
      <c r="E10" s="225">
        <v>150.0</v>
      </c>
      <c r="F10" s="234"/>
      <c r="G10" s="225">
        <v>150.0</v>
      </c>
      <c r="H10" s="217">
        <v>100.0</v>
      </c>
      <c r="I10" s="235"/>
      <c r="J10" s="217">
        <v>150.0</v>
      </c>
      <c r="K10" s="43"/>
      <c r="L10" s="52">
        <f t="shared" si="3"/>
        <v>1000</v>
      </c>
      <c r="M10" s="53">
        <v>850.0</v>
      </c>
      <c r="N10" s="33">
        <f t="shared" si="4"/>
        <v>-150</v>
      </c>
      <c r="O10" s="54">
        <f>SUM(C10:D10)+'0515'!O10</f>
        <v>450</v>
      </c>
      <c r="P10" s="54">
        <f>O10+'0315'!O10</f>
        <v>450</v>
      </c>
      <c r="Q10" s="54">
        <f t="shared" si="5"/>
        <v>550</v>
      </c>
      <c r="R10" s="26" t="s">
        <v>282</v>
      </c>
    </row>
    <row r="11">
      <c r="A11" s="57" t="s">
        <v>16</v>
      </c>
      <c r="B11" s="51">
        <f>-1*'0515'!N11</f>
        <v>0</v>
      </c>
      <c r="C11" s="229">
        <v>150.0</v>
      </c>
      <c r="D11" s="229">
        <v>150.0</v>
      </c>
      <c r="E11" s="217">
        <v>150.0</v>
      </c>
      <c r="F11" s="217">
        <v>150.0</v>
      </c>
      <c r="G11" s="217">
        <v>150.0</v>
      </c>
      <c r="H11" s="115">
        <v>100.0</v>
      </c>
      <c r="I11" s="115">
        <v>150.0</v>
      </c>
      <c r="J11" s="217">
        <v>150.0</v>
      </c>
      <c r="K11" s="43"/>
      <c r="L11" s="52">
        <f t="shared" si="3"/>
        <v>1150</v>
      </c>
      <c r="M11" s="61">
        <f>L11</f>
        <v>1150</v>
      </c>
      <c r="N11" s="33">
        <f t="shared" si="4"/>
        <v>0</v>
      </c>
      <c r="O11" s="54">
        <f>SUM(C11:D11)+'0515'!O11</f>
        <v>2350</v>
      </c>
      <c r="P11" s="54">
        <f>O11+'0315'!O11</f>
        <v>4550</v>
      </c>
      <c r="Q11" s="54">
        <f t="shared" si="5"/>
        <v>850</v>
      </c>
      <c r="R11" s="26" t="s">
        <v>283</v>
      </c>
    </row>
    <row r="12">
      <c r="A12" s="57" t="s">
        <v>36</v>
      </c>
      <c r="B12" s="51">
        <f>-1*'0515'!N12</f>
        <v>650</v>
      </c>
      <c r="D12" s="230">
        <v>150.0</v>
      </c>
      <c r="E12" s="225">
        <v>150.0</v>
      </c>
      <c r="F12" s="225">
        <v>150.0</v>
      </c>
      <c r="G12" s="225">
        <v>150.0</v>
      </c>
      <c r="H12" s="235"/>
      <c r="I12" s="225">
        <v>150.0</v>
      </c>
      <c r="J12" s="225">
        <v>150.0</v>
      </c>
      <c r="K12" s="43"/>
      <c r="L12" s="52">
        <f t="shared" si="3"/>
        <v>1550</v>
      </c>
      <c r="M12" s="53">
        <v>1550.0</v>
      </c>
      <c r="N12" s="33">
        <f t="shared" si="4"/>
        <v>0</v>
      </c>
      <c r="O12" s="54">
        <f>SUM(C12:D12)+'0515'!O12</f>
        <v>150</v>
      </c>
      <c r="P12" s="54">
        <f>O12+'0315'!O12</f>
        <v>550</v>
      </c>
      <c r="Q12" s="54">
        <f t="shared" si="5"/>
        <v>750</v>
      </c>
      <c r="R12" s="26" t="s">
        <v>284</v>
      </c>
    </row>
    <row r="13">
      <c r="A13" s="57" t="s">
        <v>45</v>
      </c>
      <c r="B13" s="51">
        <f>-1*'0515'!N13</f>
        <v>-500</v>
      </c>
      <c r="C13" s="229">
        <v>150.0</v>
      </c>
      <c r="D13" s="234"/>
      <c r="E13" s="217">
        <v>150.0</v>
      </c>
      <c r="F13" s="225">
        <v>150.0</v>
      </c>
      <c r="G13" s="225">
        <v>150.0</v>
      </c>
      <c r="H13" s="112">
        <v>100.0</v>
      </c>
      <c r="I13" s="234"/>
      <c r="J13" s="225">
        <v>150.0</v>
      </c>
      <c r="K13" s="43"/>
      <c r="L13" s="52">
        <f t="shared" si="3"/>
        <v>350</v>
      </c>
      <c r="M13" s="32"/>
      <c r="N13" s="33">
        <f t="shared" si="4"/>
        <v>-350</v>
      </c>
      <c r="O13" s="54">
        <f>SUM(C13:D13)+'0515'!O13</f>
        <v>2150</v>
      </c>
      <c r="P13" s="54">
        <f>O13+'0315'!O13</f>
        <v>4150</v>
      </c>
      <c r="Q13" s="54">
        <f t="shared" si="5"/>
        <v>700</v>
      </c>
      <c r="R13" s="26" t="s">
        <v>285</v>
      </c>
    </row>
    <row r="14">
      <c r="A14" s="57" t="s">
        <v>87</v>
      </c>
      <c r="B14" s="51">
        <f>-1*'0515'!N14</f>
        <v>0</v>
      </c>
      <c r="D14" s="43"/>
      <c r="E14" s="235"/>
      <c r="F14" s="234"/>
      <c r="G14" s="235"/>
      <c r="H14" s="235"/>
      <c r="I14" s="235"/>
      <c r="J14" s="43"/>
      <c r="K14" s="43"/>
      <c r="L14" s="52">
        <f t="shared" si="3"/>
        <v>0</v>
      </c>
      <c r="M14" s="32"/>
      <c r="N14" s="33">
        <f t="shared" si="4"/>
        <v>0</v>
      </c>
      <c r="O14" s="54">
        <f>SUM(C14:D14)+'0515'!O14</f>
        <v>0</v>
      </c>
      <c r="P14" s="54">
        <f>O14+'0315'!O14</f>
        <v>0</v>
      </c>
      <c r="Q14" s="54">
        <f t="shared" si="5"/>
        <v>0</v>
      </c>
      <c r="R14" s="26" t="s">
        <v>286</v>
      </c>
    </row>
    <row r="15">
      <c r="A15" s="57" t="s">
        <v>25</v>
      </c>
      <c r="B15" s="51">
        <f>-1*'0515'!N15</f>
        <v>150</v>
      </c>
      <c r="C15" s="229">
        <v>150.0</v>
      </c>
      <c r="D15" s="229">
        <v>150.0</v>
      </c>
      <c r="E15" s="217">
        <v>150.0</v>
      </c>
      <c r="F15" s="234"/>
      <c r="G15" s="235"/>
      <c r="H15" s="234"/>
      <c r="I15" s="234"/>
      <c r="J15" s="234"/>
      <c r="K15" s="43"/>
      <c r="L15" s="52">
        <f t="shared" si="3"/>
        <v>600</v>
      </c>
      <c r="M15" s="32"/>
      <c r="N15" s="33">
        <f t="shared" si="4"/>
        <v>-600</v>
      </c>
      <c r="O15" s="54">
        <f>SUM(C15:D15)+'0515'!O15</f>
        <v>2050</v>
      </c>
      <c r="P15" s="54">
        <f>O15+'0315'!O15</f>
        <v>4250</v>
      </c>
      <c r="Q15" s="54">
        <f t="shared" si="5"/>
        <v>150</v>
      </c>
      <c r="R15" s="26" t="s">
        <v>287</v>
      </c>
    </row>
    <row r="16">
      <c r="A16" s="57" t="s">
        <v>8</v>
      </c>
      <c r="B16" s="51">
        <f>-1*'0515'!N16</f>
        <v>550</v>
      </c>
      <c r="D16" s="43"/>
      <c r="E16" s="235"/>
      <c r="F16" s="234"/>
      <c r="G16" s="235"/>
      <c r="H16" s="235"/>
      <c r="I16" s="217">
        <v>150.0</v>
      </c>
      <c r="J16" s="225">
        <v>150.0</v>
      </c>
      <c r="K16" s="43"/>
      <c r="L16" s="52">
        <f t="shared" si="3"/>
        <v>850</v>
      </c>
      <c r="M16" s="53">
        <v>550.0</v>
      </c>
      <c r="N16" s="33">
        <f t="shared" si="4"/>
        <v>-300</v>
      </c>
      <c r="O16" s="54">
        <f>SUM(C16:D16)+'0515'!O16</f>
        <v>800</v>
      </c>
      <c r="P16" s="54">
        <f>O16+'0315'!O16</f>
        <v>800</v>
      </c>
      <c r="Q16" s="54">
        <f t="shared" si="5"/>
        <v>300</v>
      </c>
      <c r="R16" s="26" t="s">
        <v>288</v>
      </c>
    </row>
    <row r="17">
      <c r="A17" s="57" t="s">
        <v>124</v>
      </c>
      <c r="B17" s="51">
        <f>-1*'0515'!N17</f>
        <v>-50</v>
      </c>
      <c r="C17" s="229">
        <v>150.0</v>
      </c>
      <c r="D17" s="229">
        <v>150.0</v>
      </c>
      <c r="E17" s="217">
        <v>150.0</v>
      </c>
      <c r="F17" s="217">
        <v>150.0</v>
      </c>
      <c r="G17" s="235"/>
      <c r="H17" s="115">
        <v>100.0</v>
      </c>
      <c r="I17" s="115">
        <v>150.0</v>
      </c>
      <c r="J17" s="217">
        <v>150.0</v>
      </c>
      <c r="K17" s="43"/>
      <c r="L17" s="52">
        <f t="shared" si="3"/>
        <v>950</v>
      </c>
      <c r="M17" s="53">
        <v>1000.0</v>
      </c>
      <c r="N17" s="33">
        <f t="shared" si="4"/>
        <v>50</v>
      </c>
      <c r="O17" s="54">
        <f>SUM(C17:D17)+'0515'!O17</f>
        <v>2350</v>
      </c>
      <c r="P17" s="54">
        <f>O17+'0315'!O17</f>
        <v>4750</v>
      </c>
      <c r="Q17" s="54">
        <f t="shared" si="5"/>
        <v>700</v>
      </c>
      <c r="R17" s="26" t="s">
        <v>289</v>
      </c>
    </row>
    <row r="18">
      <c r="A18" s="57" t="s">
        <v>97</v>
      </c>
      <c r="B18" s="51">
        <f>-1*'0515'!N18</f>
        <v>550</v>
      </c>
      <c r="D18" s="43"/>
      <c r="E18" s="235"/>
      <c r="F18" s="234"/>
      <c r="G18" s="235"/>
      <c r="H18" s="225">
        <v>100.0</v>
      </c>
      <c r="I18" s="225">
        <v>150.0</v>
      </c>
      <c r="J18" s="217">
        <v>150.0</v>
      </c>
      <c r="K18" s="43"/>
      <c r="L18" s="52">
        <f t="shared" si="3"/>
        <v>950</v>
      </c>
      <c r="M18" s="53">
        <v>950.0</v>
      </c>
      <c r="N18" s="33">
        <f t="shared" si="4"/>
        <v>0</v>
      </c>
      <c r="O18" s="54">
        <f>SUM(C18:D18)+'0515'!O18</f>
        <v>0</v>
      </c>
      <c r="P18" s="54">
        <f>O18+'0315'!O18</f>
        <v>850</v>
      </c>
      <c r="Q18" s="54">
        <f t="shared" si="5"/>
        <v>400</v>
      </c>
      <c r="R18" s="26" t="s">
        <v>385</v>
      </c>
    </row>
    <row r="19">
      <c r="A19" s="57" t="s">
        <v>65</v>
      </c>
      <c r="B19" s="51">
        <f>-1*'0515'!N19</f>
        <v>800</v>
      </c>
      <c r="C19" s="230">
        <v>150.0</v>
      </c>
      <c r="D19" s="230">
        <v>150.0</v>
      </c>
      <c r="E19" s="225">
        <v>150.0</v>
      </c>
      <c r="F19" s="217">
        <v>150.0</v>
      </c>
      <c r="G19" s="217">
        <v>150.0</v>
      </c>
      <c r="H19" s="225">
        <v>100.0</v>
      </c>
      <c r="I19" s="115">
        <v>150.0</v>
      </c>
      <c r="J19" s="225">
        <v>150.0</v>
      </c>
      <c r="K19" s="43"/>
      <c r="L19" s="52">
        <f t="shared" si="3"/>
        <v>1950</v>
      </c>
      <c r="M19" s="53">
        <v>1000.0</v>
      </c>
      <c r="N19" s="33">
        <f t="shared" si="4"/>
        <v>-950</v>
      </c>
      <c r="O19" s="54">
        <f>SUM(C19:D19)+'0515'!O19</f>
        <v>2400</v>
      </c>
      <c r="P19" s="54">
        <f>O19+'0315'!O19</f>
        <v>4800</v>
      </c>
      <c r="Q19" s="54">
        <f t="shared" si="5"/>
        <v>850</v>
      </c>
      <c r="R19" s="26" t="s">
        <v>290</v>
      </c>
    </row>
    <row r="20">
      <c r="A20" s="57" t="s">
        <v>55</v>
      </c>
      <c r="B20" s="51">
        <f>-1*'0515'!N20</f>
        <v>100</v>
      </c>
      <c r="C20" s="230">
        <v>150.0</v>
      </c>
      <c r="D20" s="43"/>
      <c r="E20" s="235"/>
      <c r="F20" s="234"/>
      <c r="G20" s="217">
        <v>150.0</v>
      </c>
      <c r="H20" s="112">
        <v>100.0</v>
      </c>
      <c r="I20" s="112">
        <v>150.0</v>
      </c>
      <c r="J20" s="43"/>
      <c r="K20" s="43"/>
      <c r="L20" s="52">
        <f t="shared" si="3"/>
        <v>650</v>
      </c>
      <c r="M20" s="32"/>
      <c r="N20" s="33">
        <f t="shared" si="4"/>
        <v>-650</v>
      </c>
      <c r="O20" s="54">
        <f>SUM(C20:D20)+'0515'!O20</f>
        <v>1500</v>
      </c>
      <c r="P20" s="54">
        <f>O20+'0315'!O20</f>
        <v>2600</v>
      </c>
      <c r="Q20" s="54">
        <f t="shared" si="5"/>
        <v>400</v>
      </c>
      <c r="R20" s="26" t="s">
        <v>291</v>
      </c>
    </row>
    <row r="21">
      <c r="A21" s="57" t="s">
        <v>28</v>
      </c>
      <c r="B21" s="51">
        <f>-1*'0515'!N21</f>
        <v>2500</v>
      </c>
      <c r="C21" s="229">
        <v>150.0</v>
      </c>
      <c r="D21" s="230">
        <v>150.0</v>
      </c>
      <c r="E21" s="225">
        <v>150.0</v>
      </c>
      <c r="F21" s="217">
        <v>150.0</v>
      </c>
      <c r="G21" s="217">
        <v>150.0</v>
      </c>
      <c r="H21" s="115">
        <v>100.0</v>
      </c>
      <c r="I21" s="115">
        <v>150.0</v>
      </c>
      <c r="J21" s="217">
        <v>150.0</v>
      </c>
      <c r="K21" s="43"/>
      <c r="L21" s="52">
        <f t="shared" si="3"/>
        <v>3650</v>
      </c>
      <c r="M21" s="32"/>
      <c r="N21" s="33">
        <f t="shared" si="4"/>
        <v>-3650</v>
      </c>
      <c r="O21" s="54">
        <f>SUM(C21:D21)+'0515'!O21</f>
        <v>2600</v>
      </c>
      <c r="P21" s="54">
        <f>O21+'0315'!O21</f>
        <v>4150</v>
      </c>
      <c r="Q21" s="54">
        <f t="shared" si="5"/>
        <v>850</v>
      </c>
      <c r="R21" s="26" t="s">
        <v>292</v>
      </c>
    </row>
    <row r="22">
      <c r="A22" s="57" t="s">
        <v>70</v>
      </c>
      <c r="B22" s="51">
        <f>-1*'0515'!N22</f>
        <v>800</v>
      </c>
      <c r="D22" s="230">
        <v>150.0</v>
      </c>
      <c r="E22" s="235"/>
      <c r="F22" s="225">
        <v>150.0</v>
      </c>
      <c r="G22" s="235"/>
      <c r="H22" s="225">
        <v>100.0</v>
      </c>
      <c r="I22" s="235"/>
      <c r="J22" s="234"/>
      <c r="K22" s="43"/>
      <c r="L22" s="52">
        <f t="shared" si="3"/>
        <v>1200</v>
      </c>
      <c r="M22" s="32"/>
      <c r="N22" s="33">
        <f t="shared" si="4"/>
        <v>-1200</v>
      </c>
      <c r="O22" s="54">
        <f>SUM(C22:D22)+'0515'!O22</f>
        <v>950</v>
      </c>
      <c r="P22" s="54">
        <f>O22+'0315'!O22</f>
        <v>2600</v>
      </c>
      <c r="Q22" s="54">
        <f t="shared" si="5"/>
        <v>250</v>
      </c>
      <c r="R22" s="26" t="s">
        <v>293</v>
      </c>
    </row>
    <row r="23">
      <c r="A23" s="57" t="s">
        <v>149</v>
      </c>
      <c r="B23" s="51">
        <f>-1*'0515'!N23</f>
        <v>150</v>
      </c>
      <c r="D23" s="43"/>
      <c r="E23" s="235"/>
      <c r="F23" s="234"/>
      <c r="G23" s="235"/>
      <c r="H23" s="217">
        <v>100.0</v>
      </c>
      <c r="I23" s="225">
        <v>150.0</v>
      </c>
      <c r="J23" s="43"/>
      <c r="K23" s="43"/>
      <c r="L23" s="52">
        <f t="shared" si="3"/>
        <v>400</v>
      </c>
      <c r="M23" s="32"/>
      <c r="N23" s="33">
        <f t="shared" si="4"/>
        <v>-400</v>
      </c>
      <c r="O23" s="54">
        <f>SUM(C23:D23)+'0515'!O23</f>
        <v>150</v>
      </c>
      <c r="P23" s="54">
        <f>O23+'0315'!O23</f>
        <v>150</v>
      </c>
      <c r="Q23" s="54">
        <f t="shared" si="5"/>
        <v>250</v>
      </c>
      <c r="R23" s="26" t="s">
        <v>294</v>
      </c>
    </row>
    <row r="24">
      <c r="A24" s="57" t="s">
        <v>103</v>
      </c>
      <c r="B24" s="51">
        <f>-1*'0515'!N24</f>
        <v>0</v>
      </c>
      <c r="C24" s="229">
        <v>150.0</v>
      </c>
      <c r="D24" s="230">
        <v>150.0</v>
      </c>
      <c r="E24" s="235"/>
      <c r="F24" s="234"/>
      <c r="G24" s="225">
        <v>50.0</v>
      </c>
      <c r="H24" s="217">
        <v>100.0</v>
      </c>
      <c r="I24" s="234"/>
      <c r="J24" s="234"/>
      <c r="K24" s="43"/>
      <c r="L24" s="52">
        <f t="shared" si="3"/>
        <v>450</v>
      </c>
      <c r="M24" s="53">
        <v>500.0</v>
      </c>
      <c r="N24" s="33">
        <f t="shared" si="4"/>
        <v>50</v>
      </c>
      <c r="O24" s="54">
        <f>SUM(C24:D24)+'0515'!O24</f>
        <v>550</v>
      </c>
      <c r="P24" s="54">
        <f>O24+'0315'!O24</f>
        <v>2200</v>
      </c>
      <c r="Q24" s="54">
        <f t="shared" si="5"/>
        <v>150</v>
      </c>
      <c r="R24" s="26" t="s">
        <v>318</v>
      </c>
    </row>
    <row r="25">
      <c r="A25" s="57" t="s">
        <v>30</v>
      </c>
      <c r="B25" s="51">
        <f>-1*'0515'!N25</f>
        <v>-200</v>
      </c>
      <c r="C25" s="230">
        <v>150.0</v>
      </c>
      <c r="D25" s="229">
        <v>150.0</v>
      </c>
      <c r="E25" s="225">
        <v>150.0</v>
      </c>
      <c r="F25" s="225">
        <v>150.0</v>
      </c>
      <c r="G25" s="225">
        <v>150.0</v>
      </c>
      <c r="H25" s="115">
        <v>100.0</v>
      </c>
      <c r="I25" s="115">
        <v>150.0</v>
      </c>
      <c r="J25" s="225">
        <v>150.0</v>
      </c>
      <c r="K25" s="43"/>
      <c r="L25" s="52">
        <f t="shared" si="3"/>
        <v>950</v>
      </c>
      <c r="M25" s="53">
        <v>1000.0</v>
      </c>
      <c r="N25" s="33">
        <f t="shared" si="4"/>
        <v>50</v>
      </c>
      <c r="O25" s="54">
        <f>SUM(C25:D25)+'0515'!O25</f>
        <v>2100</v>
      </c>
      <c r="P25" s="54">
        <f>O25+'0315'!O25</f>
        <v>4100</v>
      </c>
      <c r="Q25" s="54">
        <f t="shared" si="5"/>
        <v>850</v>
      </c>
      <c r="R25" s="26" t="s">
        <v>295</v>
      </c>
    </row>
    <row r="26">
      <c r="A26" s="57" t="s">
        <v>52</v>
      </c>
      <c r="B26" s="51">
        <f>-1*'0515'!N26</f>
        <v>-50</v>
      </c>
      <c r="C26" s="230">
        <v>150.0</v>
      </c>
      <c r="D26" s="229">
        <v>150.0</v>
      </c>
      <c r="E26" s="217">
        <v>150.0</v>
      </c>
      <c r="F26" s="217">
        <v>150.0</v>
      </c>
      <c r="G26" s="217">
        <v>150.0</v>
      </c>
      <c r="H26" s="112">
        <v>100.0</v>
      </c>
      <c r="I26" s="112">
        <v>150.0</v>
      </c>
      <c r="J26" s="217">
        <v>150.0</v>
      </c>
      <c r="K26" s="43"/>
      <c r="L26" s="52">
        <f t="shared" si="3"/>
        <v>1100</v>
      </c>
      <c r="M26" s="53">
        <v>1100.0</v>
      </c>
      <c r="N26" s="33">
        <f t="shared" si="4"/>
        <v>0</v>
      </c>
      <c r="O26" s="54">
        <f>SUM(C26:D26)+'0515'!O26</f>
        <v>1100</v>
      </c>
      <c r="P26" s="54">
        <f>O26+'0315'!O26</f>
        <v>1100</v>
      </c>
      <c r="Q26" s="54">
        <f t="shared" si="5"/>
        <v>850</v>
      </c>
      <c r="R26" s="5" t="s">
        <v>296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  <c r="O27" s="113"/>
      <c r="P27" s="113"/>
    </row>
    <row r="28" ht="82.5" customHeight="1">
      <c r="A28" s="43"/>
      <c r="B28" s="43"/>
      <c r="D28" s="35" t="s">
        <v>462</v>
      </c>
      <c r="E28" s="42"/>
      <c r="F28" s="42"/>
      <c r="G28" s="42"/>
      <c r="H28" s="35" t="s">
        <v>462</v>
      </c>
      <c r="I28" s="35" t="s">
        <v>463</v>
      </c>
      <c r="J28" s="42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D30" s="69" t="s">
        <v>340</v>
      </c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  <c r="O91" s="23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254</v>
      </c>
      <c r="C1" s="19">
        <v>42128.0</v>
      </c>
      <c r="D1" s="19">
        <v>42131.0</v>
      </c>
      <c r="E1" s="19">
        <v>42135.0</v>
      </c>
      <c r="F1" s="19">
        <v>42138.0</v>
      </c>
      <c r="G1" s="19">
        <v>42142.0</v>
      </c>
      <c r="H1" s="19">
        <v>42145.0</v>
      </c>
      <c r="I1" s="19">
        <v>42149.0</v>
      </c>
      <c r="J1" s="19">
        <v>42152.0</v>
      </c>
      <c r="K1" s="181"/>
      <c r="L1" s="20" t="s">
        <v>256</v>
      </c>
      <c r="M1" s="22" t="s">
        <v>257</v>
      </c>
      <c r="N1" s="23" t="s">
        <v>258</v>
      </c>
      <c r="O1" s="24" t="s">
        <v>259</v>
      </c>
      <c r="P1" s="238"/>
      <c r="R1" s="26" t="s">
        <v>260</v>
      </c>
    </row>
    <row r="2">
      <c r="A2" s="27" t="s">
        <v>261</v>
      </c>
      <c r="B2" s="28">
        <f>'0415'!L2</f>
        <v>-200</v>
      </c>
      <c r="D2" s="230" t="s">
        <v>457</v>
      </c>
      <c r="E2" s="43"/>
      <c r="F2" s="229" t="s">
        <v>345</v>
      </c>
      <c r="G2" s="43"/>
      <c r="H2" s="229" t="s">
        <v>450</v>
      </c>
      <c r="I2" s="230" t="s">
        <v>458</v>
      </c>
      <c r="J2" s="229" t="s">
        <v>268</v>
      </c>
      <c r="K2" s="43"/>
      <c r="L2" s="31">
        <f>B2+L3-L4</f>
        <v>-370</v>
      </c>
      <c r="M2" s="32"/>
      <c r="N2" s="33">
        <f>SUM(N5:N26)</f>
        <v>-4720</v>
      </c>
      <c r="O2" s="216" t="s">
        <v>451</v>
      </c>
      <c r="P2" s="42"/>
      <c r="R2" s="36"/>
    </row>
    <row r="3">
      <c r="A3" s="37" t="s">
        <v>271</v>
      </c>
      <c r="B3" s="38"/>
      <c r="C3" s="39">
        <f t="shared" ref="C3:K3" si="1">SUM(C5:C26)</f>
        <v>0</v>
      </c>
      <c r="D3" s="39">
        <f t="shared" si="1"/>
        <v>2500</v>
      </c>
      <c r="E3" s="39">
        <f t="shared" si="1"/>
        <v>0</v>
      </c>
      <c r="F3" s="39">
        <f t="shared" si="1"/>
        <v>1500</v>
      </c>
      <c r="G3" s="39">
        <f t="shared" si="1"/>
        <v>0</v>
      </c>
      <c r="H3" s="39">
        <f t="shared" si="1"/>
        <v>1600</v>
      </c>
      <c r="I3" s="39">
        <f t="shared" si="1"/>
        <v>1000</v>
      </c>
      <c r="J3" s="39">
        <f t="shared" si="1"/>
        <v>1750</v>
      </c>
      <c r="K3" s="39">
        <f t="shared" si="1"/>
        <v>0</v>
      </c>
      <c r="L3" s="39">
        <f t="shared" ref="L3:L4" si="2">SUM(C3:K3)</f>
        <v>8350</v>
      </c>
      <c r="M3" s="32"/>
      <c r="N3" s="40"/>
      <c r="O3" s="41"/>
      <c r="P3" s="42"/>
      <c r="R3" s="43"/>
    </row>
    <row r="4">
      <c r="A4" s="44" t="s">
        <v>272</v>
      </c>
      <c r="B4" s="45"/>
      <c r="C4" s="232"/>
      <c r="D4" s="231">
        <v>2600.0</v>
      </c>
      <c r="E4" s="232"/>
      <c r="F4" s="231">
        <v>1600.0</v>
      </c>
      <c r="G4" s="232"/>
      <c r="H4" s="231">
        <v>1600.0</v>
      </c>
      <c r="I4" s="231">
        <v>1120.0</v>
      </c>
      <c r="J4" s="231">
        <v>1600.0</v>
      </c>
      <c r="K4" s="232"/>
      <c r="L4" s="47">
        <f t="shared" si="2"/>
        <v>8520</v>
      </c>
      <c r="M4" s="32"/>
      <c r="N4" s="40"/>
      <c r="O4" s="48"/>
      <c r="P4" s="49"/>
    </row>
    <row r="5">
      <c r="A5" s="50" t="s">
        <v>278</v>
      </c>
      <c r="B5" s="51">
        <f>-1*'0415'!N5</f>
        <v>1650</v>
      </c>
      <c r="D5" s="230">
        <v>250.0</v>
      </c>
      <c r="E5" s="43"/>
      <c r="F5" s="234"/>
      <c r="G5" s="43"/>
      <c r="H5" s="43"/>
      <c r="I5" s="43"/>
      <c r="J5" s="230">
        <v>0.0</v>
      </c>
      <c r="K5" s="43"/>
      <c r="L5" s="52">
        <f t="shared" ref="L5:L26" si="3">SUM(B5:K5)</f>
        <v>1900</v>
      </c>
      <c r="M5" s="53">
        <v>250.0</v>
      </c>
      <c r="N5" s="33">
        <f t="shared" ref="N5:N26" si="4">M5-L5</f>
        <v>-1650</v>
      </c>
      <c r="O5" s="54">
        <f>SUM(C5:K5)+'0415'!O5</f>
        <v>2000</v>
      </c>
      <c r="P5" s="113"/>
      <c r="R5" s="56"/>
    </row>
    <row r="6">
      <c r="A6" s="57" t="s">
        <v>94</v>
      </c>
      <c r="B6" s="51">
        <f>-1*'0415'!N6</f>
        <v>-1150</v>
      </c>
      <c r="D6" s="43"/>
      <c r="E6" s="43"/>
      <c r="F6" s="234"/>
      <c r="G6" s="43"/>
      <c r="H6" s="43"/>
      <c r="I6" s="43"/>
      <c r="J6" s="43"/>
      <c r="K6" s="43"/>
      <c r="L6" s="52">
        <f t="shared" si="3"/>
        <v>-1150</v>
      </c>
      <c r="M6" s="32"/>
      <c r="N6" s="33">
        <f t="shared" si="4"/>
        <v>1150</v>
      </c>
      <c r="O6" s="54">
        <f>SUM(C6:K6)+'0415'!O6</f>
        <v>250</v>
      </c>
      <c r="P6" s="113"/>
      <c r="R6" s="26" t="s">
        <v>279</v>
      </c>
    </row>
    <row r="7">
      <c r="A7" s="57" t="s">
        <v>23</v>
      </c>
      <c r="B7" s="51">
        <f>-1*'0415'!N7</f>
        <v>-1330</v>
      </c>
      <c r="D7" s="230">
        <v>250.0</v>
      </c>
      <c r="E7" s="43"/>
      <c r="F7" s="230">
        <v>150.0</v>
      </c>
      <c r="G7" s="43"/>
      <c r="H7" s="43"/>
      <c r="I7" s="43"/>
      <c r="J7" s="230">
        <v>150.0</v>
      </c>
      <c r="K7" s="43"/>
      <c r="L7" s="52">
        <f t="shared" si="3"/>
        <v>-780</v>
      </c>
      <c r="M7" s="32"/>
      <c r="N7" s="33">
        <f t="shared" si="4"/>
        <v>780</v>
      </c>
      <c r="O7" s="54">
        <f>SUM(C7:K7)+'0415'!O7</f>
        <v>1600</v>
      </c>
      <c r="P7" s="113"/>
      <c r="R7" s="26" t="s">
        <v>280</v>
      </c>
    </row>
    <row r="8">
      <c r="A8" s="57" t="s">
        <v>7</v>
      </c>
      <c r="B8" s="51">
        <f>-1*'0415'!N8</f>
        <v>-850</v>
      </c>
      <c r="D8" s="43"/>
      <c r="E8" s="43"/>
      <c r="F8" s="234"/>
      <c r="G8" s="43"/>
      <c r="H8" s="43"/>
      <c r="I8" s="43"/>
      <c r="J8" s="43"/>
      <c r="K8" s="43"/>
      <c r="L8" s="52">
        <f t="shared" si="3"/>
        <v>-850</v>
      </c>
      <c r="M8" s="32"/>
      <c r="N8" s="33">
        <f t="shared" si="4"/>
        <v>850</v>
      </c>
      <c r="O8" s="54">
        <f>SUM(C8:K8)+'0415'!O8</f>
        <v>150</v>
      </c>
      <c r="P8" s="113"/>
      <c r="R8" s="26" t="s">
        <v>281</v>
      </c>
    </row>
    <row r="9">
      <c r="A9" s="57" t="s">
        <v>96</v>
      </c>
      <c r="B9" s="51">
        <f>-1*'0415'!N9</f>
        <v>250</v>
      </c>
      <c r="D9" s="43"/>
      <c r="E9" s="43"/>
      <c r="F9" s="234"/>
      <c r="G9" s="43"/>
      <c r="H9" s="43"/>
      <c r="I9" s="43"/>
      <c r="J9" s="43"/>
      <c r="K9" s="43"/>
      <c r="L9" s="52">
        <f t="shared" si="3"/>
        <v>250</v>
      </c>
      <c r="M9" s="32"/>
      <c r="N9" s="33">
        <f t="shared" si="4"/>
        <v>-250</v>
      </c>
      <c r="O9" s="54">
        <f>SUM(C9:K9)+'0415'!O9</f>
        <v>250</v>
      </c>
      <c r="P9" s="113"/>
      <c r="R9" s="26" t="s">
        <v>383</v>
      </c>
    </row>
    <row r="10">
      <c r="A10" s="57" t="s">
        <v>62</v>
      </c>
      <c r="B10" s="51">
        <f>-1*'0415'!N10</f>
        <v>0</v>
      </c>
      <c r="D10" s="43"/>
      <c r="E10" s="43"/>
      <c r="F10" s="234"/>
      <c r="G10" s="43"/>
      <c r="H10" s="43"/>
      <c r="I10" s="43"/>
      <c r="J10" s="230">
        <v>150.0</v>
      </c>
      <c r="K10" s="43"/>
      <c r="L10" s="52">
        <f t="shared" si="3"/>
        <v>150</v>
      </c>
      <c r="M10" s="32"/>
      <c r="N10" s="33">
        <f t="shared" si="4"/>
        <v>-150</v>
      </c>
      <c r="O10" s="54">
        <f>SUM(C10:K10)+'0415'!O10</f>
        <v>150</v>
      </c>
      <c r="P10" s="113"/>
      <c r="R10" s="26" t="s">
        <v>282</v>
      </c>
    </row>
    <row r="11">
      <c r="A11" s="57" t="s">
        <v>16</v>
      </c>
      <c r="B11" s="51">
        <f>-1*'0415'!N11</f>
        <v>0</v>
      </c>
      <c r="D11" s="229">
        <v>250.0</v>
      </c>
      <c r="E11" s="43"/>
      <c r="F11" s="229">
        <v>150.0</v>
      </c>
      <c r="G11" s="43"/>
      <c r="H11" s="229">
        <v>200.0</v>
      </c>
      <c r="I11" s="229">
        <v>100.0</v>
      </c>
      <c r="J11" s="229">
        <v>150.0</v>
      </c>
      <c r="K11" s="43"/>
      <c r="L11" s="52">
        <f t="shared" si="3"/>
        <v>850</v>
      </c>
      <c r="M11" s="61">
        <f>L11</f>
        <v>850</v>
      </c>
      <c r="N11" s="33">
        <f t="shared" si="4"/>
        <v>0</v>
      </c>
      <c r="O11" s="54">
        <f>SUM(C11:K11)+'0415'!O11</f>
        <v>2050</v>
      </c>
      <c r="P11" s="113"/>
      <c r="R11" s="26" t="s">
        <v>283</v>
      </c>
    </row>
    <row r="12">
      <c r="A12" s="57" t="s">
        <v>36</v>
      </c>
      <c r="B12" s="51">
        <f>-1*'0415'!N12</f>
        <v>650</v>
      </c>
      <c r="D12" s="43"/>
      <c r="E12" s="43"/>
      <c r="F12" s="234"/>
      <c r="G12" s="43"/>
      <c r="H12" s="43"/>
      <c r="I12" s="43"/>
      <c r="J12" s="43"/>
      <c r="K12" s="43"/>
      <c r="L12" s="52">
        <f t="shared" si="3"/>
        <v>650</v>
      </c>
      <c r="M12" s="32"/>
      <c r="N12" s="33">
        <f t="shared" si="4"/>
        <v>-650</v>
      </c>
      <c r="O12" s="54">
        <f>SUM(C12:K12)+'0415'!O12</f>
        <v>0</v>
      </c>
      <c r="P12" s="113"/>
      <c r="R12" s="26" t="s">
        <v>284</v>
      </c>
    </row>
    <row r="13">
      <c r="A13" s="57" t="s">
        <v>45</v>
      </c>
      <c r="B13" s="51">
        <f>-1*'0415'!N13</f>
        <v>650</v>
      </c>
      <c r="D13" s="230">
        <v>250.0</v>
      </c>
      <c r="E13" s="43"/>
      <c r="F13" s="229">
        <v>150.0</v>
      </c>
      <c r="G13" s="43"/>
      <c r="H13" s="229">
        <v>200.0</v>
      </c>
      <c r="I13" s="229">
        <v>100.0</v>
      </c>
      <c r="J13" s="230">
        <v>150.0</v>
      </c>
      <c r="K13" s="43"/>
      <c r="L13" s="52">
        <f t="shared" si="3"/>
        <v>1500</v>
      </c>
      <c r="M13" s="53">
        <v>2000.0</v>
      </c>
      <c r="N13" s="33">
        <f t="shared" si="4"/>
        <v>500</v>
      </c>
      <c r="O13" s="54">
        <f>SUM(C13:K13)+'0415'!O13</f>
        <v>2000</v>
      </c>
      <c r="P13" s="113"/>
      <c r="R13" s="26" t="s">
        <v>285</v>
      </c>
    </row>
    <row r="14">
      <c r="A14" s="57" t="s">
        <v>87</v>
      </c>
      <c r="B14" s="51">
        <f>-1*'0415'!N14</f>
        <v>0</v>
      </c>
      <c r="D14" s="43"/>
      <c r="E14" s="43"/>
      <c r="F14" s="234"/>
      <c r="G14" s="43"/>
      <c r="H14" s="43"/>
      <c r="I14" s="43"/>
      <c r="J14" s="43"/>
      <c r="K14" s="43"/>
      <c r="L14" s="52">
        <f t="shared" si="3"/>
        <v>0</v>
      </c>
      <c r="M14" s="32"/>
      <c r="N14" s="33">
        <f t="shared" si="4"/>
        <v>0</v>
      </c>
      <c r="O14" s="54">
        <f>SUM(C14:K14)+'0415'!O14</f>
        <v>0</v>
      </c>
      <c r="P14" s="113"/>
      <c r="R14" s="26" t="s">
        <v>286</v>
      </c>
    </row>
    <row r="15">
      <c r="A15" s="57" t="s">
        <v>25</v>
      </c>
      <c r="B15" s="51">
        <f>-1*'0415'!N15</f>
        <v>-700</v>
      </c>
      <c r="D15" s="229">
        <v>250.0</v>
      </c>
      <c r="E15" s="43"/>
      <c r="F15" s="230">
        <v>150.0</v>
      </c>
      <c r="G15" s="43"/>
      <c r="H15" s="230">
        <v>200.0</v>
      </c>
      <c r="I15" s="230">
        <v>100.0</v>
      </c>
      <c r="J15" s="229">
        <v>150.0</v>
      </c>
      <c r="K15" s="43"/>
      <c r="L15" s="52">
        <f t="shared" si="3"/>
        <v>150</v>
      </c>
      <c r="M15" s="32"/>
      <c r="N15" s="33">
        <f t="shared" si="4"/>
        <v>-150</v>
      </c>
      <c r="O15" s="54">
        <f>SUM(C15:K15)+'0415'!O15</f>
        <v>1750</v>
      </c>
      <c r="P15" s="113"/>
      <c r="R15" s="26" t="s">
        <v>287</v>
      </c>
    </row>
    <row r="16">
      <c r="A16" s="57" t="s">
        <v>8</v>
      </c>
      <c r="B16" s="51">
        <f>-1*'0415'!N16</f>
        <v>550</v>
      </c>
      <c r="D16" s="43"/>
      <c r="E16" s="43"/>
      <c r="F16" s="234"/>
      <c r="G16" s="43"/>
      <c r="H16" s="43"/>
      <c r="I16" s="43"/>
      <c r="J16" s="43"/>
      <c r="K16" s="43"/>
      <c r="L16" s="52">
        <f t="shared" si="3"/>
        <v>550</v>
      </c>
      <c r="M16" s="32"/>
      <c r="N16" s="33">
        <f t="shared" si="4"/>
        <v>-550</v>
      </c>
      <c r="O16" s="54">
        <f>SUM(C16:K16)+'0415'!O16</f>
        <v>800</v>
      </c>
      <c r="P16" s="113"/>
      <c r="R16" s="26" t="s">
        <v>288</v>
      </c>
    </row>
    <row r="17">
      <c r="A17" s="57" t="s">
        <v>124</v>
      </c>
      <c r="B17" s="51">
        <f>-1*'0415'!N17</f>
        <v>100</v>
      </c>
      <c r="D17" s="229">
        <v>250.0</v>
      </c>
      <c r="E17" s="43"/>
      <c r="F17" s="229">
        <v>150.0</v>
      </c>
      <c r="G17" s="43"/>
      <c r="H17" s="229">
        <v>200.0</v>
      </c>
      <c r="I17" s="229">
        <v>100.0</v>
      </c>
      <c r="J17" s="229">
        <v>150.0</v>
      </c>
      <c r="K17" s="43"/>
      <c r="L17" s="52">
        <f t="shared" si="3"/>
        <v>950</v>
      </c>
      <c r="M17" s="53">
        <v>1000.0</v>
      </c>
      <c r="N17" s="33">
        <f t="shared" si="4"/>
        <v>50</v>
      </c>
      <c r="O17" s="54">
        <f>SUM(C17:K17)+'0415'!O17</f>
        <v>2050</v>
      </c>
      <c r="P17" s="113"/>
      <c r="R17" s="26" t="s">
        <v>289</v>
      </c>
    </row>
    <row r="18">
      <c r="A18" s="57" t="s">
        <v>97</v>
      </c>
      <c r="B18" s="51">
        <f>-1*'0415'!N18</f>
        <v>550</v>
      </c>
      <c r="D18" s="43"/>
      <c r="E18" s="43"/>
      <c r="F18" s="234"/>
      <c r="G18" s="43"/>
      <c r="H18" s="43"/>
      <c r="I18" s="43"/>
      <c r="J18" s="43"/>
      <c r="K18" s="43"/>
      <c r="L18" s="52">
        <f t="shared" si="3"/>
        <v>550</v>
      </c>
      <c r="M18" s="32"/>
      <c r="N18" s="33">
        <f t="shared" si="4"/>
        <v>-550</v>
      </c>
      <c r="O18" s="54">
        <f>SUM(C18:K18)+'0415'!O18</f>
        <v>0</v>
      </c>
      <c r="P18" s="113"/>
      <c r="R18" s="26" t="s">
        <v>385</v>
      </c>
    </row>
    <row r="19">
      <c r="A19" s="57" t="s">
        <v>65</v>
      </c>
      <c r="B19" s="51">
        <f>-1*'0415'!N19</f>
        <v>150</v>
      </c>
      <c r="D19" s="229">
        <v>250.0</v>
      </c>
      <c r="E19" s="43"/>
      <c r="F19" s="229">
        <v>150.0</v>
      </c>
      <c r="G19" s="43"/>
      <c r="H19" s="43"/>
      <c r="I19" s="229">
        <v>100.0</v>
      </c>
      <c r="J19" s="229">
        <v>150.0</v>
      </c>
      <c r="K19" s="43"/>
      <c r="L19" s="52">
        <f t="shared" si="3"/>
        <v>800</v>
      </c>
      <c r="M19" s="32"/>
      <c r="N19" s="33">
        <f t="shared" si="4"/>
        <v>-800</v>
      </c>
      <c r="O19" s="54">
        <f>SUM(C19:K19)+'0415'!O19</f>
        <v>2100</v>
      </c>
      <c r="P19" s="113"/>
      <c r="R19" s="26" t="s">
        <v>290</v>
      </c>
    </row>
    <row r="20">
      <c r="A20" s="57" t="s">
        <v>55</v>
      </c>
      <c r="B20" s="51">
        <f>-1*'0415'!N20</f>
        <v>850</v>
      </c>
      <c r="D20" s="43"/>
      <c r="E20" s="43"/>
      <c r="F20" s="230">
        <v>150.0</v>
      </c>
      <c r="G20" s="43"/>
      <c r="H20" s="230">
        <v>200.0</v>
      </c>
      <c r="I20" s="230">
        <v>100.0</v>
      </c>
      <c r="J20" s="43"/>
      <c r="K20" s="43"/>
      <c r="L20" s="52">
        <f t="shared" si="3"/>
        <v>1300</v>
      </c>
      <c r="M20" s="53">
        <v>1200.0</v>
      </c>
      <c r="N20" s="33">
        <f t="shared" si="4"/>
        <v>-100</v>
      </c>
      <c r="O20" s="54">
        <f>SUM(C20:K20)+'0415'!O20</f>
        <v>1350</v>
      </c>
      <c r="P20" s="113"/>
      <c r="R20" s="26" t="s">
        <v>291</v>
      </c>
    </row>
    <row r="21">
      <c r="A21" s="57" t="s">
        <v>28</v>
      </c>
      <c r="B21" s="51">
        <f>-1*'0415'!N21</f>
        <v>1650</v>
      </c>
      <c r="D21" s="230">
        <v>250.0</v>
      </c>
      <c r="E21" s="43"/>
      <c r="F21" s="230">
        <v>150.0</v>
      </c>
      <c r="G21" s="43"/>
      <c r="H21" s="230">
        <v>200.0</v>
      </c>
      <c r="I21" s="230">
        <v>100.0</v>
      </c>
      <c r="J21" s="229">
        <v>150.0</v>
      </c>
      <c r="K21" s="43"/>
      <c r="L21" s="52">
        <f t="shared" si="3"/>
        <v>2500</v>
      </c>
      <c r="M21" s="32"/>
      <c r="N21" s="33">
        <f t="shared" si="4"/>
        <v>-2500</v>
      </c>
      <c r="O21" s="54">
        <f>SUM(C21:K21)+'0415'!O21</f>
        <v>2300</v>
      </c>
      <c r="P21" s="113"/>
      <c r="R21" s="26" t="s">
        <v>292</v>
      </c>
    </row>
    <row r="22">
      <c r="A22" s="57" t="s">
        <v>70</v>
      </c>
      <c r="B22" s="51">
        <f>-1*'0415'!N22</f>
        <v>650</v>
      </c>
      <c r="D22" s="43"/>
      <c r="E22" s="43"/>
      <c r="F22" s="234"/>
      <c r="G22" s="43"/>
      <c r="H22" s="43"/>
      <c r="I22" s="43"/>
      <c r="J22" s="229">
        <v>150.0</v>
      </c>
      <c r="K22" s="43"/>
      <c r="L22" s="52">
        <f t="shared" si="3"/>
        <v>800</v>
      </c>
      <c r="M22" s="32"/>
      <c r="N22" s="33">
        <f t="shared" si="4"/>
        <v>-800</v>
      </c>
      <c r="O22" s="54">
        <f>SUM(C22:K22)+'0415'!O22</f>
        <v>800</v>
      </c>
      <c r="P22" s="113"/>
      <c r="R22" s="26" t="s">
        <v>293</v>
      </c>
    </row>
    <row r="23">
      <c r="A23" s="57" t="s">
        <v>149</v>
      </c>
      <c r="B23" s="51">
        <f>-1*'0415'!N23</f>
        <v>150</v>
      </c>
      <c r="D23" s="43"/>
      <c r="E23" s="43"/>
      <c r="F23" s="234"/>
      <c r="G23" s="43"/>
      <c r="H23" s="43"/>
      <c r="I23" s="43"/>
      <c r="J23" s="43"/>
      <c r="K23" s="43"/>
      <c r="L23" s="52">
        <f t="shared" si="3"/>
        <v>150</v>
      </c>
      <c r="M23" s="32"/>
      <c r="N23" s="33">
        <f t="shared" si="4"/>
        <v>-150</v>
      </c>
      <c r="O23" s="54">
        <f>SUM(C23:K23)+'0415'!O23</f>
        <v>150</v>
      </c>
      <c r="P23" s="113"/>
      <c r="R23" s="26" t="s">
        <v>294</v>
      </c>
    </row>
    <row r="24">
      <c r="A24" s="57" t="s">
        <v>103</v>
      </c>
      <c r="B24" s="51">
        <f>-1*'0415'!N24</f>
        <v>250</v>
      </c>
      <c r="D24" s="43"/>
      <c r="E24" s="43"/>
      <c r="F24" s="234"/>
      <c r="G24" s="43"/>
      <c r="H24" s="43"/>
      <c r="I24" s="230">
        <v>100.0</v>
      </c>
      <c r="J24" s="230">
        <v>150.0</v>
      </c>
      <c r="K24" s="43"/>
      <c r="L24" s="52">
        <f t="shared" si="3"/>
        <v>500</v>
      </c>
      <c r="M24" s="53">
        <v>500.0</v>
      </c>
      <c r="N24" s="33">
        <f t="shared" si="4"/>
        <v>0</v>
      </c>
      <c r="O24" s="54">
        <f>SUM(C24:K24)+'0415'!O24</f>
        <v>250</v>
      </c>
      <c r="P24" s="113"/>
      <c r="R24" s="26" t="s">
        <v>318</v>
      </c>
    </row>
    <row r="25">
      <c r="A25" s="57" t="s">
        <v>30</v>
      </c>
      <c r="B25" s="51">
        <f>-1*'0415'!N25</f>
        <v>950</v>
      </c>
      <c r="D25" s="230">
        <v>250.0</v>
      </c>
      <c r="E25" s="43"/>
      <c r="F25" s="230">
        <v>150.0</v>
      </c>
      <c r="G25" s="43"/>
      <c r="H25" s="230">
        <v>200.0</v>
      </c>
      <c r="I25" s="230">
        <v>100.0</v>
      </c>
      <c r="J25" s="230">
        <v>150.0</v>
      </c>
      <c r="K25" s="43"/>
      <c r="L25" s="52">
        <f t="shared" si="3"/>
        <v>1800</v>
      </c>
      <c r="M25" s="53">
        <v>2000.0</v>
      </c>
      <c r="N25" s="33">
        <f t="shared" si="4"/>
        <v>200</v>
      </c>
      <c r="O25" s="54">
        <f>SUM(C25:K25)+'0415'!O25</f>
        <v>1800</v>
      </c>
      <c r="P25" s="113"/>
      <c r="R25" s="26" t="s">
        <v>295</v>
      </c>
    </row>
    <row r="26">
      <c r="A26" s="57" t="s">
        <v>52</v>
      </c>
      <c r="B26" s="51">
        <f>-1*'0415'!N26</f>
        <v>0</v>
      </c>
      <c r="D26" s="229">
        <v>250.0</v>
      </c>
      <c r="E26" s="43"/>
      <c r="F26" s="229">
        <v>150.0</v>
      </c>
      <c r="G26" s="43"/>
      <c r="H26" s="229">
        <v>200.0</v>
      </c>
      <c r="I26" s="229">
        <v>100.0</v>
      </c>
      <c r="J26" s="230">
        <v>100.0</v>
      </c>
      <c r="K26" s="43"/>
      <c r="L26" s="52">
        <f t="shared" si="3"/>
        <v>800</v>
      </c>
      <c r="M26" s="53">
        <v>850.0</v>
      </c>
      <c r="N26" s="33">
        <f t="shared" si="4"/>
        <v>50</v>
      </c>
      <c r="O26" s="54">
        <f>SUM(C26:K26)+'0415'!O26</f>
        <v>800</v>
      </c>
      <c r="P26" s="113"/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  <c r="O27" s="113"/>
      <c r="P27" s="113"/>
    </row>
    <row r="28" ht="82.5" customHeight="1">
      <c r="A28" s="43"/>
      <c r="B28" s="43"/>
      <c r="D28" s="69" t="s">
        <v>473</v>
      </c>
      <c r="E28" s="42"/>
      <c r="F28" s="42"/>
      <c r="G28" s="42"/>
      <c r="H28" s="42"/>
      <c r="I28" s="42"/>
      <c r="J28" s="69" t="s">
        <v>474</v>
      </c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  <c r="O91" s="239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254</v>
      </c>
      <c r="C1" s="19">
        <v>42096.0</v>
      </c>
      <c r="D1" s="19">
        <v>42100.0</v>
      </c>
      <c r="E1" s="19">
        <v>42103.0</v>
      </c>
      <c r="F1" s="19">
        <v>42107.0</v>
      </c>
      <c r="G1" s="19">
        <v>42110.0</v>
      </c>
      <c r="H1" s="19">
        <v>42114.0</v>
      </c>
      <c r="I1" s="19">
        <v>42117.0</v>
      </c>
      <c r="J1" s="19">
        <v>42121.0</v>
      </c>
      <c r="K1" s="19">
        <v>42124.0</v>
      </c>
      <c r="L1" s="20" t="s">
        <v>256</v>
      </c>
      <c r="M1" s="22" t="s">
        <v>257</v>
      </c>
      <c r="N1" s="23" t="s">
        <v>258</v>
      </c>
      <c r="O1" s="24" t="s">
        <v>259</v>
      </c>
      <c r="P1" s="238"/>
      <c r="R1" s="26" t="s">
        <v>260</v>
      </c>
    </row>
    <row r="2">
      <c r="A2" s="27" t="s">
        <v>261</v>
      </c>
      <c r="B2" s="28">
        <f>'0315'!L2</f>
        <v>50</v>
      </c>
      <c r="C2" s="229" t="s">
        <v>459</v>
      </c>
      <c r="D2" s="42"/>
      <c r="E2" s="229" t="s">
        <v>460</v>
      </c>
      <c r="F2" s="42"/>
      <c r="G2" s="229" t="s">
        <v>404</v>
      </c>
      <c r="H2" s="68"/>
      <c r="I2" s="229" t="s">
        <v>415</v>
      </c>
      <c r="J2" s="42"/>
      <c r="K2" s="230" t="s">
        <v>461</v>
      </c>
      <c r="L2" s="31">
        <f>B2+L3-L4</f>
        <v>-200</v>
      </c>
      <c r="M2" s="32"/>
      <c r="N2" s="33">
        <f>SUM(N5:N25)</f>
        <v>-5020</v>
      </c>
      <c r="O2" s="216" t="s">
        <v>451</v>
      </c>
      <c r="P2" s="42"/>
      <c r="R2" s="36"/>
    </row>
    <row r="3">
      <c r="A3" s="37" t="s">
        <v>271</v>
      </c>
      <c r="B3" s="38"/>
      <c r="C3" s="39">
        <f t="shared" ref="C3:K3" si="1">SUM(C5:C25)</f>
        <v>2500</v>
      </c>
      <c r="D3" s="39">
        <f t="shared" si="1"/>
        <v>0</v>
      </c>
      <c r="E3" s="39">
        <f t="shared" si="1"/>
        <v>2700</v>
      </c>
      <c r="F3" s="39">
        <f t="shared" si="1"/>
        <v>0</v>
      </c>
      <c r="G3" s="39">
        <f t="shared" si="1"/>
        <v>2500</v>
      </c>
      <c r="H3" s="39">
        <f t="shared" si="1"/>
        <v>0</v>
      </c>
      <c r="I3" s="39">
        <f t="shared" si="1"/>
        <v>2250</v>
      </c>
      <c r="J3" s="39">
        <f t="shared" si="1"/>
        <v>0</v>
      </c>
      <c r="K3" s="39">
        <f t="shared" si="1"/>
        <v>1800</v>
      </c>
      <c r="L3" s="39">
        <f t="shared" ref="L3:L4" si="2">SUM(C3:K3)</f>
        <v>11750</v>
      </c>
      <c r="M3" s="32"/>
      <c r="N3" s="40"/>
      <c r="O3" s="41"/>
      <c r="P3" s="42"/>
      <c r="R3" s="43"/>
    </row>
    <row r="4">
      <c r="A4" s="44" t="s">
        <v>272</v>
      </c>
      <c r="B4" s="45"/>
      <c r="C4" s="231">
        <v>2600.0</v>
      </c>
      <c r="D4" s="232"/>
      <c r="E4" s="231">
        <v>2600.0</v>
      </c>
      <c r="F4" s="232"/>
      <c r="G4" s="231">
        <v>2600.0</v>
      </c>
      <c r="H4" s="232"/>
      <c r="I4" s="231">
        <v>2600.0</v>
      </c>
      <c r="J4" s="232"/>
      <c r="K4" s="231">
        <v>1600.0</v>
      </c>
      <c r="L4" s="47">
        <f t="shared" si="2"/>
        <v>12000</v>
      </c>
      <c r="M4" s="32"/>
      <c r="N4" s="40"/>
      <c r="O4" s="48"/>
      <c r="P4" s="49"/>
    </row>
    <row r="5">
      <c r="A5" s="50" t="s">
        <v>278</v>
      </c>
      <c r="B5" s="51">
        <f>-1*'0315'!N5</f>
        <v>1600</v>
      </c>
      <c r="C5" s="42"/>
      <c r="D5" s="42"/>
      <c r="E5" s="69">
        <v>600.0</v>
      </c>
      <c r="F5" s="42"/>
      <c r="G5" s="229">
        <v>250.0</v>
      </c>
      <c r="H5" s="42"/>
      <c r="I5" s="69">
        <v>250.0</v>
      </c>
      <c r="J5" s="42"/>
      <c r="K5" s="230">
        <v>150.0</v>
      </c>
      <c r="L5" s="52">
        <f t="shared" ref="L5:L25" si="3">SUM(B5:K5)</f>
        <v>2850</v>
      </c>
      <c r="M5" s="53">
        <v>1200.0</v>
      </c>
      <c r="N5" s="33">
        <f t="shared" ref="N5:N25" si="4">M5-L5</f>
        <v>-1650</v>
      </c>
      <c r="O5" s="54">
        <f>SUM(C5:K5)+'0315'!P5</f>
        <v>1750</v>
      </c>
      <c r="P5" s="113"/>
      <c r="R5" s="56"/>
    </row>
    <row r="6">
      <c r="A6" s="57" t="s">
        <v>94</v>
      </c>
      <c r="B6" s="51">
        <f>-1*'0315'!N6</f>
        <v>-1150</v>
      </c>
      <c r="C6" s="42"/>
      <c r="D6" s="42"/>
      <c r="E6" s="42"/>
      <c r="F6" s="42"/>
      <c r="G6" s="236"/>
      <c r="H6" s="42"/>
      <c r="I6" s="42"/>
      <c r="J6" s="42"/>
      <c r="K6" s="236"/>
      <c r="L6" s="52">
        <f t="shared" si="3"/>
        <v>-1150</v>
      </c>
      <c r="M6" s="32"/>
      <c r="N6" s="33">
        <f t="shared" si="4"/>
        <v>1150</v>
      </c>
      <c r="O6" s="54">
        <f>SUM(C6:K6)+'0315'!P6</f>
        <v>250</v>
      </c>
      <c r="P6" s="113"/>
      <c r="R6" s="26" t="s">
        <v>279</v>
      </c>
    </row>
    <row r="7">
      <c r="A7" s="57" t="s">
        <v>23</v>
      </c>
      <c r="B7" s="51">
        <f>-1*'0315'!N7</f>
        <v>-2130</v>
      </c>
      <c r="C7" s="230">
        <v>250.0</v>
      </c>
      <c r="D7" s="42"/>
      <c r="E7" s="230">
        <v>300.0</v>
      </c>
      <c r="F7" s="42"/>
      <c r="G7" s="230">
        <v>250.0</v>
      </c>
      <c r="H7" s="42"/>
      <c r="I7" s="42"/>
      <c r="J7" s="42"/>
      <c r="K7" s="236"/>
      <c r="L7" s="52">
        <f t="shared" si="3"/>
        <v>-1330</v>
      </c>
      <c r="M7" s="53">
        <v>0.0</v>
      </c>
      <c r="N7" s="33">
        <f t="shared" si="4"/>
        <v>1330</v>
      </c>
      <c r="O7" s="54">
        <f>SUM(C7:K7)+'0315'!P7</f>
        <v>1050</v>
      </c>
      <c r="P7" s="113"/>
      <c r="R7" s="26" t="s">
        <v>280</v>
      </c>
    </row>
    <row r="8">
      <c r="A8" s="57" t="s">
        <v>7</v>
      </c>
      <c r="B8" s="51">
        <f>-1*'0315'!N8</f>
        <v>-1000</v>
      </c>
      <c r="C8" s="42"/>
      <c r="D8" s="42"/>
      <c r="E8" s="42"/>
      <c r="F8" s="42"/>
      <c r="G8" s="236"/>
      <c r="H8" s="42"/>
      <c r="I8" s="42"/>
      <c r="J8" s="42"/>
      <c r="K8" s="229">
        <v>150.0</v>
      </c>
      <c r="L8" s="52">
        <f t="shared" si="3"/>
        <v>-850</v>
      </c>
      <c r="M8" s="32"/>
      <c r="N8" s="33">
        <f t="shared" si="4"/>
        <v>850</v>
      </c>
      <c r="O8" s="54">
        <f>SUM(C8:K8)+'0315'!P8</f>
        <v>150</v>
      </c>
      <c r="P8" s="113"/>
      <c r="R8" s="26" t="s">
        <v>281</v>
      </c>
    </row>
    <row r="9">
      <c r="A9" s="57" t="s">
        <v>96</v>
      </c>
      <c r="B9" s="51">
        <f>-1*'0315'!N9</f>
        <v>0</v>
      </c>
      <c r="C9" s="230">
        <v>250.0</v>
      </c>
      <c r="D9" s="42"/>
      <c r="E9" s="42"/>
      <c r="F9" s="42"/>
      <c r="G9" s="236"/>
      <c r="H9" s="42"/>
      <c r="I9" s="42"/>
      <c r="J9" s="42"/>
      <c r="K9" s="236"/>
      <c r="L9" s="52">
        <f t="shared" si="3"/>
        <v>250</v>
      </c>
      <c r="M9" s="32"/>
      <c r="N9" s="33">
        <f t="shared" si="4"/>
        <v>-250</v>
      </c>
      <c r="O9" s="54">
        <f>SUM(C9:K9)+'0315'!P9</f>
        <v>250</v>
      </c>
      <c r="P9" s="113"/>
      <c r="R9" s="26" t="s">
        <v>383</v>
      </c>
    </row>
    <row r="10">
      <c r="A10" s="57" t="s">
        <v>62</v>
      </c>
      <c r="B10" s="51">
        <f>-1*'0315'!N10</f>
        <v>0</v>
      </c>
      <c r="C10" s="42"/>
      <c r="D10" s="42"/>
      <c r="E10" s="42"/>
      <c r="F10" s="42"/>
      <c r="G10" s="236"/>
      <c r="H10" s="42"/>
      <c r="I10" s="42"/>
      <c r="J10" s="42"/>
      <c r="K10" s="236"/>
      <c r="L10" s="52">
        <f t="shared" si="3"/>
        <v>0</v>
      </c>
      <c r="M10" s="32"/>
      <c r="N10" s="33">
        <f t="shared" si="4"/>
        <v>0</v>
      </c>
      <c r="O10" s="54">
        <f>SUM(C10:K10)+'0315'!P10</f>
        <v>0</v>
      </c>
      <c r="P10" s="113"/>
      <c r="R10" s="26" t="s">
        <v>282</v>
      </c>
    </row>
    <row r="11">
      <c r="A11" s="57" t="s">
        <v>16</v>
      </c>
      <c r="B11" s="51">
        <f>-1*'0315'!N11</f>
        <v>0</v>
      </c>
      <c r="C11" s="230">
        <v>250.0</v>
      </c>
      <c r="D11" s="42"/>
      <c r="E11" s="229">
        <v>300.0</v>
      </c>
      <c r="F11" s="42"/>
      <c r="G11" s="229">
        <v>250.0</v>
      </c>
      <c r="H11" s="42"/>
      <c r="I11" s="229">
        <v>250.0</v>
      </c>
      <c r="J11" s="42"/>
      <c r="K11" s="229">
        <v>150.0</v>
      </c>
      <c r="L11" s="52">
        <f t="shared" si="3"/>
        <v>1200</v>
      </c>
      <c r="M11" s="61">
        <f>L11</f>
        <v>1200</v>
      </c>
      <c r="N11" s="33">
        <f t="shared" si="4"/>
        <v>0</v>
      </c>
      <c r="O11" s="54">
        <f>SUM(C11:K11)+'0315'!P11</f>
        <v>1200</v>
      </c>
      <c r="P11" s="113"/>
      <c r="R11" s="26" t="s">
        <v>283</v>
      </c>
    </row>
    <row r="12">
      <c r="A12" s="57" t="s">
        <v>36</v>
      </c>
      <c r="B12" s="51">
        <f>-1*'0315'!N12</f>
        <v>650</v>
      </c>
      <c r="C12" s="42"/>
      <c r="D12" s="42"/>
      <c r="E12" s="42"/>
      <c r="F12" s="42"/>
      <c r="G12" s="236"/>
      <c r="H12" s="42"/>
      <c r="I12" s="42"/>
      <c r="J12" s="42"/>
      <c r="K12" s="236"/>
      <c r="L12" s="52">
        <f t="shared" si="3"/>
        <v>650</v>
      </c>
      <c r="M12" s="32"/>
      <c r="N12" s="33">
        <f t="shared" si="4"/>
        <v>-650</v>
      </c>
      <c r="O12" s="54">
        <f>SUM(C12:K12)+'0315'!P12</f>
        <v>0</v>
      </c>
      <c r="P12" s="113"/>
      <c r="R12" s="26" t="s">
        <v>284</v>
      </c>
    </row>
    <row r="13">
      <c r="A13" s="57" t="s">
        <v>45</v>
      </c>
      <c r="B13" s="51">
        <f>-1*'0315'!N13</f>
        <v>-250</v>
      </c>
      <c r="C13" s="229">
        <v>250.0</v>
      </c>
      <c r="D13" s="42"/>
      <c r="E13" s="42"/>
      <c r="F13" s="42"/>
      <c r="G13" s="230">
        <v>250.0</v>
      </c>
      <c r="H13" s="42"/>
      <c r="I13" s="229">
        <v>250.0</v>
      </c>
      <c r="J13" s="42"/>
      <c r="K13" s="229">
        <v>150.0</v>
      </c>
      <c r="L13" s="52">
        <f t="shared" si="3"/>
        <v>650</v>
      </c>
      <c r="M13" s="32"/>
      <c r="N13" s="33">
        <f t="shared" si="4"/>
        <v>-650</v>
      </c>
      <c r="O13" s="54">
        <f>SUM(C13:K13)+'0315'!P13</f>
        <v>1150</v>
      </c>
      <c r="P13" s="113"/>
      <c r="R13" s="26" t="s">
        <v>285</v>
      </c>
    </row>
    <row r="14">
      <c r="A14" s="57" t="s">
        <v>87</v>
      </c>
      <c r="B14" s="51">
        <f>-1*'0315'!N14</f>
        <v>0</v>
      </c>
      <c r="C14" s="42"/>
      <c r="D14" s="42"/>
      <c r="E14" s="42"/>
      <c r="F14" s="42"/>
      <c r="G14" s="236"/>
      <c r="H14" s="42"/>
      <c r="I14" s="42"/>
      <c r="J14" s="42"/>
      <c r="K14" s="236"/>
      <c r="L14" s="52">
        <f t="shared" si="3"/>
        <v>0</v>
      </c>
      <c r="M14" s="32"/>
      <c r="N14" s="33">
        <f t="shared" si="4"/>
        <v>0</v>
      </c>
      <c r="O14" s="54">
        <f>SUM(C14:K14)+'0315'!P14</f>
        <v>0</v>
      </c>
      <c r="P14" s="113"/>
      <c r="R14" s="26" t="s">
        <v>286</v>
      </c>
    </row>
    <row r="15">
      <c r="A15" s="57" t="s">
        <v>25</v>
      </c>
      <c r="B15" s="51">
        <f>-1*'0315'!N15</f>
        <v>-1600</v>
      </c>
      <c r="C15" s="229">
        <v>250.0</v>
      </c>
      <c r="D15" s="42"/>
      <c r="E15" s="42"/>
      <c r="F15" s="42"/>
      <c r="G15" s="230">
        <v>250.0</v>
      </c>
      <c r="H15" s="42"/>
      <c r="I15" s="230">
        <v>250.0</v>
      </c>
      <c r="J15" s="42"/>
      <c r="K15" s="230">
        <v>150.0</v>
      </c>
      <c r="L15" s="52">
        <f t="shared" si="3"/>
        <v>-700</v>
      </c>
      <c r="M15" s="32"/>
      <c r="N15" s="33">
        <f t="shared" si="4"/>
        <v>700</v>
      </c>
      <c r="O15" s="54">
        <f>SUM(C15:K15)+'0315'!P15</f>
        <v>900</v>
      </c>
      <c r="P15" s="113"/>
      <c r="R15" s="26" t="s">
        <v>287</v>
      </c>
    </row>
    <row r="16">
      <c r="A16" s="57" t="s">
        <v>8</v>
      </c>
      <c r="B16" s="51">
        <f>-1*'0315'!N16</f>
        <v>0</v>
      </c>
      <c r="C16" s="229">
        <v>250.0</v>
      </c>
      <c r="D16" s="42"/>
      <c r="E16" s="230">
        <v>300.0</v>
      </c>
      <c r="F16" s="42"/>
      <c r="G16" s="236"/>
      <c r="H16" s="42"/>
      <c r="I16" s="230">
        <v>250.0</v>
      </c>
      <c r="J16" s="42"/>
      <c r="K16" s="236"/>
      <c r="L16" s="52">
        <f t="shared" si="3"/>
        <v>800</v>
      </c>
      <c r="M16" s="53">
        <v>250.0</v>
      </c>
      <c r="N16" s="33">
        <f t="shared" si="4"/>
        <v>-550</v>
      </c>
      <c r="O16" s="54">
        <f>SUM(C16:K16)+'0315'!P16</f>
        <v>800</v>
      </c>
      <c r="P16" s="113"/>
      <c r="R16" s="26" t="s">
        <v>288</v>
      </c>
    </row>
    <row r="17">
      <c r="A17" s="57" t="s">
        <v>124</v>
      </c>
      <c r="B17" s="51">
        <f>-1*'0315'!N17</f>
        <v>650</v>
      </c>
      <c r="C17" s="229">
        <v>250.0</v>
      </c>
      <c r="D17" s="42"/>
      <c r="E17" s="229">
        <v>300.0</v>
      </c>
      <c r="F17" s="42"/>
      <c r="G17" s="229">
        <v>250.0</v>
      </c>
      <c r="H17" s="42"/>
      <c r="I17" s="42"/>
      <c r="J17" s="42"/>
      <c r="K17" s="230">
        <v>150.0</v>
      </c>
      <c r="L17" s="52">
        <f t="shared" si="3"/>
        <v>1600</v>
      </c>
      <c r="M17" s="53">
        <v>1500.0</v>
      </c>
      <c r="N17" s="33">
        <f t="shared" si="4"/>
        <v>-100</v>
      </c>
      <c r="O17" s="54">
        <f>SUM(C17:K17)+'0315'!P17</f>
        <v>1200</v>
      </c>
      <c r="P17" s="113"/>
      <c r="R17" s="26" t="s">
        <v>289</v>
      </c>
    </row>
    <row r="18">
      <c r="A18" s="57" t="s">
        <v>97</v>
      </c>
      <c r="B18" s="51">
        <f>-1*'0315'!N18</f>
        <v>550</v>
      </c>
      <c r="C18" s="42"/>
      <c r="D18" s="42"/>
      <c r="E18" s="42"/>
      <c r="F18" s="42"/>
      <c r="G18" s="236"/>
      <c r="H18" s="42"/>
      <c r="I18" s="42"/>
      <c r="J18" s="42"/>
      <c r="K18" s="236"/>
      <c r="L18" s="52">
        <f t="shared" si="3"/>
        <v>550</v>
      </c>
      <c r="M18" s="32"/>
      <c r="N18" s="33">
        <f t="shared" si="4"/>
        <v>-550</v>
      </c>
      <c r="O18" s="54">
        <f>SUM(C18:K18)+'0315'!P18</f>
        <v>0</v>
      </c>
      <c r="P18" s="113"/>
      <c r="R18" s="26" t="s">
        <v>385</v>
      </c>
    </row>
    <row r="19">
      <c r="A19" s="57" t="s">
        <v>65</v>
      </c>
      <c r="B19" s="51">
        <f>-1*'0315'!N19</f>
        <v>450</v>
      </c>
      <c r="C19" s="229">
        <v>250.0</v>
      </c>
      <c r="D19" s="42"/>
      <c r="E19" s="230">
        <v>300.0</v>
      </c>
      <c r="F19" s="42"/>
      <c r="G19" s="229">
        <v>250.0</v>
      </c>
      <c r="H19" s="42"/>
      <c r="I19" s="229">
        <v>250.0</v>
      </c>
      <c r="J19" s="42"/>
      <c r="K19" s="229">
        <v>150.0</v>
      </c>
      <c r="L19" s="52">
        <f t="shared" si="3"/>
        <v>1650</v>
      </c>
      <c r="M19" s="53">
        <v>1500.0</v>
      </c>
      <c r="N19" s="33">
        <f t="shared" si="4"/>
        <v>-150</v>
      </c>
      <c r="O19" s="54">
        <f>SUM(C19:K19)+'0315'!P19</f>
        <v>1450</v>
      </c>
      <c r="P19" s="113"/>
      <c r="R19" s="26" t="s">
        <v>290</v>
      </c>
    </row>
    <row r="20">
      <c r="A20" s="57" t="s">
        <v>55</v>
      </c>
      <c r="B20" s="51">
        <f>-1*'0315'!N20</f>
        <v>200</v>
      </c>
      <c r="C20" s="42"/>
      <c r="D20" s="42"/>
      <c r="E20" s="42"/>
      <c r="F20" s="42"/>
      <c r="G20" s="230">
        <v>250.0</v>
      </c>
      <c r="H20" s="42"/>
      <c r="I20" s="230">
        <v>250.0</v>
      </c>
      <c r="J20" s="42"/>
      <c r="K20" s="229">
        <v>150.0</v>
      </c>
      <c r="L20" s="52">
        <f t="shared" si="3"/>
        <v>850</v>
      </c>
      <c r="M20" s="32"/>
      <c r="N20" s="33">
        <f t="shared" si="4"/>
        <v>-850</v>
      </c>
      <c r="O20" s="54">
        <f>SUM(C20:K20)+'0315'!P20</f>
        <v>900</v>
      </c>
      <c r="P20" s="113"/>
      <c r="R20" s="26" t="s">
        <v>291</v>
      </c>
    </row>
    <row r="21">
      <c r="A21" s="57" t="s">
        <v>28</v>
      </c>
      <c r="B21" s="51">
        <f>-1*'0315'!N21</f>
        <v>450</v>
      </c>
      <c r="C21" s="230">
        <v>250.0</v>
      </c>
      <c r="D21" s="42"/>
      <c r="E21" s="229">
        <v>300.0</v>
      </c>
      <c r="F21" s="42"/>
      <c r="G21" s="229">
        <v>250.0</v>
      </c>
      <c r="H21" s="42"/>
      <c r="I21" s="230">
        <v>250.0</v>
      </c>
      <c r="J21" s="42"/>
      <c r="K21" s="230">
        <v>150.0</v>
      </c>
      <c r="L21" s="52">
        <f t="shared" si="3"/>
        <v>1650</v>
      </c>
      <c r="M21" s="32"/>
      <c r="N21" s="33">
        <f t="shared" si="4"/>
        <v>-1650</v>
      </c>
      <c r="O21" s="54">
        <f>SUM(C21:K21)+'0315'!P21</f>
        <v>1450</v>
      </c>
      <c r="P21" s="113"/>
      <c r="R21" s="26" t="s">
        <v>292</v>
      </c>
    </row>
    <row r="22">
      <c r="A22" s="57" t="s">
        <v>70</v>
      </c>
      <c r="B22" s="51">
        <f>-1*'0315'!N22</f>
        <v>0</v>
      </c>
      <c r="C22" s="42"/>
      <c r="D22" s="42"/>
      <c r="E22" s="42"/>
      <c r="F22" s="42"/>
      <c r="G22" s="230">
        <v>250.0</v>
      </c>
      <c r="H22" s="42"/>
      <c r="I22" s="229">
        <v>250.0</v>
      </c>
      <c r="J22" s="42"/>
      <c r="K22" s="229">
        <v>150.0</v>
      </c>
      <c r="L22" s="52">
        <f t="shared" si="3"/>
        <v>650</v>
      </c>
      <c r="M22" s="32"/>
      <c r="N22" s="33">
        <f t="shared" si="4"/>
        <v>-650</v>
      </c>
      <c r="O22" s="54">
        <f>SUM(C22:K22)+'0315'!P22</f>
        <v>650</v>
      </c>
      <c r="P22" s="113"/>
      <c r="R22" s="26" t="s">
        <v>293</v>
      </c>
    </row>
    <row r="23">
      <c r="A23" s="57" t="s">
        <v>149</v>
      </c>
      <c r="B23" s="51">
        <f>-1*'0315'!N23</f>
        <v>0</v>
      </c>
      <c r="C23" s="42"/>
      <c r="D23" s="42"/>
      <c r="E23" s="42"/>
      <c r="F23" s="42"/>
      <c r="G23" s="42"/>
      <c r="H23" s="42"/>
      <c r="I23" s="42"/>
      <c r="J23" s="42"/>
      <c r="K23" s="229">
        <v>150.0</v>
      </c>
      <c r="L23" s="52">
        <f t="shared" si="3"/>
        <v>150</v>
      </c>
      <c r="M23" s="32"/>
      <c r="N23" s="33">
        <f t="shared" si="4"/>
        <v>-150</v>
      </c>
      <c r="O23" s="54">
        <f>SUM(C23:K23)+'0315'!P23</f>
        <v>150</v>
      </c>
      <c r="P23" s="113"/>
      <c r="R23" s="26" t="s">
        <v>294</v>
      </c>
    </row>
    <row r="24">
      <c r="A24" s="57" t="s">
        <v>103</v>
      </c>
      <c r="B24" s="51">
        <f>-1*'0315'!N24</f>
        <v>250</v>
      </c>
      <c r="C24" s="42"/>
      <c r="D24" s="42"/>
      <c r="E24" s="42"/>
      <c r="F24" s="42"/>
      <c r="G24" s="42"/>
      <c r="H24" s="42"/>
      <c r="I24" s="42"/>
      <c r="J24" s="42"/>
      <c r="K24" s="236"/>
      <c r="L24" s="52">
        <f t="shared" si="3"/>
        <v>250</v>
      </c>
      <c r="M24" s="32"/>
      <c r="N24" s="33">
        <f t="shared" si="4"/>
        <v>-250</v>
      </c>
      <c r="O24" s="54">
        <f>SUM(C24:K24)+'0315'!P24</f>
        <v>0</v>
      </c>
      <c r="P24" s="113"/>
      <c r="R24" s="26" t="s">
        <v>318</v>
      </c>
    </row>
    <row r="25">
      <c r="A25" s="57" t="s">
        <v>30</v>
      </c>
      <c r="B25" s="51">
        <f>-1*'0315'!N25</f>
        <v>250</v>
      </c>
      <c r="C25" s="230">
        <v>250.0</v>
      </c>
      <c r="D25" s="42"/>
      <c r="E25" s="230">
        <v>300.0</v>
      </c>
      <c r="F25" s="42"/>
      <c r="G25" s="42"/>
      <c r="H25" s="42"/>
      <c r="I25" s="42"/>
      <c r="J25" s="42"/>
      <c r="K25" s="230">
        <v>150.0</v>
      </c>
      <c r="L25" s="52">
        <f t="shared" si="3"/>
        <v>950</v>
      </c>
      <c r="M25" s="32"/>
      <c r="N25" s="33">
        <f t="shared" si="4"/>
        <v>-950</v>
      </c>
      <c r="O25" s="54">
        <f>SUM(C25:K25)+'0315'!P25</f>
        <v>950</v>
      </c>
      <c r="P25" s="113"/>
      <c r="R25" s="26" t="s">
        <v>295</v>
      </c>
    </row>
    <row r="26">
      <c r="A26" s="49"/>
      <c r="B26" s="42"/>
      <c r="C26" s="49"/>
      <c r="D26" s="49"/>
      <c r="E26" s="49"/>
      <c r="F26" s="49"/>
      <c r="G26" s="49"/>
      <c r="H26" s="42"/>
      <c r="I26" s="49"/>
      <c r="J26" s="49"/>
      <c r="K26" s="42"/>
      <c r="L26" s="113"/>
      <c r="M26" s="113"/>
      <c r="N26" s="113"/>
      <c r="O26" s="113"/>
      <c r="P26" s="113"/>
    </row>
    <row r="27" ht="82.5" customHeight="1">
      <c r="A27" s="43"/>
      <c r="B27" s="43"/>
      <c r="C27" s="42"/>
      <c r="D27" s="42"/>
      <c r="E27" s="69" t="s">
        <v>469</v>
      </c>
      <c r="F27" s="42"/>
      <c r="G27" s="69" t="s">
        <v>470</v>
      </c>
      <c r="H27" s="42"/>
      <c r="I27" s="69" t="s">
        <v>471</v>
      </c>
      <c r="J27" s="42"/>
      <c r="K27" s="69" t="s">
        <v>472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>
      <c r="B28" s="68"/>
      <c r="D28" s="49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7" t="s">
        <v>0</v>
      </c>
      <c r="B1" s="18" t="s">
        <v>254</v>
      </c>
      <c r="C1" s="19">
        <v>42065.0</v>
      </c>
      <c r="D1" s="19">
        <v>42068.0</v>
      </c>
      <c r="E1" s="19">
        <v>42072.0</v>
      </c>
      <c r="F1" s="19">
        <v>42075.0</v>
      </c>
      <c r="G1" s="19">
        <v>42079.0</v>
      </c>
      <c r="H1" s="19">
        <v>42082.0</v>
      </c>
      <c r="I1" s="19">
        <v>42086.0</v>
      </c>
      <c r="J1" s="19">
        <v>42089.0</v>
      </c>
      <c r="K1" s="19">
        <v>42093.0</v>
      </c>
      <c r="L1" s="20" t="s">
        <v>256</v>
      </c>
      <c r="M1" s="22" t="s">
        <v>257</v>
      </c>
      <c r="N1" s="23" t="s">
        <v>258</v>
      </c>
      <c r="O1" s="24" t="s">
        <v>259</v>
      </c>
      <c r="P1" s="24" t="s">
        <v>259</v>
      </c>
      <c r="R1" s="26" t="s">
        <v>260</v>
      </c>
    </row>
    <row r="2">
      <c r="A2" s="27" t="s">
        <v>261</v>
      </c>
      <c r="B2" s="28">
        <f>'0215'!L2</f>
        <v>-150</v>
      </c>
      <c r="C2" s="49"/>
      <c r="D2" s="230" t="s">
        <v>464</v>
      </c>
      <c r="E2" s="42"/>
      <c r="F2" s="230" t="s">
        <v>465</v>
      </c>
      <c r="G2" s="42"/>
      <c r="H2" s="229" t="s">
        <v>466</v>
      </c>
      <c r="I2" s="42"/>
      <c r="J2" s="229" t="s">
        <v>467</v>
      </c>
      <c r="K2" s="42"/>
      <c r="L2" s="31">
        <f>B2+L3-L4</f>
        <v>50</v>
      </c>
      <c r="M2" s="32"/>
      <c r="N2" s="33">
        <f>SUM(N5:N26)</f>
        <v>1080</v>
      </c>
      <c r="O2" s="216" t="s">
        <v>468</v>
      </c>
      <c r="P2" s="216" t="s">
        <v>451</v>
      </c>
      <c r="R2" s="36"/>
    </row>
    <row r="3">
      <c r="A3" s="37" t="s">
        <v>271</v>
      </c>
      <c r="B3" s="38"/>
      <c r="C3" s="38"/>
      <c r="D3" s="39">
        <f t="shared" ref="D3:K3" si="1">SUM(D5:D26)</f>
        <v>2600</v>
      </c>
      <c r="E3" s="39">
        <f t="shared" si="1"/>
        <v>0</v>
      </c>
      <c r="F3" s="39">
        <f t="shared" si="1"/>
        <v>2500</v>
      </c>
      <c r="G3" s="39">
        <f t="shared" si="1"/>
        <v>0</v>
      </c>
      <c r="H3" s="39">
        <f t="shared" si="1"/>
        <v>3000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10600</v>
      </c>
      <c r="M3" s="32"/>
      <c r="N3" s="40"/>
      <c r="O3" s="41"/>
      <c r="P3" s="41"/>
      <c r="R3" s="43"/>
    </row>
    <row r="4">
      <c r="A4" s="44" t="s">
        <v>272</v>
      </c>
      <c r="B4" s="45"/>
      <c r="C4" s="232"/>
      <c r="D4" s="231">
        <v>2600.0</v>
      </c>
      <c r="E4" s="232"/>
      <c r="F4" s="231">
        <v>2600.0</v>
      </c>
      <c r="G4" s="232"/>
      <c r="H4" s="231">
        <v>2600.0</v>
      </c>
      <c r="I4" s="232"/>
      <c r="J4" s="231">
        <v>2600.0</v>
      </c>
      <c r="K4" s="232"/>
      <c r="L4" s="47">
        <f t="shared" si="2"/>
        <v>10400</v>
      </c>
      <c r="M4" s="32"/>
      <c r="N4" s="40"/>
      <c r="O4" s="48"/>
      <c r="P4" s="48"/>
    </row>
    <row r="5">
      <c r="A5" s="50" t="s">
        <v>278</v>
      </c>
      <c r="B5" s="51">
        <f>-1*'0215'!N5</f>
        <v>800</v>
      </c>
      <c r="C5" s="49"/>
      <c r="D5" s="69">
        <v>400.0</v>
      </c>
      <c r="E5" s="42"/>
      <c r="F5" s="69">
        <v>750.0</v>
      </c>
      <c r="G5" s="42"/>
      <c r="H5" s="230">
        <v>600.0</v>
      </c>
      <c r="I5" s="42"/>
      <c r="J5" s="69">
        <v>500.0</v>
      </c>
      <c r="K5" s="42"/>
      <c r="L5" s="52">
        <f t="shared" ref="L5:L26" si="3">SUM(B5:K5)</f>
        <v>3050</v>
      </c>
      <c r="M5" s="53">
        <v>1450.0</v>
      </c>
      <c r="N5" s="33">
        <f t="shared" ref="N5:N26" si="4">M5-L5</f>
        <v>-1600</v>
      </c>
      <c r="O5" s="54">
        <f>SUM(C5:H5)+'0215'!O5</f>
        <v>5400</v>
      </c>
      <c r="P5" s="54">
        <f t="shared" ref="P5:P26" si="5">SUM(I5:K5)</f>
        <v>500</v>
      </c>
      <c r="R5" s="56"/>
    </row>
    <row r="6">
      <c r="A6" s="57" t="s">
        <v>94</v>
      </c>
      <c r="B6" s="51">
        <f>-1*'0215'!N6</f>
        <v>-1400</v>
      </c>
      <c r="C6" s="49"/>
      <c r="D6" s="42"/>
      <c r="E6" s="42"/>
      <c r="F6" s="236"/>
      <c r="G6" s="49"/>
      <c r="H6" s="236"/>
      <c r="I6" s="49"/>
      <c r="J6" s="230">
        <v>250.0</v>
      </c>
      <c r="K6" s="42"/>
      <c r="L6" s="52">
        <f t="shared" si="3"/>
        <v>-1150</v>
      </c>
      <c r="M6" s="32"/>
      <c r="N6" s="33">
        <f t="shared" si="4"/>
        <v>1150</v>
      </c>
      <c r="O6" s="54">
        <f>SUM(C6:H6)+'0215'!O6</f>
        <v>0</v>
      </c>
      <c r="P6" s="54">
        <f t="shared" si="5"/>
        <v>250</v>
      </c>
      <c r="R6" s="26" t="s">
        <v>279</v>
      </c>
    </row>
    <row r="7">
      <c r="A7" s="57" t="s">
        <v>23</v>
      </c>
      <c r="B7" s="51">
        <f>-1*'0215'!N7</f>
        <v>-1980</v>
      </c>
      <c r="C7" s="49"/>
      <c r="D7" s="230">
        <v>200.0</v>
      </c>
      <c r="E7" s="42"/>
      <c r="F7" s="236"/>
      <c r="G7" s="42"/>
      <c r="H7" s="236"/>
      <c r="I7" s="42"/>
      <c r="J7" s="230">
        <v>250.0</v>
      </c>
      <c r="K7" s="42"/>
      <c r="L7" s="52">
        <f t="shared" si="3"/>
        <v>-1530</v>
      </c>
      <c r="M7" s="53">
        <v>600.0</v>
      </c>
      <c r="N7" s="33">
        <f t="shared" si="4"/>
        <v>2130</v>
      </c>
      <c r="O7" s="54">
        <f>SUM(C7:H7)+'0215'!O7</f>
        <v>1850</v>
      </c>
      <c r="P7" s="54">
        <f t="shared" si="5"/>
        <v>250</v>
      </c>
      <c r="R7" s="26" t="s">
        <v>280</v>
      </c>
    </row>
    <row r="8">
      <c r="A8" s="57" t="s">
        <v>7</v>
      </c>
      <c r="B8" s="51">
        <f>-1*'0215'!N8</f>
        <v>-1000</v>
      </c>
      <c r="C8" s="49"/>
      <c r="D8" s="42"/>
      <c r="E8" s="42"/>
      <c r="F8" s="236"/>
      <c r="G8" s="49"/>
      <c r="H8" s="236"/>
      <c r="I8" s="49"/>
      <c r="J8" s="49"/>
      <c r="K8" s="42"/>
      <c r="L8" s="52">
        <f t="shared" si="3"/>
        <v>-1000</v>
      </c>
      <c r="M8" s="32"/>
      <c r="N8" s="33">
        <f t="shared" si="4"/>
        <v>1000</v>
      </c>
      <c r="O8" s="54">
        <f>SUM(C8:H8)+'0215'!O8</f>
        <v>0</v>
      </c>
      <c r="P8" s="54">
        <f t="shared" si="5"/>
        <v>0</v>
      </c>
      <c r="R8" s="26" t="s">
        <v>281</v>
      </c>
    </row>
    <row r="9">
      <c r="A9" s="57" t="s">
        <v>96</v>
      </c>
      <c r="B9" s="51">
        <f>-1*'0215'!N9</f>
        <v>0</v>
      </c>
      <c r="C9" s="49"/>
      <c r="D9" s="42"/>
      <c r="E9" s="42"/>
      <c r="F9" s="236"/>
      <c r="G9" s="49"/>
      <c r="H9" s="236"/>
      <c r="I9" s="49"/>
      <c r="J9" s="49"/>
      <c r="K9" s="42"/>
      <c r="L9" s="52">
        <f t="shared" si="3"/>
        <v>0</v>
      </c>
      <c r="M9" s="32"/>
      <c r="N9" s="33">
        <f t="shared" si="4"/>
        <v>0</v>
      </c>
      <c r="O9" s="54">
        <f>SUM(C9:H9)+'0215'!O9</f>
        <v>0</v>
      </c>
      <c r="P9" s="54">
        <f t="shared" si="5"/>
        <v>0</v>
      </c>
      <c r="R9" s="26" t="s">
        <v>383</v>
      </c>
    </row>
    <row r="10">
      <c r="A10" s="57" t="s">
        <v>62</v>
      </c>
      <c r="B10" s="51">
        <f>-1*'0215'!N10</f>
        <v>0</v>
      </c>
      <c r="C10" s="49"/>
      <c r="D10" s="42"/>
      <c r="E10" s="42"/>
      <c r="F10" s="236"/>
      <c r="G10" s="49"/>
      <c r="H10" s="236"/>
      <c r="I10" s="49"/>
      <c r="J10" s="49"/>
      <c r="K10" s="42"/>
      <c r="L10" s="52">
        <f t="shared" si="3"/>
        <v>0</v>
      </c>
      <c r="M10" s="32"/>
      <c r="N10" s="33">
        <f t="shared" si="4"/>
        <v>0</v>
      </c>
      <c r="O10" s="54">
        <f>SUM(C10:H10)+'0215'!O10</f>
        <v>0</v>
      </c>
      <c r="P10" s="54">
        <f t="shared" si="5"/>
        <v>0</v>
      </c>
      <c r="R10" s="26" t="s">
        <v>282</v>
      </c>
    </row>
    <row r="11">
      <c r="A11" s="57" t="s">
        <v>16</v>
      </c>
      <c r="B11" s="51">
        <f>-1*'0215'!N11</f>
        <v>600</v>
      </c>
      <c r="C11" s="49"/>
      <c r="D11" s="229">
        <v>200.0</v>
      </c>
      <c r="E11" s="42"/>
      <c r="F11" s="229">
        <v>250.0</v>
      </c>
      <c r="G11" s="42"/>
      <c r="H11" s="229">
        <v>300.0</v>
      </c>
      <c r="I11" s="42"/>
      <c r="J11" s="49"/>
      <c r="K11" s="42"/>
      <c r="L11" s="52">
        <f t="shared" si="3"/>
        <v>1350</v>
      </c>
      <c r="M11" s="61">
        <f>L11</f>
        <v>1350</v>
      </c>
      <c r="N11" s="33">
        <f t="shared" si="4"/>
        <v>0</v>
      </c>
      <c r="O11" s="54">
        <f>SUM(C11:H11)+'0215'!O11</f>
        <v>2200</v>
      </c>
      <c r="P11" s="54">
        <f t="shared" si="5"/>
        <v>0</v>
      </c>
      <c r="R11" s="26" t="s">
        <v>283</v>
      </c>
    </row>
    <row r="12">
      <c r="A12" s="57" t="s">
        <v>36</v>
      </c>
      <c r="B12" s="51">
        <f>-1*'0215'!N12</f>
        <v>450</v>
      </c>
      <c r="C12" s="49"/>
      <c r="D12" s="230">
        <v>200.0</v>
      </c>
      <c r="E12" s="42"/>
      <c r="F12" s="236"/>
      <c r="G12" s="49"/>
      <c r="H12" s="236"/>
      <c r="I12" s="49"/>
      <c r="J12" s="49"/>
      <c r="K12" s="42"/>
      <c r="L12" s="52">
        <f t="shared" si="3"/>
        <v>650</v>
      </c>
      <c r="M12" s="32"/>
      <c r="N12" s="33">
        <f t="shared" si="4"/>
        <v>-650</v>
      </c>
      <c r="O12" s="54">
        <f>SUM(C12:H12)+'0215'!O12</f>
        <v>400</v>
      </c>
      <c r="P12" s="54">
        <f t="shared" si="5"/>
        <v>0</v>
      </c>
      <c r="R12" s="26" t="s">
        <v>284</v>
      </c>
    </row>
    <row r="13">
      <c r="A13" s="57" t="s">
        <v>45</v>
      </c>
      <c r="B13" s="51">
        <f>-1*'0215'!N13</f>
        <v>-250</v>
      </c>
      <c r="C13" s="49"/>
      <c r="D13" s="230">
        <v>200.0</v>
      </c>
      <c r="E13" s="42"/>
      <c r="F13" s="230">
        <v>250.0</v>
      </c>
      <c r="G13" s="42"/>
      <c r="H13" s="230">
        <v>300.0</v>
      </c>
      <c r="I13" s="49"/>
      <c r="J13" s="230">
        <v>250.0</v>
      </c>
      <c r="K13" s="42"/>
      <c r="L13" s="52">
        <f t="shared" si="3"/>
        <v>750</v>
      </c>
      <c r="M13" s="53">
        <v>1000.0</v>
      </c>
      <c r="N13" s="33">
        <f t="shared" si="4"/>
        <v>250</v>
      </c>
      <c r="O13" s="54">
        <f>SUM(C13:H13)+'0215'!O13</f>
        <v>2000</v>
      </c>
      <c r="P13" s="54">
        <f t="shared" si="5"/>
        <v>250</v>
      </c>
      <c r="R13" s="26" t="s">
        <v>285</v>
      </c>
    </row>
    <row r="14">
      <c r="A14" s="57" t="s">
        <v>87</v>
      </c>
      <c r="B14" s="51">
        <f>-1*'0215'!N14</f>
        <v>650</v>
      </c>
      <c r="C14" s="49"/>
      <c r="D14" s="42"/>
      <c r="E14" s="42"/>
      <c r="F14" s="236"/>
      <c r="G14" s="49"/>
      <c r="H14" s="236"/>
      <c r="I14" s="49"/>
      <c r="J14" s="49"/>
      <c r="K14" s="42"/>
      <c r="L14" s="52">
        <f t="shared" si="3"/>
        <v>650</v>
      </c>
      <c r="M14" s="53">
        <v>650.0</v>
      </c>
      <c r="N14" s="33">
        <f t="shared" si="4"/>
        <v>0</v>
      </c>
      <c r="O14" s="54">
        <f>SUM(C14:H14)+'0215'!O14</f>
        <v>0</v>
      </c>
      <c r="P14" s="54">
        <f t="shared" si="5"/>
        <v>0</v>
      </c>
      <c r="R14" s="26" t="s">
        <v>286</v>
      </c>
    </row>
    <row r="15">
      <c r="A15" s="57" t="s">
        <v>25</v>
      </c>
      <c r="B15" s="51">
        <f>-1*'0215'!N15</f>
        <v>-2350</v>
      </c>
      <c r="C15" s="49"/>
      <c r="D15" s="230">
        <v>200.0</v>
      </c>
      <c r="E15" s="42"/>
      <c r="F15" s="230">
        <v>250.0</v>
      </c>
      <c r="G15" s="42"/>
      <c r="H15" s="230">
        <v>300.0</v>
      </c>
      <c r="I15" s="42"/>
      <c r="J15" s="49"/>
      <c r="K15" s="42"/>
      <c r="L15" s="52">
        <f t="shared" si="3"/>
        <v>-1600</v>
      </c>
      <c r="M15" s="32"/>
      <c r="N15" s="33">
        <f t="shared" si="4"/>
        <v>1600</v>
      </c>
      <c r="O15" s="54">
        <f>SUM(C15:H15)+'0215'!O15</f>
        <v>2200</v>
      </c>
      <c r="P15" s="54">
        <f t="shared" si="5"/>
        <v>0</v>
      </c>
      <c r="R15" s="26" t="s">
        <v>287</v>
      </c>
    </row>
    <row r="16">
      <c r="A16" s="57" t="s">
        <v>112</v>
      </c>
      <c r="B16" s="51">
        <f>-1*'0215'!N16</f>
        <v>0</v>
      </c>
      <c r="C16" s="49"/>
      <c r="D16" s="42"/>
      <c r="E16" s="42"/>
      <c r="F16" s="236"/>
      <c r="G16" s="49"/>
      <c r="H16" s="236"/>
      <c r="I16" s="49"/>
      <c r="J16" s="49"/>
      <c r="K16" s="42"/>
      <c r="L16" s="52">
        <f t="shared" si="3"/>
        <v>0</v>
      </c>
      <c r="M16" s="32"/>
      <c r="N16" s="33">
        <f t="shared" si="4"/>
        <v>0</v>
      </c>
      <c r="O16" s="54">
        <f>SUM(C16:H16)+'0215'!O16</f>
        <v>0</v>
      </c>
      <c r="P16" s="54">
        <f t="shared" si="5"/>
        <v>0</v>
      </c>
      <c r="R16" s="26" t="s">
        <v>453</v>
      </c>
    </row>
    <row r="17">
      <c r="A17" s="57" t="s">
        <v>124</v>
      </c>
      <c r="B17" s="51">
        <f>-1*'0215'!N17</f>
        <v>1150</v>
      </c>
      <c r="C17" s="49"/>
      <c r="D17" s="229">
        <v>200.0</v>
      </c>
      <c r="E17" s="42"/>
      <c r="F17" s="229">
        <v>250.0</v>
      </c>
      <c r="G17" s="42"/>
      <c r="H17" s="229">
        <v>300.0</v>
      </c>
      <c r="I17" s="42"/>
      <c r="J17" s="229">
        <v>250.0</v>
      </c>
      <c r="K17" s="42"/>
      <c r="L17" s="52">
        <f t="shared" si="3"/>
        <v>2150</v>
      </c>
      <c r="M17" s="53">
        <v>1500.0</v>
      </c>
      <c r="N17" s="33">
        <f t="shared" si="4"/>
        <v>-650</v>
      </c>
      <c r="O17" s="54">
        <f>SUM(C17:H17)+'0215'!O17</f>
        <v>2400</v>
      </c>
      <c r="P17" s="54">
        <f t="shared" si="5"/>
        <v>250</v>
      </c>
      <c r="R17" s="26" t="s">
        <v>289</v>
      </c>
    </row>
    <row r="18">
      <c r="A18" s="57" t="s">
        <v>97</v>
      </c>
      <c r="B18" s="51">
        <f>-1*'0215'!N18</f>
        <v>550</v>
      </c>
      <c r="C18" s="49"/>
      <c r="D18" s="42"/>
      <c r="E18" s="42"/>
      <c r="F18" s="236"/>
      <c r="G18" s="49"/>
      <c r="H18" s="236"/>
      <c r="I18" s="49"/>
      <c r="J18" s="49"/>
      <c r="K18" s="42"/>
      <c r="L18" s="52">
        <f t="shared" si="3"/>
        <v>550</v>
      </c>
      <c r="M18" s="32"/>
      <c r="N18" s="33">
        <f t="shared" si="4"/>
        <v>-550</v>
      </c>
      <c r="O18" s="54">
        <f>SUM(C18:H18)+'0215'!O18</f>
        <v>850</v>
      </c>
      <c r="P18" s="54">
        <f t="shared" si="5"/>
        <v>0</v>
      </c>
      <c r="R18" s="26" t="s">
        <v>385</v>
      </c>
    </row>
    <row r="19">
      <c r="A19" s="57" t="s">
        <v>65</v>
      </c>
      <c r="B19" s="51">
        <f>-1*'0215'!N19</f>
        <v>450</v>
      </c>
      <c r="C19" s="49"/>
      <c r="D19" s="229">
        <v>200.0</v>
      </c>
      <c r="E19" s="42"/>
      <c r="F19" s="230">
        <v>250.0</v>
      </c>
      <c r="G19" s="42"/>
      <c r="H19" s="230">
        <v>300.0</v>
      </c>
      <c r="I19" s="42"/>
      <c r="J19" s="229">
        <v>250.0</v>
      </c>
      <c r="K19" s="42"/>
      <c r="L19" s="52">
        <f t="shared" si="3"/>
        <v>1450</v>
      </c>
      <c r="M19" s="53">
        <v>1000.0</v>
      </c>
      <c r="N19" s="33">
        <f t="shared" si="4"/>
        <v>-450</v>
      </c>
      <c r="O19" s="54">
        <f>SUM(C19:H19)+'0215'!O19</f>
        <v>2400</v>
      </c>
      <c r="P19" s="54">
        <f t="shared" si="5"/>
        <v>250</v>
      </c>
      <c r="R19" s="26" t="s">
        <v>290</v>
      </c>
    </row>
    <row r="20">
      <c r="A20" s="57" t="s">
        <v>55</v>
      </c>
      <c r="B20" s="51">
        <f>-1*'0215'!N20</f>
        <v>1650</v>
      </c>
      <c r="C20" s="49"/>
      <c r="D20" s="42"/>
      <c r="E20" s="42"/>
      <c r="F20" s="236"/>
      <c r="G20" s="42"/>
      <c r="H20" s="229">
        <v>300.0</v>
      </c>
      <c r="I20" s="42"/>
      <c r="J20" s="230">
        <v>250.0</v>
      </c>
      <c r="K20" s="42"/>
      <c r="L20" s="52">
        <f t="shared" si="3"/>
        <v>2200</v>
      </c>
      <c r="M20" s="53">
        <v>2000.0</v>
      </c>
      <c r="N20" s="33">
        <f t="shared" si="4"/>
        <v>-200</v>
      </c>
      <c r="O20" s="54">
        <f>SUM(C20:H20)+'0215'!O20</f>
        <v>1100</v>
      </c>
      <c r="P20" s="54">
        <f t="shared" si="5"/>
        <v>250</v>
      </c>
      <c r="R20" s="26" t="s">
        <v>291</v>
      </c>
    </row>
    <row r="21">
      <c r="A21" s="57" t="s">
        <v>28</v>
      </c>
      <c r="B21" s="51">
        <f>-1*'0215'!N21</f>
        <v>1450</v>
      </c>
      <c r="C21" s="49"/>
      <c r="D21" s="229">
        <v>200.0</v>
      </c>
      <c r="E21" s="42"/>
      <c r="F21" s="229">
        <v>250.0</v>
      </c>
      <c r="G21" s="49"/>
      <c r="H21" s="229">
        <v>300.0</v>
      </c>
      <c r="I21" s="42"/>
      <c r="J21" s="229">
        <v>250.0</v>
      </c>
      <c r="K21" s="42"/>
      <c r="L21" s="52">
        <f t="shared" si="3"/>
        <v>2450</v>
      </c>
      <c r="M21" s="53">
        <v>2000.0</v>
      </c>
      <c r="N21" s="33">
        <f t="shared" si="4"/>
        <v>-450</v>
      </c>
      <c r="O21" s="54">
        <f>SUM(C21:H21)+'0215'!O21</f>
        <v>1550</v>
      </c>
      <c r="P21" s="54">
        <f t="shared" si="5"/>
        <v>250</v>
      </c>
      <c r="R21" s="26" t="s">
        <v>292</v>
      </c>
    </row>
    <row r="22">
      <c r="A22" s="57" t="s">
        <v>70</v>
      </c>
      <c r="B22" s="51">
        <f>-1*'0215'!N22</f>
        <v>2450</v>
      </c>
      <c r="C22" s="49"/>
      <c r="D22" s="229">
        <v>200.0</v>
      </c>
      <c r="E22" s="42"/>
      <c r="F22" s="236"/>
      <c r="G22" s="42"/>
      <c r="H22" s="236"/>
      <c r="I22" s="42"/>
      <c r="J22" s="49"/>
      <c r="K22" s="42"/>
      <c r="L22" s="52">
        <f t="shared" si="3"/>
        <v>2650</v>
      </c>
      <c r="M22" s="53">
        <v>2650.0</v>
      </c>
      <c r="N22" s="33">
        <f t="shared" si="4"/>
        <v>0</v>
      </c>
      <c r="O22" s="54">
        <f>SUM(C22:H22)+'0215'!O22</f>
        <v>1650</v>
      </c>
      <c r="P22" s="54">
        <f t="shared" si="5"/>
        <v>0</v>
      </c>
      <c r="R22" s="26" t="s">
        <v>293</v>
      </c>
    </row>
    <row r="23">
      <c r="A23" s="57" t="s">
        <v>149</v>
      </c>
      <c r="B23" s="51">
        <f>-1*'0215'!N23</f>
        <v>0</v>
      </c>
      <c r="C23" s="49"/>
      <c r="D23" s="42"/>
      <c r="E23" s="42"/>
      <c r="F23" s="236"/>
      <c r="G23" s="49"/>
      <c r="H23" s="236"/>
      <c r="I23" s="49"/>
      <c r="J23" s="49"/>
      <c r="K23" s="42"/>
      <c r="L23" s="52">
        <f t="shared" si="3"/>
        <v>0</v>
      </c>
      <c r="M23" s="32"/>
      <c r="N23" s="33">
        <f t="shared" si="4"/>
        <v>0</v>
      </c>
      <c r="O23" s="54">
        <f>SUM(C23:H23)+'0215'!O23</f>
        <v>0</v>
      </c>
      <c r="P23" s="54">
        <f t="shared" si="5"/>
        <v>0</v>
      </c>
      <c r="R23" s="26" t="s">
        <v>294</v>
      </c>
    </row>
    <row r="24">
      <c r="A24" s="57" t="s">
        <v>103</v>
      </c>
      <c r="B24" s="51">
        <f>-1*'0215'!N24</f>
        <v>50</v>
      </c>
      <c r="C24" s="49"/>
      <c r="D24" s="230">
        <v>200.0</v>
      </c>
      <c r="E24" s="42"/>
      <c r="F24" s="236"/>
      <c r="G24" s="42"/>
      <c r="H24" s="236"/>
      <c r="I24" s="42"/>
      <c r="J24" s="49"/>
      <c r="K24" s="42"/>
      <c r="L24" s="52">
        <f t="shared" si="3"/>
        <v>250</v>
      </c>
      <c r="M24" s="32"/>
      <c r="N24" s="33">
        <f t="shared" si="4"/>
        <v>-250</v>
      </c>
      <c r="O24" s="54">
        <f>SUM(C24:H24)+'0215'!O24</f>
        <v>1650</v>
      </c>
      <c r="P24" s="54">
        <f t="shared" si="5"/>
        <v>0</v>
      </c>
      <c r="R24" s="26" t="s">
        <v>318</v>
      </c>
    </row>
    <row r="25">
      <c r="A25" s="57" t="s">
        <v>30</v>
      </c>
      <c r="B25" s="51">
        <f>-1*'0215'!N25</f>
        <v>250</v>
      </c>
      <c r="C25" s="49"/>
      <c r="D25" s="229">
        <v>200.0</v>
      </c>
      <c r="E25" s="42"/>
      <c r="F25" s="229">
        <v>250.0</v>
      </c>
      <c r="G25" s="42"/>
      <c r="H25" s="229">
        <v>300.0</v>
      </c>
      <c r="I25" s="42"/>
      <c r="J25" s="229">
        <v>250.0</v>
      </c>
      <c r="K25" s="42"/>
      <c r="L25" s="52">
        <f t="shared" si="3"/>
        <v>1250</v>
      </c>
      <c r="M25" s="53">
        <v>1000.0</v>
      </c>
      <c r="N25" s="33">
        <f t="shared" si="4"/>
        <v>-250</v>
      </c>
      <c r="O25" s="54">
        <f>SUM(C25:H25)+'0215'!O25</f>
        <v>2000</v>
      </c>
      <c r="P25" s="54">
        <f t="shared" si="5"/>
        <v>250</v>
      </c>
      <c r="R25" s="26" t="s">
        <v>295</v>
      </c>
    </row>
    <row r="26">
      <c r="A26" s="57" t="s">
        <v>481</v>
      </c>
      <c r="B26" s="51">
        <f>-1*'0215'!N26</f>
        <v>0</v>
      </c>
      <c r="C26" s="49"/>
      <c r="D26" s="49"/>
      <c r="E26" s="49"/>
      <c r="F26" s="243"/>
      <c r="G26" s="49"/>
      <c r="H26" s="236"/>
      <c r="I26" s="49"/>
      <c r="J26" s="49"/>
      <c r="K26" s="42"/>
      <c r="L26" s="52">
        <f t="shared" si="3"/>
        <v>0</v>
      </c>
      <c r="M26" s="32"/>
      <c r="N26" s="33">
        <f t="shared" si="4"/>
        <v>0</v>
      </c>
      <c r="O26" s="54">
        <f>SUM(C26:H26)+'0215'!O26</f>
        <v>0</v>
      </c>
      <c r="P26" s="54">
        <f t="shared" si="5"/>
        <v>0</v>
      </c>
      <c r="R26" s="26" t="s">
        <v>482</v>
      </c>
    </row>
    <row r="28">
      <c r="B28" s="68"/>
      <c r="C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69" t="s">
        <v>483</v>
      </c>
      <c r="E29" s="42"/>
      <c r="F29" s="69" t="s">
        <v>484</v>
      </c>
      <c r="G29" s="42"/>
      <c r="H29" s="69" t="s">
        <v>485</v>
      </c>
      <c r="I29" s="42"/>
      <c r="J29" s="69" t="s">
        <v>486</v>
      </c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69" t="s">
        <v>340</v>
      </c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81"/>
      <c r="D1" s="19">
        <v>42037.0</v>
      </c>
      <c r="E1" s="19">
        <v>42040.0</v>
      </c>
      <c r="F1" s="19">
        <v>42044.0</v>
      </c>
      <c r="G1" s="19">
        <v>42047.0</v>
      </c>
      <c r="H1" s="19">
        <v>42051.0</v>
      </c>
      <c r="I1" s="19">
        <v>42054.0</v>
      </c>
      <c r="J1" s="19">
        <v>42058.0</v>
      </c>
      <c r="K1" s="19">
        <v>42061.0</v>
      </c>
      <c r="L1" s="20" t="s">
        <v>256</v>
      </c>
      <c r="M1" s="22" t="s">
        <v>257</v>
      </c>
      <c r="N1" s="23" t="s">
        <v>258</v>
      </c>
      <c r="O1" s="24" t="s">
        <v>259</v>
      </c>
      <c r="P1" s="240"/>
      <c r="Q1" s="26" t="s">
        <v>260</v>
      </c>
    </row>
    <row r="2">
      <c r="A2" s="27" t="s">
        <v>261</v>
      </c>
      <c r="B2" s="28">
        <f>'0115'!L2</f>
        <v>650</v>
      </c>
      <c r="E2" s="233" t="s">
        <v>475</v>
      </c>
      <c r="G2" s="230" t="s">
        <v>300</v>
      </c>
      <c r="I2" s="229" t="s">
        <v>476</v>
      </c>
      <c r="K2" s="229" t="s">
        <v>477</v>
      </c>
      <c r="L2" s="31">
        <f>B2+L3-L4</f>
        <v>-150</v>
      </c>
      <c r="M2" s="32"/>
      <c r="N2" s="33">
        <f>SUM(N5:N26)</f>
        <v>-3520</v>
      </c>
      <c r="O2" s="216" t="s">
        <v>468</v>
      </c>
      <c r="P2" s="234"/>
      <c r="Q2" s="36"/>
      <c r="R2" s="36"/>
    </row>
    <row r="3">
      <c r="A3" s="37" t="s">
        <v>271</v>
      </c>
      <c r="B3" s="38"/>
      <c r="C3" s="38"/>
      <c r="D3" s="39">
        <f t="shared" ref="D3:K3" si="1">SUM(D5:D26)</f>
        <v>0</v>
      </c>
      <c r="E3" s="39">
        <f t="shared" si="1"/>
        <v>2600</v>
      </c>
      <c r="F3" s="39">
        <f t="shared" si="1"/>
        <v>0</v>
      </c>
      <c r="G3" s="39">
        <f t="shared" si="1"/>
        <v>2200</v>
      </c>
      <c r="H3" s="39">
        <f t="shared" si="1"/>
        <v>0</v>
      </c>
      <c r="I3" s="39">
        <f t="shared" si="1"/>
        <v>2400</v>
      </c>
      <c r="J3" s="39">
        <f t="shared" si="1"/>
        <v>0</v>
      </c>
      <c r="K3" s="39">
        <f t="shared" si="1"/>
        <v>2400</v>
      </c>
      <c r="L3" s="39">
        <f t="shared" ref="L3:L4" si="2">SUM(C3:K3)</f>
        <v>9600</v>
      </c>
      <c r="M3" s="32"/>
      <c r="N3" s="40"/>
      <c r="O3" s="41"/>
      <c r="P3" s="234"/>
      <c r="Q3" s="43"/>
      <c r="R3" s="43"/>
    </row>
    <row r="4">
      <c r="A4" s="44" t="s">
        <v>272</v>
      </c>
      <c r="B4" s="45"/>
      <c r="C4" s="232"/>
      <c r="D4" s="232"/>
      <c r="E4" s="231">
        <v>2600.0</v>
      </c>
      <c r="F4" s="232"/>
      <c r="G4" s="231">
        <v>2600.0</v>
      </c>
      <c r="H4" s="232"/>
      <c r="I4" s="231">
        <v>2600.0</v>
      </c>
      <c r="J4" s="232"/>
      <c r="K4" s="231">
        <v>2600.0</v>
      </c>
      <c r="L4" s="47">
        <f t="shared" si="2"/>
        <v>10400</v>
      </c>
      <c r="M4" s="32"/>
      <c r="N4" s="40"/>
      <c r="O4" s="48"/>
      <c r="P4" s="239"/>
    </row>
    <row r="5">
      <c r="A5" s="50" t="s">
        <v>278</v>
      </c>
      <c r="B5" s="51">
        <f>-1*'0115'!N5</f>
        <v>1000</v>
      </c>
      <c r="E5" s="233">
        <v>400.0</v>
      </c>
      <c r="G5" s="229">
        <v>200.0</v>
      </c>
      <c r="I5" s="233">
        <v>400.0</v>
      </c>
      <c r="K5" s="241">
        <v>600.0</v>
      </c>
      <c r="L5" s="52">
        <f t="shared" ref="L5:L26" si="3">SUM(B5:K5)</f>
        <v>2600</v>
      </c>
      <c r="M5" s="53">
        <v>1800.0</v>
      </c>
      <c r="N5" s="33">
        <f t="shared" ref="N5:N26" si="4">M5-L5</f>
        <v>-800</v>
      </c>
      <c r="O5" s="54">
        <f>SUM(C5:K5)+'0115'!O5</f>
        <v>3650</v>
      </c>
      <c r="P5" s="242"/>
      <c r="Q5" s="56"/>
    </row>
    <row r="6">
      <c r="A6" s="57" t="s">
        <v>94</v>
      </c>
      <c r="B6" s="51">
        <f>-1*'0115'!N6</f>
        <v>-1400</v>
      </c>
      <c r="K6" s="43"/>
      <c r="L6" s="52">
        <f t="shared" si="3"/>
        <v>-1400</v>
      </c>
      <c r="M6" s="32"/>
      <c r="N6" s="33">
        <f t="shared" si="4"/>
        <v>1400</v>
      </c>
      <c r="O6" s="54">
        <f>SUM(C6:K6)+'0115'!O6</f>
        <v>0</v>
      </c>
      <c r="P6" s="242"/>
      <c r="Q6" s="26" t="s">
        <v>279</v>
      </c>
    </row>
    <row r="7">
      <c r="A7" s="57" t="s">
        <v>23</v>
      </c>
      <c r="B7" s="51">
        <f>-1*'0115'!N7</f>
        <v>250</v>
      </c>
      <c r="E7" s="230">
        <v>200.0</v>
      </c>
      <c r="G7" s="229">
        <v>200.0</v>
      </c>
      <c r="I7" s="230">
        <v>200.0</v>
      </c>
      <c r="K7" s="230">
        <v>200.0</v>
      </c>
      <c r="L7" s="52">
        <f t="shared" si="3"/>
        <v>1050</v>
      </c>
      <c r="M7" s="53">
        <v>3030.0</v>
      </c>
      <c r="N7" s="33">
        <f t="shared" si="4"/>
        <v>1980</v>
      </c>
      <c r="O7" s="54">
        <f>SUM(C7:K7)+'0115'!O7</f>
        <v>1650</v>
      </c>
      <c r="P7" s="242"/>
      <c r="Q7" s="26" t="s">
        <v>280</v>
      </c>
    </row>
    <row r="8">
      <c r="A8" s="57" t="s">
        <v>7</v>
      </c>
      <c r="B8" s="51">
        <f>-1*'0115'!N8</f>
        <v>-1000</v>
      </c>
      <c r="K8" s="234"/>
      <c r="L8" s="52">
        <f t="shared" si="3"/>
        <v>-1000</v>
      </c>
      <c r="M8" s="32"/>
      <c r="N8" s="33">
        <f t="shared" si="4"/>
        <v>1000</v>
      </c>
      <c r="O8" s="54">
        <f>SUM(C8:K8)+'0115'!O8</f>
        <v>0</v>
      </c>
      <c r="P8" s="242"/>
      <c r="Q8" s="26" t="s">
        <v>281</v>
      </c>
    </row>
    <row r="9">
      <c r="A9" s="57" t="s">
        <v>96</v>
      </c>
      <c r="B9" s="51">
        <f>-1*'0115'!N9</f>
        <v>0</v>
      </c>
      <c r="K9" s="234"/>
      <c r="L9" s="52">
        <f t="shared" si="3"/>
        <v>0</v>
      </c>
      <c r="M9" s="32"/>
      <c r="N9" s="33">
        <f t="shared" si="4"/>
        <v>0</v>
      </c>
      <c r="O9" s="54">
        <f>SUM(C9:K9)+'0115'!O9</f>
        <v>0</v>
      </c>
      <c r="P9" s="242"/>
      <c r="Q9" s="26" t="s">
        <v>383</v>
      </c>
    </row>
    <row r="10">
      <c r="A10" s="57" t="s">
        <v>62</v>
      </c>
      <c r="B10" s="51">
        <f>-1*'0115'!N10</f>
        <v>0</v>
      </c>
      <c r="K10" s="234"/>
      <c r="L10" s="52">
        <f t="shared" si="3"/>
        <v>0</v>
      </c>
      <c r="M10" s="32"/>
      <c r="N10" s="33">
        <f t="shared" si="4"/>
        <v>0</v>
      </c>
      <c r="O10" s="54">
        <f>SUM(C10:K10)+'0115'!O10</f>
        <v>0</v>
      </c>
      <c r="P10" s="242"/>
      <c r="Q10" s="26" t="s">
        <v>282</v>
      </c>
    </row>
    <row r="11">
      <c r="A11" s="57" t="s">
        <v>16</v>
      </c>
      <c r="B11" s="51">
        <f>-1*'0115'!N11</f>
        <v>0</v>
      </c>
      <c r="G11" s="229">
        <v>200.0</v>
      </c>
      <c r="I11" s="230">
        <v>200.0</v>
      </c>
      <c r="K11" s="229">
        <v>200.0</v>
      </c>
      <c r="L11" s="52">
        <f t="shared" si="3"/>
        <v>600</v>
      </c>
      <c r="M11" s="32"/>
      <c r="N11" s="33">
        <f t="shared" si="4"/>
        <v>-600</v>
      </c>
      <c r="O11" s="54">
        <f>SUM(C11:K11)+'0115'!O11</f>
        <v>1450</v>
      </c>
      <c r="P11" s="242"/>
      <c r="Q11" s="26" t="s">
        <v>283</v>
      </c>
    </row>
    <row r="12">
      <c r="A12" s="57" t="s">
        <v>36</v>
      </c>
      <c r="B12" s="51">
        <f>-1*'0115'!N12</f>
        <v>250</v>
      </c>
      <c r="K12" s="230">
        <v>200.0</v>
      </c>
      <c r="L12" s="52">
        <f t="shared" si="3"/>
        <v>450</v>
      </c>
      <c r="M12" s="32"/>
      <c r="N12" s="33">
        <f t="shared" si="4"/>
        <v>-450</v>
      </c>
      <c r="O12" s="54">
        <f>SUM(C12:K12)+'0115'!O12</f>
        <v>200</v>
      </c>
      <c r="P12" s="242"/>
      <c r="Q12" s="26" t="s">
        <v>284</v>
      </c>
    </row>
    <row r="13">
      <c r="A13" s="57" t="s">
        <v>45</v>
      </c>
      <c r="B13" s="51">
        <f>-1*'0115'!N13</f>
        <v>150</v>
      </c>
      <c r="E13" s="230">
        <v>200.0</v>
      </c>
      <c r="G13" s="230">
        <v>200.0</v>
      </c>
      <c r="K13" s="229">
        <v>200.0</v>
      </c>
      <c r="L13" s="52">
        <f t="shared" si="3"/>
        <v>750</v>
      </c>
      <c r="M13" s="53">
        <v>1000.0</v>
      </c>
      <c r="N13" s="33">
        <f t="shared" si="4"/>
        <v>250</v>
      </c>
      <c r="O13" s="54">
        <f>SUM(C13:K13)+'0115'!O13</f>
        <v>1250</v>
      </c>
      <c r="P13" s="242"/>
      <c r="Q13" s="26" t="s">
        <v>285</v>
      </c>
    </row>
    <row r="14">
      <c r="A14" s="57" t="s">
        <v>87</v>
      </c>
      <c r="B14" s="51">
        <f>-1*'0115'!N14</f>
        <v>650</v>
      </c>
      <c r="K14" s="234"/>
      <c r="L14" s="52">
        <f t="shared" si="3"/>
        <v>650</v>
      </c>
      <c r="M14" s="32"/>
      <c r="N14" s="33">
        <f t="shared" si="4"/>
        <v>-650</v>
      </c>
      <c r="O14" s="54">
        <f>SUM(C14:K14)+'0115'!O14</f>
        <v>0</v>
      </c>
      <c r="P14" s="242"/>
      <c r="Q14" s="26" t="s">
        <v>286</v>
      </c>
    </row>
    <row r="15">
      <c r="A15" s="57" t="s">
        <v>25</v>
      </c>
      <c r="B15" s="51">
        <f>-1*'0115'!N15</f>
        <v>-2950</v>
      </c>
      <c r="E15" s="230">
        <v>200.0</v>
      </c>
      <c r="G15" s="230">
        <v>200.0</v>
      </c>
      <c r="I15" s="229">
        <v>200.0</v>
      </c>
      <c r="K15" s="234"/>
      <c r="L15" s="52">
        <f t="shared" si="3"/>
        <v>-2350</v>
      </c>
      <c r="M15" s="32"/>
      <c r="N15" s="33">
        <f t="shared" si="4"/>
        <v>2350</v>
      </c>
      <c r="O15" s="54">
        <f>SUM(C15:K15)+'0115'!O15</f>
        <v>1450</v>
      </c>
      <c r="P15" s="242"/>
      <c r="Q15" s="26" t="s">
        <v>287</v>
      </c>
    </row>
    <row r="16">
      <c r="A16" s="57" t="s">
        <v>112</v>
      </c>
      <c r="B16" s="51">
        <f>-1*'0115'!N16</f>
        <v>0</v>
      </c>
      <c r="K16" s="234"/>
      <c r="L16" s="52">
        <f t="shared" si="3"/>
        <v>0</v>
      </c>
      <c r="M16" s="32"/>
      <c r="N16" s="33">
        <f t="shared" si="4"/>
        <v>0</v>
      </c>
      <c r="O16" s="54">
        <f>SUM(C16:K16)+'0115'!O16</f>
        <v>0</v>
      </c>
      <c r="P16" s="242"/>
      <c r="Q16" s="26" t="s">
        <v>453</v>
      </c>
    </row>
    <row r="17">
      <c r="A17" s="57" t="s">
        <v>124</v>
      </c>
      <c r="B17" s="51">
        <f>-1*'0115'!N17</f>
        <v>350</v>
      </c>
      <c r="E17" s="229">
        <v>200.0</v>
      </c>
      <c r="G17" s="229">
        <v>200.0</v>
      </c>
      <c r="I17" s="229">
        <v>200.0</v>
      </c>
      <c r="K17" s="229">
        <v>200.0</v>
      </c>
      <c r="L17" s="52">
        <f t="shared" si="3"/>
        <v>1150</v>
      </c>
      <c r="M17" s="32"/>
      <c r="N17" s="33">
        <f t="shared" si="4"/>
        <v>-1150</v>
      </c>
      <c r="O17" s="54">
        <f>SUM(C17:K17)+'0115'!O17</f>
        <v>1650</v>
      </c>
      <c r="P17" s="242"/>
      <c r="Q17" s="26" t="s">
        <v>289</v>
      </c>
    </row>
    <row r="18">
      <c r="A18" s="57" t="s">
        <v>97</v>
      </c>
      <c r="B18" s="51">
        <f>-1*'0115'!N18</f>
        <v>350</v>
      </c>
      <c r="E18" s="230">
        <v>200.0</v>
      </c>
      <c r="K18" s="234"/>
      <c r="L18" s="52">
        <f t="shared" si="3"/>
        <v>550</v>
      </c>
      <c r="M18" s="32"/>
      <c r="N18" s="33">
        <f t="shared" si="4"/>
        <v>-550</v>
      </c>
      <c r="O18" s="54">
        <f>SUM(C18:K18)+'0115'!O18</f>
        <v>850</v>
      </c>
      <c r="P18" s="242"/>
      <c r="Q18" s="26" t="s">
        <v>385</v>
      </c>
    </row>
    <row r="19">
      <c r="A19" s="57" t="s">
        <v>65</v>
      </c>
      <c r="B19" s="51">
        <f>-1*'0115'!N19</f>
        <v>-350</v>
      </c>
      <c r="E19" s="229">
        <v>200.0</v>
      </c>
      <c r="G19" s="230">
        <v>200.0</v>
      </c>
      <c r="I19" s="230">
        <v>200.0</v>
      </c>
      <c r="K19" s="230">
        <v>200.0</v>
      </c>
      <c r="L19" s="52">
        <f t="shared" si="3"/>
        <v>450</v>
      </c>
      <c r="M19" s="32"/>
      <c r="N19" s="33">
        <f t="shared" si="4"/>
        <v>-450</v>
      </c>
      <c r="O19" s="54">
        <f>SUM(C19:K19)+'0115'!O19</f>
        <v>1650</v>
      </c>
      <c r="P19" s="242"/>
      <c r="Q19" s="26" t="s">
        <v>290</v>
      </c>
    </row>
    <row r="20">
      <c r="A20" s="57" t="s">
        <v>55</v>
      </c>
      <c r="B20" s="51">
        <f>-1*'0115'!N20</f>
        <v>1050</v>
      </c>
      <c r="E20" s="230">
        <v>200.0</v>
      </c>
      <c r="G20" s="229">
        <v>200.0</v>
      </c>
      <c r="I20" s="230">
        <v>200.0</v>
      </c>
      <c r="K20" s="234"/>
      <c r="L20" s="52">
        <f t="shared" si="3"/>
        <v>1650</v>
      </c>
      <c r="M20" s="32"/>
      <c r="N20" s="33">
        <f t="shared" si="4"/>
        <v>-1650</v>
      </c>
      <c r="O20" s="54">
        <f>SUM(C20:K20)+'0115'!O20</f>
        <v>800</v>
      </c>
      <c r="P20" s="242"/>
      <c r="Q20" s="26" t="s">
        <v>291</v>
      </c>
    </row>
    <row r="21">
      <c r="A21" s="57" t="s">
        <v>28</v>
      </c>
      <c r="B21" s="51">
        <f>-1*'0115'!N21</f>
        <v>850</v>
      </c>
      <c r="E21" s="229">
        <v>200.0</v>
      </c>
      <c r="I21" s="229">
        <v>200.0</v>
      </c>
      <c r="K21" s="229">
        <v>200.0</v>
      </c>
      <c r="L21" s="52">
        <f t="shared" si="3"/>
        <v>1450</v>
      </c>
      <c r="M21" s="32"/>
      <c r="N21" s="33">
        <f t="shared" si="4"/>
        <v>-1450</v>
      </c>
      <c r="O21" s="54">
        <f>SUM(C21:K21)+'0115'!O21</f>
        <v>800</v>
      </c>
      <c r="P21" s="242"/>
      <c r="Q21" s="26" t="s">
        <v>292</v>
      </c>
    </row>
    <row r="22">
      <c r="A22" s="57" t="s">
        <v>70</v>
      </c>
      <c r="B22" s="51">
        <f>-1*'0115'!N22</f>
        <v>1650</v>
      </c>
      <c r="E22" s="230">
        <v>200.0</v>
      </c>
      <c r="G22" s="229">
        <v>200.0</v>
      </c>
      <c r="I22" s="230">
        <v>200.0</v>
      </c>
      <c r="K22" s="230">
        <v>200.0</v>
      </c>
      <c r="L22" s="52">
        <f t="shared" si="3"/>
        <v>2450</v>
      </c>
      <c r="M22" s="32"/>
      <c r="N22" s="33">
        <f t="shared" si="4"/>
        <v>-2450</v>
      </c>
      <c r="O22" s="54">
        <f>SUM(C22:K22)+'0115'!O22</f>
        <v>1450</v>
      </c>
      <c r="P22" s="242"/>
      <c r="Q22" s="26" t="s">
        <v>293</v>
      </c>
    </row>
    <row r="23">
      <c r="A23" s="57" t="s">
        <v>149</v>
      </c>
      <c r="B23" s="51">
        <f>-1*'0115'!N23</f>
        <v>0</v>
      </c>
      <c r="K23" s="234"/>
      <c r="L23" s="52">
        <f t="shared" si="3"/>
        <v>0</v>
      </c>
      <c r="M23" s="32"/>
      <c r="N23" s="33">
        <f t="shared" si="4"/>
        <v>0</v>
      </c>
      <c r="O23" s="54">
        <f>SUM(C23:K23)+'0115'!O23</f>
        <v>0</v>
      </c>
      <c r="P23" s="242"/>
      <c r="Q23" s="26" t="s">
        <v>294</v>
      </c>
    </row>
    <row r="24">
      <c r="A24" s="57" t="s">
        <v>103</v>
      </c>
      <c r="B24" s="51">
        <f>-1*'0115'!N24</f>
        <v>-50</v>
      </c>
      <c r="E24" s="229">
        <v>200.0</v>
      </c>
      <c r="G24" s="230">
        <v>200.0</v>
      </c>
      <c r="I24" s="229">
        <v>200.0</v>
      </c>
      <c r="K24" s="234"/>
      <c r="L24" s="52">
        <f t="shared" si="3"/>
        <v>550</v>
      </c>
      <c r="M24" s="53">
        <v>500.0</v>
      </c>
      <c r="N24" s="33">
        <f t="shared" si="4"/>
        <v>-50</v>
      </c>
      <c r="O24" s="54">
        <f>SUM(C24:K24)+'0115'!O24</f>
        <v>1450</v>
      </c>
      <c r="P24" s="242"/>
      <c r="Q24" s="26" t="s">
        <v>318</v>
      </c>
    </row>
    <row r="25">
      <c r="A25" s="57" t="s">
        <v>30</v>
      </c>
      <c r="B25" s="51">
        <f>-1*'0115'!N25</f>
        <v>-550</v>
      </c>
      <c r="E25" s="229">
        <v>200.0</v>
      </c>
      <c r="G25" s="230">
        <v>200.0</v>
      </c>
      <c r="I25" s="229">
        <v>200.0</v>
      </c>
      <c r="K25" s="229">
        <v>200.0</v>
      </c>
      <c r="L25" s="52">
        <f t="shared" si="3"/>
        <v>250</v>
      </c>
      <c r="M25" s="32"/>
      <c r="N25" s="33">
        <f t="shared" si="4"/>
        <v>-250</v>
      </c>
      <c r="O25" s="54">
        <f>SUM(C25:K25)+'0115'!O25</f>
        <v>1250</v>
      </c>
      <c r="P25" s="242"/>
      <c r="Q25" s="26" t="s">
        <v>295</v>
      </c>
    </row>
    <row r="26">
      <c r="A26" s="57" t="s">
        <v>481</v>
      </c>
      <c r="B26" s="51">
        <f>-1*'0115'!N26</f>
        <v>0</v>
      </c>
      <c r="K26" s="43"/>
      <c r="L26" s="52">
        <f t="shared" si="3"/>
        <v>0</v>
      </c>
      <c r="M26" s="32"/>
      <c r="N26" s="33">
        <f t="shared" si="4"/>
        <v>0</v>
      </c>
      <c r="O26" s="54">
        <f>SUM(C26:K26)+'0115'!O26</f>
        <v>0</v>
      </c>
      <c r="P26" s="242"/>
      <c r="Q26" s="26" t="s">
        <v>482</v>
      </c>
    </row>
    <row r="28">
      <c r="B28" s="68"/>
      <c r="C28" s="42"/>
      <c r="E28" s="69" t="s">
        <v>469</v>
      </c>
      <c r="F28" s="42"/>
      <c r="G28" s="69" t="s">
        <v>489</v>
      </c>
      <c r="H28" s="42"/>
      <c r="I28" s="69" t="s">
        <v>490</v>
      </c>
      <c r="J28" s="42"/>
      <c r="K28" s="69" t="s">
        <v>491</v>
      </c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81"/>
      <c r="D1" s="19">
        <v>42009.0</v>
      </c>
      <c r="E1" s="19">
        <v>42012.0</v>
      </c>
      <c r="F1" s="19">
        <v>42016.0</v>
      </c>
      <c r="G1" s="19">
        <v>42019.0</v>
      </c>
      <c r="H1" s="19">
        <v>42023.0</v>
      </c>
      <c r="I1" s="19">
        <v>42026.0</v>
      </c>
      <c r="J1" s="19">
        <v>42030.0</v>
      </c>
      <c r="K1" s="19">
        <v>42033.0</v>
      </c>
      <c r="L1" s="20" t="s">
        <v>256</v>
      </c>
      <c r="M1" s="22" t="s">
        <v>257</v>
      </c>
      <c r="N1" s="23" t="s">
        <v>258</v>
      </c>
      <c r="O1" s="24" t="s">
        <v>259</v>
      </c>
      <c r="P1" s="240"/>
      <c r="Q1" s="26" t="s">
        <v>260</v>
      </c>
    </row>
    <row r="2">
      <c r="A2" s="27" t="s">
        <v>261</v>
      </c>
      <c r="B2" s="28">
        <f>'1214'!L2</f>
        <v>900</v>
      </c>
      <c r="C2" s="68"/>
      <c r="E2" s="68"/>
      <c r="F2" s="68"/>
      <c r="G2" s="233" t="s">
        <v>478</v>
      </c>
      <c r="H2" s="68"/>
      <c r="I2" s="229" t="s">
        <v>479</v>
      </c>
      <c r="J2" s="234"/>
      <c r="K2" s="229" t="s">
        <v>480</v>
      </c>
      <c r="L2" s="31">
        <f>B2+L3-L4</f>
        <v>650</v>
      </c>
      <c r="M2" s="32"/>
      <c r="N2" s="33">
        <f>SUM(N5:N26)</f>
        <v>-250</v>
      </c>
      <c r="O2" s="216" t="s">
        <v>468</v>
      </c>
      <c r="P2" s="234"/>
      <c r="Q2" s="36"/>
      <c r="R2" s="36"/>
    </row>
    <row r="3">
      <c r="A3" s="37" t="s">
        <v>271</v>
      </c>
      <c r="B3" s="38"/>
      <c r="C3" s="38"/>
      <c r="D3" s="39">
        <f t="shared" ref="D3:K3" si="1">SUM(D5:D26)</f>
        <v>0</v>
      </c>
      <c r="E3" s="39">
        <f t="shared" si="1"/>
        <v>0</v>
      </c>
      <c r="F3" s="39">
        <f t="shared" si="1"/>
        <v>0</v>
      </c>
      <c r="G3" s="39">
        <f t="shared" si="1"/>
        <v>2200</v>
      </c>
      <c r="H3" s="39">
        <f t="shared" si="1"/>
        <v>0</v>
      </c>
      <c r="I3" s="39">
        <f t="shared" si="1"/>
        <v>2600</v>
      </c>
      <c r="J3" s="39">
        <f t="shared" si="1"/>
        <v>0</v>
      </c>
      <c r="K3" s="39">
        <f t="shared" si="1"/>
        <v>2750</v>
      </c>
      <c r="L3" s="39">
        <f t="shared" ref="L3:L4" si="2">SUM(C3:K3)</f>
        <v>7550</v>
      </c>
      <c r="M3" s="32"/>
      <c r="N3" s="40"/>
      <c r="O3" s="41"/>
      <c r="P3" s="234"/>
      <c r="Q3" s="43"/>
      <c r="R3" s="43"/>
    </row>
    <row r="4">
      <c r="A4" s="44" t="s">
        <v>272</v>
      </c>
      <c r="B4" s="45"/>
      <c r="C4" s="232"/>
      <c r="D4" s="232"/>
      <c r="E4" s="232"/>
      <c r="F4" s="232"/>
      <c r="G4" s="231">
        <v>2600.0</v>
      </c>
      <c r="H4" s="232"/>
      <c r="I4" s="231">
        <v>2600.0</v>
      </c>
      <c r="J4" s="232"/>
      <c r="K4" s="231">
        <v>2600.0</v>
      </c>
      <c r="L4" s="47">
        <f t="shared" si="2"/>
        <v>7800</v>
      </c>
      <c r="M4" s="32"/>
      <c r="N4" s="40"/>
      <c r="O4" s="48"/>
      <c r="P4" s="239"/>
    </row>
    <row r="5">
      <c r="A5" s="50" t="s">
        <v>278</v>
      </c>
      <c r="B5" s="51">
        <f>-1*'1214'!N5</f>
        <v>200</v>
      </c>
      <c r="C5" s="42"/>
      <c r="E5" s="68"/>
      <c r="F5" s="68"/>
      <c r="G5" s="233">
        <v>600.0</v>
      </c>
      <c r="H5" s="68"/>
      <c r="I5" s="233">
        <v>600.0</v>
      </c>
      <c r="J5" s="234"/>
      <c r="K5" s="69">
        <v>250.0</v>
      </c>
      <c r="L5" s="52">
        <f t="shared" ref="L5:L26" si="3">SUM(B5:K5)</f>
        <v>1650</v>
      </c>
      <c r="M5" s="53">
        <v>650.0</v>
      </c>
      <c r="N5" s="33">
        <f t="shared" ref="N5:N26" si="4">M5-L5</f>
        <v>-1000</v>
      </c>
      <c r="O5" s="54">
        <f>SUM(C5:K5)+'1214'!P5</f>
        <v>2050</v>
      </c>
      <c r="P5" s="242"/>
      <c r="Q5" s="56"/>
    </row>
    <row r="6">
      <c r="A6" s="57" t="s">
        <v>94</v>
      </c>
      <c r="B6" s="51">
        <f>-1*'1214'!N6</f>
        <v>-1400</v>
      </c>
      <c r="C6" s="42"/>
      <c r="E6" s="68"/>
      <c r="F6" s="68"/>
      <c r="G6" s="234"/>
      <c r="H6" s="68"/>
      <c r="I6" s="68"/>
      <c r="J6" s="234"/>
      <c r="K6" s="42"/>
      <c r="L6" s="52">
        <f t="shared" si="3"/>
        <v>-1400</v>
      </c>
      <c r="M6" s="32"/>
      <c r="N6" s="33">
        <f t="shared" si="4"/>
        <v>1400</v>
      </c>
      <c r="O6" s="54">
        <f>SUM(C6:K6)+'1214'!P6</f>
        <v>0</v>
      </c>
      <c r="P6" s="242"/>
      <c r="Q6" s="26" t="s">
        <v>279</v>
      </c>
    </row>
    <row r="7">
      <c r="A7" s="57" t="s">
        <v>23</v>
      </c>
      <c r="B7" s="51">
        <f>-1*'1214'!N7</f>
        <v>-400</v>
      </c>
      <c r="C7" s="42"/>
      <c r="E7" s="68"/>
      <c r="F7" s="68"/>
      <c r="G7" s="230">
        <v>200.0</v>
      </c>
      <c r="H7" s="68"/>
      <c r="I7" s="230">
        <v>200.0</v>
      </c>
      <c r="J7" s="234"/>
      <c r="K7" s="230">
        <v>250.0</v>
      </c>
      <c r="L7" s="52">
        <f t="shared" si="3"/>
        <v>250</v>
      </c>
      <c r="M7" s="32"/>
      <c r="N7" s="33">
        <f t="shared" si="4"/>
        <v>-250</v>
      </c>
      <c r="O7" s="54">
        <f>SUM(C7:K7)+'1214'!P7</f>
        <v>850</v>
      </c>
      <c r="P7" s="242"/>
      <c r="Q7" s="26" t="s">
        <v>280</v>
      </c>
    </row>
    <row r="8">
      <c r="A8" s="57" t="s">
        <v>7</v>
      </c>
      <c r="B8" s="51">
        <f>-1*'1214'!N8</f>
        <v>-1000</v>
      </c>
      <c r="C8" s="42"/>
      <c r="E8" s="68"/>
      <c r="F8" s="68"/>
      <c r="G8" s="234"/>
      <c r="H8" s="68"/>
      <c r="I8" s="68"/>
      <c r="J8" s="234"/>
      <c r="K8" s="42"/>
      <c r="L8" s="52">
        <f t="shared" si="3"/>
        <v>-1000</v>
      </c>
      <c r="M8" s="32"/>
      <c r="N8" s="33">
        <f t="shared" si="4"/>
        <v>1000</v>
      </c>
      <c r="O8" s="54">
        <f>SUM(C8:K8)+'1214'!P8</f>
        <v>0</v>
      </c>
      <c r="P8" s="242"/>
      <c r="Q8" s="26" t="s">
        <v>281</v>
      </c>
    </row>
    <row r="9">
      <c r="A9" s="57" t="s">
        <v>96</v>
      </c>
      <c r="B9" s="51">
        <f>-1*'1214'!N9</f>
        <v>0</v>
      </c>
      <c r="C9" s="42"/>
      <c r="E9" s="68"/>
      <c r="F9" s="68"/>
      <c r="G9" s="234"/>
      <c r="H9" s="68"/>
      <c r="I9" s="68"/>
      <c r="J9" s="234"/>
      <c r="K9" s="42"/>
      <c r="L9" s="52">
        <f t="shared" si="3"/>
        <v>0</v>
      </c>
      <c r="M9" s="32"/>
      <c r="N9" s="33">
        <f t="shared" si="4"/>
        <v>0</v>
      </c>
      <c r="O9" s="54">
        <f>SUM(C9:K9)+'1214'!P9</f>
        <v>0</v>
      </c>
      <c r="P9" s="242"/>
      <c r="Q9" s="26" t="s">
        <v>383</v>
      </c>
    </row>
    <row r="10">
      <c r="A10" s="57" t="s">
        <v>62</v>
      </c>
      <c r="B10" s="51">
        <f>-1*'1214'!N10</f>
        <v>0</v>
      </c>
      <c r="C10" s="42"/>
      <c r="E10" s="68"/>
      <c r="F10" s="68"/>
      <c r="G10" s="234"/>
      <c r="H10" s="68"/>
      <c r="I10" s="68"/>
      <c r="J10" s="234"/>
      <c r="K10" s="42"/>
      <c r="L10" s="52">
        <f t="shared" si="3"/>
        <v>0</v>
      </c>
      <c r="M10" s="32"/>
      <c r="N10" s="33">
        <f t="shared" si="4"/>
        <v>0</v>
      </c>
      <c r="O10" s="54">
        <f>SUM(C10:K10)+'1214'!P10</f>
        <v>0</v>
      </c>
      <c r="P10" s="242"/>
      <c r="Q10" s="26" t="s">
        <v>282</v>
      </c>
    </row>
    <row r="11">
      <c r="A11" s="57" t="s">
        <v>16</v>
      </c>
      <c r="B11" s="51">
        <f>-1*'1214'!N11</f>
        <v>450</v>
      </c>
      <c r="C11" s="42"/>
      <c r="E11" s="68"/>
      <c r="F11" s="68"/>
      <c r="G11" s="229">
        <v>200.0</v>
      </c>
      <c r="H11" s="68"/>
      <c r="I11" s="230">
        <v>200.0</v>
      </c>
      <c r="J11" s="234"/>
      <c r="K11" s="229">
        <v>250.0</v>
      </c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SUM(C11:K11)+'1214'!P11</f>
        <v>850</v>
      </c>
      <c r="P11" s="242"/>
      <c r="Q11" s="26" t="s">
        <v>283</v>
      </c>
    </row>
    <row r="12">
      <c r="A12" s="57" t="s">
        <v>36</v>
      </c>
      <c r="B12" s="51">
        <f>-1*'1214'!N12</f>
        <v>250</v>
      </c>
      <c r="C12" s="42"/>
      <c r="E12" s="68"/>
      <c r="F12" s="68"/>
      <c r="G12" s="234"/>
      <c r="H12" s="68"/>
      <c r="I12" s="68"/>
      <c r="J12" s="234"/>
      <c r="K12" s="42"/>
      <c r="L12" s="52">
        <f t="shared" si="3"/>
        <v>250</v>
      </c>
      <c r="M12" s="32"/>
      <c r="N12" s="33">
        <f t="shared" si="4"/>
        <v>-250</v>
      </c>
      <c r="O12" s="54">
        <f>SUM(C12:K12)+'1214'!P12</f>
        <v>0</v>
      </c>
      <c r="P12" s="242"/>
      <c r="Q12" s="26" t="s">
        <v>284</v>
      </c>
    </row>
    <row r="13">
      <c r="A13" s="57" t="s">
        <v>45</v>
      </c>
      <c r="B13" s="51">
        <f>-1*'1214'!N13</f>
        <v>-300</v>
      </c>
      <c r="C13" s="42"/>
      <c r="E13" s="68"/>
      <c r="F13" s="68"/>
      <c r="G13" s="234"/>
      <c r="H13" s="68"/>
      <c r="I13" s="229">
        <v>200.0</v>
      </c>
      <c r="J13" s="234"/>
      <c r="K13" s="230">
        <v>250.0</v>
      </c>
      <c r="L13" s="52">
        <f t="shared" si="3"/>
        <v>150</v>
      </c>
      <c r="M13" s="32"/>
      <c r="N13" s="33">
        <f t="shared" si="4"/>
        <v>-150</v>
      </c>
      <c r="O13" s="54">
        <f>SUM(C13:K13)+'1214'!P13</f>
        <v>650</v>
      </c>
      <c r="P13" s="242"/>
      <c r="Q13" s="26" t="s">
        <v>285</v>
      </c>
    </row>
    <row r="14">
      <c r="A14" s="57" t="s">
        <v>87</v>
      </c>
      <c r="B14" s="51">
        <f>-1*'1214'!N14</f>
        <v>650</v>
      </c>
      <c r="C14" s="42"/>
      <c r="E14" s="68"/>
      <c r="F14" s="68"/>
      <c r="G14" s="234"/>
      <c r="H14" s="68"/>
      <c r="I14" s="68"/>
      <c r="J14" s="234"/>
      <c r="K14" s="42"/>
      <c r="L14" s="52">
        <f t="shared" si="3"/>
        <v>650</v>
      </c>
      <c r="M14" s="32"/>
      <c r="N14" s="33">
        <f t="shared" si="4"/>
        <v>-650</v>
      </c>
      <c r="O14" s="54">
        <f>SUM(C14:K14)+'1214'!P14</f>
        <v>0</v>
      </c>
      <c r="P14" s="242"/>
      <c r="Q14" s="26" t="s">
        <v>286</v>
      </c>
    </row>
    <row r="15">
      <c r="A15" s="57" t="s">
        <v>25</v>
      </c>
      <c r="B15" s="51">
        <f>-1*'1214'!N15</f>
        <v>-3600</v>
      </c>
      <c r="C15" s="42"/>
      <c r="E15" s="68"/>
      <c r="F15" s="68"/>
      <c r="G15" s="230">
        <v>200.0</v>
      </c>
      <c r="H15" s="68"/>
      <c r="I15" s="229">
        <v>200.0</v>
      </c>
      <c r="J15" s="234"/>
      <c r="K15" s="230">
        <v>250.0</v>
      </c>
      <c r="L15" s="52">
        <f t="shared" si="3"/>
        <v>-2950</v>
      </c>
      <c r="M15" s="32"/>
      <c r="N15" s="33">
        <f t="shared" si="4"/>
        <v>2950</v>
      </c>
      <c r="O15" s="54">
        <f>SUM(C15:K15)+'1214'!P15</f>
        <v>850</v>
      </c>
      <c r="P15" s="242"/>
      <c r="Q15" s="26" t="s">
        <v>287</v>
      </c>
    </row>
    <row r="16">
      <c r="A16" s="57" t="s">
        <v>112</v>
      </c>
      <c r="B16" s="51">
        <f>-1*'1214'!N16</f>
        <v>0</v>
      </c>
      <c r="C16" s="42"/>
      <c r="E16" s="68"/>
      <c r="F16" s="68"/>
      <c r="G16" s="234"/>
      <c r="H16" s="68"/>
      <c r="I16" s="68"/>
      <c r="J16" s="234"/>
      <c r="K16" s="42"/>
      <c r="L16" s="52">
        <f t="shared" si="3"/>
        <v>0</v>
      </c>
      <c r="M16" s="32"/>
      <c r="N16" s="33">
        <f t="shared" si="4"/>
        <v>0</v>
      </c>
      <c r="O16" s="54">
        <f>SUM(C16:K16)+'1214'!P16</f>
        <v>0</v>
      </c>
      <c r="P16" s="242"/>
      <c r="Q16" s="26" t="s">
        <v>453</v>
      </c>
    </row>
    <row r="17">
      <c r="A17" s="57" t="s">
        <v>124</v>
      </c>
      <c r="B17" s="51">
        <f>-1*'1214'!N17</f>
        <v>700</v>
      </c>
      <c r="C17" s="42"/>
      <c r="E17" s="68"/>
      <c r="F17" s="68"/>
      <c r="G17" s="229">
        <v>200.0</v>
      </c>
      <c r="H17" s="68"/>
      <c r="I17" s="229">
        <v>200.0</v>
      </c>
      <c r="J17" s="234"/>
      <c r="K17" s="229">
        <v>250.0</v>
      </c>
      <c r="L17" s="52">
        <f t="shared" si="3"/>
        <v>1350</v>
      </c>
      <c r="M17" s="53">
        <v>1000.0</v>
      </c>
      <c r="N17" s="33">
        <f t="shared" si="4"/>
        <v>-350</v>
      </c>
      <c r="O17" s="54">
        <f>SUM(C17:K17)+'1214'!P17</f>
        <v>850</v>
      </c>
      <c r="P17" s="242"/>
      <c r="Q17" s="26" t="s">
        <v>289</v>
      </c>
    </row>
    <row r="18">
      <c r="A18" s="57" t="s">
        <v>97</v>
      </c>
      <c r="B18" s="51">
        <f>-1*'1214'!N18</f>
        <v>-300</v>
      </c>
      <c r="C18" s="42"/>
      <c r="E18" s="68"/>
      <c r="F18" s="68"/>
      <c r="G18" s="230">
        <v>200.0</v>
      </c>
      <c r="H18" s="68"/>
      <c r="I18" s="229">
        <v>200.0</v>
      </c>
      <c r="J18" s="234"/>
      <c r="K18" s="230">
        <v>250.0</v>
      </c>
      <c r="L18" s="52">
        <f t="shared" si="3"/>
        <v>350</v>
      </c>
      <c r="M18" s="32"/>
      <c r="N18" s="33">
        <f t="shared" si="4"/>
        <v>-350</v>
      </c>
      <c r="O18" s="54">
        <f>SUM(C18:K18)+'1214'!P18</f>
        <v>650</v>
      </c>
      <c r="P18" s="242"/>
      <c r="Q18" s="26" t="s">
        <v>385</v>
      </c>
    </row>
    <row r="19">
      <c r="A19" s="57" t="s">
        <v>65</v>
      </c>
      <c r="B19" s="51">
        <f>-1*'1214'!N19</f>
        <v>0</v>
      </c>
      <c r="C19" s="42"/>
      <c r="E19" s="68"/>
      <c r="F19" s="68"/>
      <c r="G19" s="229">
        <v>200.0</v>
      </c>
      <c r="H19" s="68"/>
      <c r="I19" s="230">
        <v>200.0</v>
      </c>
      <c r="J19" s="234"/>
      <c r="K19" s="229">
        <v>250.0</v>
      </c>
      <c r="L19" s="52">
        <f t="shared" si="3"/>
        <v>650</v>
      </c>
      <c r="M19" s="53">
        <v>1000.0</v>
      </c>
      <c r="N19" s="33">
        <f t="shared" si="4"/>
        <v>350</v>
      </c>
      <c r="O19" s="54">
        <f>SUM(C19:K19)+'1214'!P19</f>
        <v>850</v>
      </c>
      <c r="P19" s="242"/>
      <c r="Q19" s="26" t="s">
        <v>290</v>
      </c>
    </row>
    <row r="20">
      <c r="A20" s="57" t="s">
        <v>55</v>
      </c>
      <c r="B20" s="51">
        <f>-1*'1214'!N20</f>
        <v>1050</v>
      </c>
      <c r="C20" s="42"/>
      <c r="E20" s="68"/>
      <c r="F20" s="68"/>
      <c r="G20" s="234"/>
      <c r="H20" s="68"/>
      <c r="I20" s="68"/>
      <c r="J20" s="234"/>
      <c r="K20" s="42"/>
      <c r="L20" s="52">
        <f t="shared" si="3"/>
        <v>1050</v>
      </c>
      <c r="M20" s="32"/>
      <c r="N20" s="33">
        <f t="shared" si="4"/>
        <v>-1050</v>
      </c>
      <c r="O20" s="54">
        <f>SUM(C20:K20)+'1214'!P20</f>
        <v>200</v>
      </c>
      <c r="P20" s="242"/>
      <c r="Q20" s="26" t="s">
        <v>291</v>
      </c>
    </row>
    <row r="21">
      <c r="A21" s="57" t="s">
        <v>28</v>
      </c>
      <c r="B21" s="51">
        <f>-1*'1214'!N21</f>
        <v>650</v>
      </c>
      <c r="C21" s="42"/>
      <c r="E21" s="68"/>
      <c r="F21" s="68"/>
      <c r="G21" s="234"/>
      <c r="H21" s="68"/>
      <c r="I21" s="229">
        <v>200.0</v>
      </c>
      <c r="J21" s="234"/>
      <c r="K21" s="42"/>
      <c r="L21" s="52">
        <f t="shared" si="3"/>
        <v>850</v>
      </c>
      <c r="M21" s="32"/>
      <c r="N21" s="33">
        <f t="shared" si="4"/>
        <v>-850</v>
      </c>
      <c r="O21" s="54">
        <f>SUM(C21:K21)+'1214'!P21</f>
        <v>200</v>
      </c>
      <c r="P21" s="242"/>
      <c r="Q21" s="26" t="s">
        <v>292</v>
      </c>
    </row>
    <row r="22">
      <c r="A22" s="57" t="s">
        <v>70</v>
      </c>
      <c r="B22" s="51">
        <f>-1*'1214'!N22</f>
        <v>1200</v>
      </c>
      <c r="C22" s="42"/>
      <c r="E22" s="68"/>
      <c r="F22" s="68"/>
      <c r="G22" s="230">
        <v>200.0</v>
      </c>
      <c r="H22" s="68"/>
      <c r="I22" s="68"/>
      <c r="J22" s="234"/>
      <c r="K22" s="229">
        <v>250.0</v>
      </c>
      <c r="L22" s="52">
        <f t="shared" si="3"/>
        <v>1650</v>
      </c>
      <c r="M22" s="32"/>
      <c r="N22" s="33">
        <f t="shared" si="4"/>
        <v>-1650</v>
      </c>
      <c r="O22" s="54">
        <f>SUM(C22:K22)+'1214'!P22</f>
        <v>650</v>
      </c>
      <c r="P22" s="242"/>
      <c r="Q22" s="26" t="s">
        <v>293</v>
      </c>
    </row>
    <row r="23">
      <c r="A23" s="57" t="s">
        <v>149</v>
      </c>
      <c r="B23" s="51">
        <f>-1*'1214'!N23</f>
        <v>0</v>
      </c>
      <c r="C23" s="42"/>
      <c r="E23" s="68"/>
      <c r="F23" s="68"/>
      <c r="G23" s="234"/>
      <c r="H23" s="68"/>
      <c r="I23" s="68"/>
      <c r="J23" s="234"/>
      <c r="K23" s="42"/>
      <c r="L23" s="52">
        <f t="shared" si="3"/>
        <v>0</v>
      </c>
      <c r="M23" s="32"/>
      <c r="N23" s="33">
        <f t="shared" si="4"/>
        <v>0</v>
      </c>
      <c r="O23" s="54">
        <f>SUM(C23:K23)+'1214'!P23</f>
        <v>0</v>
      </c>
      <c r="P23" s="242"/>
      <c r="Q23" s="26" t="s">
        <v>294</v>
      </c>
    </row>
    <row r="24">
      <c r="A24" s="57" t="s">
        <v>103</v>
      </c>
      <c r="B24" s="51">
        <f>-1*'1214'!N24</f>
        <v>0</v>
      </c>
      <c r="C24" s="42"/>
      <c r="E24" s="68"/>
      <c r="F24" s="68"/>
      <c r="G24" s="229">
        <v>200.0</v>
      </c>
      <c r="H24" s="68"/>
      <c r="I24" s="230">
        <v>200.0</v>
      </c>
      <c r="J24" s="234"/>
      <c r="K24" s="229">
        <v>250.0</v>
      </c>
      <c r="L24" s="52">
        <f t="shared" si="3"/>
        <v>650</v>
      </c>
      <c r="M24" s="53">
        <v>700.0</v>
      </c>
      <c r="N24" s="33">
        <f t="shared" si="4"/>
        <v>50</v>
      </c>
      <c r="O24" s="54">
        <f>SUM(C24:K24)+'1214'!P24</f>
        <v>850</v>
      </c>
      <c r="P24" s="242"/>
      <c r="Q24" s="26" t="s">
        <v>318</v>
      </c>
    </row>
    <row r="25">
      <c r="A25" s="57" t="s">
        <v>30</v>
      </c>
      <c r="B25" s="51">
        <f>-1*'1214'!N25</f>
        <v>0</v>
      </c>
      <c r="C25" s="42"/>
      <c r="E25" s="68"/>
      <c r="F25" s="68"/>
      <c r="G25" s="234"/>
      <c r="H25" s="68"/>
      <c r="I25" s="230">
        <v>200.0</v>
      </c>
      <c r="J25" s="68"/>
      <c r="K25" s="229">
        <v>250.0</v>
      </c>
      <c r="L25" s="52">
        <f t="shared" si="3"/>
        <v>450</v>
      </c>
      <c r="M25" s="53">
        <v>1000.0</v>
      </c>
      <c r="N25" s="33">
        <f t="shared" si="4"/>
        <v>550</v>
      </c>
      <c r="O25" s="54">
        <f>SUM(C25:K25)+'1214'!P25</f>
        <v>450</v>
      </c>
      <c r="P25" s="242"/>
      <c r="Q25" s="26" t="s">
        <v>295</v>
      </c>
    </row>
    <row r="26">
      <c r="A26" s="57" t="s">
        <v>481</v>
      </c>
      <c r="B26" s="51">
        <f>-1*'1214'!N26</f>
        <v>0</v>
      </c>
      <c r="C26" s="42"/>
      <c r="E26" s="68"/>
      <c r="F26" s="68"/>
      <c r="G26" s="234"/>
      <c r="H26" s="68"/>
      <c r="J26" s="68"/>
      <c r="K26" s="42"/>
      <c r="L26" s="52">
        <f t="shared" si="3"/>
        <v>0</v>
      </c>
      <c r="M26" s="32"/>
      <c r="N26" s="33">
        <f t="shared" si="4"/>
        <v>0</v>
      </c>
      <c r="O26" s="54">
        <f>SUM(C26:K26)+'1214'!P26</f>
        <v>0</v>
      </c>
      <c r="P26" s="242"/>
      <c r="Q26" s="26" t="s">
        <v>482</v>
      </c>
    </row>
    <row r="28">
      <c r="B28" s="68"/>
      <c r="C28" s="42"/>
      <c r="E28" s="42"/>
      <c r="F28" s="42"/>
      <c r="G28" s="69" t="s">
        <v>493</v>
      </c>
      <c r="H28" s="42"/>
      <c r="I28" s="69" t="s">
        <v>494</v>
      </c>
      <c r="J28" s="42"/>
      <c r="K28" s="69" t="s">
        <v>495</v>
      </c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97</v>
      </c>
      <c r="B2" s="7">
        <v>8.0</v>
      </c>
      <c r="C2" s="7">
        <v>2.0</v>
      </c>
      <c r="D2" s="7">
        <v>2.0</v>
      </c>
      <c r="E2" s="7">
        <v>12.0</v>
      </c>
      <c r="F2" s="6" t="s">
        <v>89</v>
      </c>
      <c r="G2" s="6" t="s">
        <v>120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103</v>
      </c>
      <c r="B3" s="6">
        <v>17.0</v>
      </c>
      <c r="C3" s="7">
        <v>4.0</v>
      </c>
      <c r="D3" s="7">
        <v>8.0</v>
      </c>
      <c r="E3" s="7">
        <v>29.0</v>
      </c>
      <c r="F3" s="6" t="s">
        <v>121</v>
      </c>
      <c r="G3" s="6" t="s">
        <v>122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28</v>
      </c>
      <c r="B4" s="6">
        <v>27.0</v>
      </c>
      <c r="C4" s="7">
        <v>3.0</v>
      </c>
      <c r="D4" s="7">
        <v>16.0</v>
      </c>
      <c r="E4" s="7">
        <v>46.0</v>
      </c>
      <c r="F4" s="6" t="s">
        <v>15</v>
      </c>
      <c r="G4" s="6" t="s">
        <v>123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124</v>
      </c>
      <c r="B5" s="7">
        <v>31.0</v>
      </c>
      <c r="C5" s="7">
        <v>8.0</v>
      </c>
      <c r="D5" s="7">
        <v>19.0</v>
      </c>
      <c r="E5" s="7">
        <v>58.0</v>
      </c>
      <c r="F5" s="6" t="s">
        <v>125</v>
      </c>
      <c r="G5" s="6" t="s">
        <v>126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45</v>
      </c>
      <c r="B6" s="7">
        <v>23.0</v>
      </c>
      <c r="C6" s="7">
        <v>6.0</v>
      </c>
      <c r="D6" s="7">
        <v>18.0</v>
      </c>
      <c r="E6" s="7">
        <v>47.0</v>
      </c>
      <c r="F6" s="6" t="s">
        <v>127</v>
      </c>
      <c r="G6" s="6" t="s">
        <v>128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65</v>
      </c>
      <c r="B7" s="7">
        <v>27.0</v>
      </c>
      <c r="C7" s="7">
        <v>8.0</v>
      </c>
      <c r="D7" s="7">
        <v>24.0</v>
      </c>
      <c r="E7" s="7">
        <v>59.0</v>
      </c>
      <c r="F7" s="6" t="s">
        <v>129</v>
      </c>
      <c r="G7" s="6" t="s">
        <v>130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96</v>
      </c>
      <c r="B8" s="7">
        <v>1.0</v>
      </c>
      <c r="C8" s="7">
        <v>0.0</v>
      </c>
      <c r="D8" s="7">
        <v>1.0</v>
      </c>
      <c r="E8" s="7">
        <v>2.0</v>
      </c>
      <c r="F8" s="6" t="s">
        <v>17</v>
      </c>
      <c r="G8" s="6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52</v>
      </c>
      <c r="B9" s="7">
        <v>21.0</v>
      </c>
      <c r="C9" s="7">
        <v>7.0</v>
      </c>
      <c r="D9" s="7">
        <v>20.0</v>
      </c>
      <c r="E9" s="7">
        <v>48.0</v>
      </c>
      <c r="F9" s="6" t="s">
        <v>56</v>
      </c>
      <c r="G9" s="6" t="s">
        <v>131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30</v>
      </c>
      <c r="B10" s="7">
        <v>27.0</v>
      </c>
      <c r="C10" s="7">
        <v>8.0</v>
      </c>
      <c r="D10" s="7">
        <v>27.0</v>
      </c>
      <c r="E10" s="7">
        <v>62.0</v>
      </c>
      <c r="F10" s="6" t="s">
        <v>132</v>
      </c>
      <c r="G10" s="6" t="s">
        <v>133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16</v>
      </c>
      <c r="B11" s="7">
        <v>27.0</v>
      </c>
      <c r="C11" s="7">
        <v>8.0</v>
      </c>
      <c r="D11" s="7">
        <v>30.0</v>
      </c>
      <c r="E11" s="7">
        <v>65.0</v>
      </c>
      <c r="F11" s="6" t="s">
        <v>134</v>
      </c>
      <c r="G11" s="6" t="s">
        <v>135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25</v>
      </c>
      <c r="B12" s="7">
        <v>21.0</v>
      </c>
      <c r="C12" s="7">
        <v>6.0</v>
      </c>
      <c r="D12" s="7">
        <v>25.0</v>
      </c>
      <c r="E12" s="7">
        <v>52.0</v>
      </c>
      <c r="F12" s="6" t="s">
        <v>136</v>
      </c>
      <c r="G12" s="6" t="s">
        <v>137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8</v>
      </c>
      <c r="B13" s="7">
        <v>5.0</v>
      </c>
      <c r="C13" s="7">
        <v>2.0</v>
      </c>
      <c r="D13" s="7">
        <v>6.0</v>
      </c>
      <c r="E13" s="7">
        <v>13.0</v>
      </c>
      <c r="F13" s="6" t="s">
        <v>60</v>
      </c>
      <c r="G13" s="6" t="s">
        <v>138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36</v>
      </c>
      <c r="B14" s="6">
        <v>13.0</v>
      </c>
      <c r="C14" s="7">
        <v>4.0</v>
      </c>
      <c r="D14" s="7">
        <v>16.0</v>
      </c>
      <c r="E14" s="7">
        <v>33.0</v>
      </c>
      <c r="F14" s="6" t="s">
        <v>139</v>
      </c>
      <c r="G14" s="6" t="s">
        <v>140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62</v>
      </c>
      <c r="B15" s="7">
        <v>8.0</v>
      </c>
      <c r="C15" s="7">
        <v>3.0</v>
      </c>
      <c r="D15" s="7">
        <v>11.0</v>
      </c>
      <c r="E15" s="7">
        <v>22.0</v>
      </c>
      <c r="F15" s="6" t="s">
        <v>141</v>
      </c>
      <c r="G15" s="6" t="s">
        <v>142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70</v>
      </c>
      <c r="B16" s="7">
        <v>10.0</v>
      </c>
      <c r="C16" s="7">
        <v>3.0</v>
      </c>
      <c r="D16" s="7">
        <v>14.0</v>
      </c>
      <c r="E16" s="7">
        <v>27.0</v>
      </c>
      <c r="F16" s="6" t="s">
        <v>66</v>
      </c>
      <c r="G16" s="6" t="s">
        <v>143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55</v>
      </c>
      <c r="B17" s="7">
        <v>12.0</v>
      </c>
      <c r="C17" s="7">
        <v>4.0</v>
      </c>
      <c r="D17" s="7">
        <v>19.0</v>
      </c>
      <c r="E17" s="7">
        <v>35.0</v>
      </c>
      <c r="F17" s="6" t="s">
        <v>144</v>
      </c>
      <c r="G17" s="6" t="s">
        <v>145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</v>
      </c>
      <c r="B18" s="7">
        <v>7.0</v>
      </c>
      <c r="C18" s="7">
        <v>2.0</v>
      </c>
      <c r="D18" s="7">
        <v>13.0</v>
      </c>
      <c r="E18" s="7">
        <v>22.0</v>
      </c>
      <c r="F18" s="6" t="s">
        <v>146</v>
      </c>
      <c r="G18" s="6" t="s">
        <v>147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23</v>
      </c>
      <c r="B19" s="6">
        <v>14.0</v>
      </c>
      <c r="C19" s="7">
        <v>7.0</v>
      </c>
      <c r="D19" s="7">
        <v>33.0</v>
      </c>
      <c r="E19" s="7">
        <v>54.0</v>
      </c>
      <c r="F19" s="6" t="s">
        <v>77</v>
      </c>
      <c r="G19" s="6" t="s">
        <v>148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94</v>
      </c>
      <c r="B20" s="7">
        <v>0.0</v>
      </c>
      <c r="C20" s="7">
        <v>0.0</v>
      </c>
      <c r="D20" s="7">
        <v>1.0</v>
      </c>
      <c r="E20" s="7">
        <v>1.0</v>
      </c>
      <c r="F20" s="6" t="s">
        <v>113</v>
      </c>
      <c r="G20" s="6" t="s">
        <v>113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149</v>
      </c>
      <c r="B21" s="7">
        <v>0.0</v>
      </c>
      <c r="C21" s="7">
        <v>0.0</v>
      </c>
      <c r="D21" s="7">
        <v>3.0</v>
      </c>
      <c r="E21" s="7">
        <v>3.0</v>
      </c>
      <c r="F21" s="6" t="s">
        <v>113</v>
      </c>
      <c r="G21" s="6" t="s">
        <v>113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99</v>
      </c>
      <c r="B23" s="6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81"/>
      <c r="D1" s="19">
        <v>41977.0</v>
      </c>
      <c r="E1" s="19">
        <v>41981.0</v>
      </c>
      <c r="F1" s="19">
        <v>41984.0</v>
      </c>
      <c r="G1" s="19">
        <v>41988.0</v>
      </c>
      <c r="H1" s="19">
        <v>41991.0</v>
      </c>
      <c r="I1" s="19">
        <v>41995.0</v>
      </c>
      <c r="J1" s="19">
        <v>41998.0</v>
      </c>
      <c r="K1" s="19">
        <v>42002.0</v>
      </c>
      <c r="L1" s="20" t="s">
        <v>256</v>
      </c>
      <c r="M1" s="22" t="s">
        <v>257</v>
      </c>
      <c r="N1" s="23" t="s">
        <v>258</v>
      </c>
      <c r="O1" s="24" t="s">
        <v>259</v>
      </c>
      <c r="P1" s="24" t="s">
        <v>259</v>
      </c>
      <c r="Q1" s="26" t="s">
        <v>260</v>
      </c>
    </row>
    <row r="2">
      <c r="A2" s="27" t="s">
        <v>261</v>
      </c>
      <c r="B2" s="28">
        <f>'1114'!L2</f>
        <v>1200</v>
      </c>
      <c r="C2" s="68"/>
      <c r="D2" s="229" t="s">
        <v>431</v>
      </c>
      <c r="E2" s="68"/>
      <c r="F2" s="68"/>
      <c r="G2" s="68"/>
      <c r="H2" s="68"/>
      <c r="I2" s="68"/>
      <c r="J2" s="115" t="s">
        <v>487</v>
      </c>
      <c r="K2" s="42"/>
      <c r="L2" s="31">
        <f>B2+L3-L4</f>
        <v>900</v>
      </c>
      <c r="M2" s="32"/>
      <c r="N2" s="33">
        <f>SUM(N5:N25)</f>
        <v>1850</v>
      </c>
      <c r="O2" s="216" t="s">
        <v>488</v>
      </c>
      <c r="P2" s="216" t="s">
        <v>468</v>
      </c>
      <c r="Q2" s="36"/>
      <c r="R2" s="36"/>
    </row>
    <row r="3">
      <c r="A3" s="37" t="s">
        <v>271</v>
      </c>
      <c r="B3" s="38"/>
      <c r="C3" s="38"/>
      <c r="D3" s="39">
        <f t="shared" ref="D3:K3" si="1">SUM(D5:D25)</f>
        <v>2500</v>
      </c>
      <c r="E3" s="39">
        <f t="shared" si="1"/>
        <v>0</v>
      </c>
      <c r="F3" s="39">
        <f t="shared" si="1"/>
        <v>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2400</v>
      </c>
      <c r="K3" s="39">
        <f t="shared" si="1"/>
        <v>0</v>
      </c>
      <c r="L3" s="39">
        <f t="shared" ref="L3:L4" si="2">SUM(C3:K3)</f>
        <v>4900</v>
      </c>
      <c r="M3" s="32"/>
      <c r="N3" s="40"/>
      <c r="O3" s="41"/>
      <c r="P3" s="41"/>
      <c r="Q3" s="43"/>
      <c r="R3" s="43"/>
    </row>
    <row r="4">
      <c r="A4" s="44" t="s">
        <v>272</v>
      </c>
      <c r="B4" s="45"/>
      <c r="C4" s="232"/>
      <c r="D4" s="231">
        <v>2600.0</v>
      </c>
      <c r="E4" s="232"/>
      <c r="F4" s="232"/>
      <c r="G4" s="232"/>
      <c r="H4" s="232"/>
      <c r="I4" s="232"/>
      <c r="J4" s="231">
        <v>2600.0</v>
      </c>
      <c r="K4" s="232"/>
      <c r="L4" s="47">
        <f t="shared" si="2"/>
        <v>5200</v>
      </c>
      <c r="M4" s="32"/>
      <c r="N4" s="40"/>
      <c r="O4" s="48"/>
      <c r="P4" s="48"/>
    </row>
    <row r="5">
      <c r="A5" s="50" t="s">
        <v>278</v>
      </c>
      <c r="B5" s="51">
        <f>-1*'1114'!N5</f>
        <v>900</v>
      </c>
      <c r="C5" s="69">
        <v>-750.0</v>
      </c>
      <c r="D5" s="230">
        <v>0.0</v>
      </c>
      <c r="E5" s="68"/>
      <c r="F5" s="68"/>
      <c r="G5" s="68"/>
      <c r="H5" s="68"/>
      <c r="I5" s="68"/>
      <c r="J5" s="230">
        <v>600.0</v>
      </c>
      <c r="K5" s="42"/>
      <c r="L5" s="52">
        <f t="shared" ref="L5:L25" si="3">SUM(B5:K5)</f>
        <v>750</v>
      </c>
      <c r="M5" s="53">
        <v>550.0</v>
      </c>
      <c r="N5" s="33">
        <f t="shared" ref="N5:N25" si="4">M5-L5</f>
        <v>-200</v>
      </c>
      <c r="O5" s="54">
        <f>SUM(C5:D5)+'1114'!O5</f>
        <v>5350</v>
      </c>
      <c r="P5" s="54">
        <f t="shared" ref="P5:P25" si="5">SUM(E5:K5)</f>
        <v>600</v>
      </c>
      <c r="Q5" s="56"/>
    </row>
    <row r="6">
      <c r="A6" s="57" t="s">
        <v>94</v>
      </c>
      <c r="B6" s="51">
        <f>-1*'1114'!N6</f>
        <v>-1650</v>
      </c>
      <c r="C6" s="42"/>
      <c r="D6" s="229">
        <v>250.0</v>
      </c>
      <c r="E6" s="68"/>
      <c r="F6" s="68"/>
      <c r="G6" s="68"/>
      <c r="H6" s="68"/>
      <c r="I6" s="68"/>
      <c r="J6" s="234"/>
      <c r="K6" s="42"/>
      <c r="L6" s="52">
        <f t="shared" si="3"/>
        <v>-1400</v>
      </c>
      <c r="M6" s="32"/>
      <c r="N6" s="33">
        <f t="shared" si="4"/>
        <v>1400</v>
      </c>
      <c r="O6" s="54">
        <f>SUM(C6:D6)+'1114'!O6</f>
        <v>1350</v>
      </c>
      <c r="P6" s="54">
        <f t="shared" si="5"/>
        <v>0</v>
      </c>
      <c r="Q6" s="26" t="s">
        <v>279</v>
      </c>
    </row>
    <row r="7">
      <c r="A7" s="57" t="s">
        <v>23</v>
      </c>
      <c r="B7" s="51">
        <f>-1*'1114'!N7</f>
        <v>1750</v>
      </c>
      <c r="C7" s="42"/>
      <c r="D7" s="230">
        <v>250.0</v>
      </c>
      <c r="E7" s="68"/>
      <c r="F7" s="68"/>
      <c r="G7" s="234"/>
      <c r="H7" s="68"/>
      <c r="I7" s="68"/>
      <c r="J7" s="230">
        <v>200.0</v>
      </c>
      <c r="K7" s="42"/>
      <c r="L7" s="52">
        <f t="shared" si="3"/>
        <v>2200</v>
      </c>
      <c r="M7" s="53">
        <v>2600.0</v>
      </c>
      <c r="N7" s="33">
        <f t="shared" si="4"/>
        <v>400</v>
      </c>
      <c r="O7" s="54">
        <f>SUM(C7:D7)+'1114'!O7</f>
        <v>5100</v>
      </c>
      <c r="P7" s="54">
        <f t="shared" si="5"/>
        <v>200</v>
      </c>
      <c r="Q7" s="26" t="s">
        <v>280</v>
      </c>
    </row>
    <row r="8">
      <c r="A8" s="57" t="s">
        <v>7</v>
      </c>
      <c r="B8" s="51">
        <f>-1*'1114'!N8</f>
        <v>1350</v>
      </c>
      <c r="C8" s="42"/>
      <c r="D8" s="230">
        <v>250.0</v>
      </c>
      <c r="E8" s="68"/>
      <c r="F8" s="68"/>
      <c r="G8" s="68"/>
      <c r="H8" s="68"/>
      <c r="I8" s="68"/>
      <c r="J8" s="234"/>
      <c r="K8" s="42"/>
      <c r="L8" s="52">
        <f t="shared" si="3"/>
        <v>1600</v>
      </c>
      <c r="M8" s="53">
        <v>2600.0</v>
      </c>
      <c r="N8" s="33">
        <f t="shared" si="4"/>
        <v>1000</v>
      </c>
      <c r="O8" s="54">
        <f>SUM(C8:D8)+'1114'!O8</f>
        <v>4050</v>
      </c>
      <c r="P8" s="54">
        <f t="shared" si="5"/>
        <v>0</v>
      </c>
      <c r="Q8" s="26" t="s">
        <v>281</v>
      </c>
    </row>
    <row r="9">
      <c r="A9" s="57" t="s">
        <v>96</v>
      </c>
      <c r="B9" s="51">
        <f>-1*'1114'!N9</f>
        <v>0</v>
      </c>
      <c r="C9" s="42"/>
      <c r="D9" s="234"/>
      <c r="E9" s="68"/>
      <c r="F9" s="68"/>
      <c r="G9" s="68"/>
      <c r="H9" s="68"/>
      <c r="I9" s="68"/>
      <c r="J9" s="234"/>
      <c r="K9" s="42"/>
      <c r="L9" s="52">
        <f t="shared" si="3"/>
        <v>0</v>
      </c>
      <c r="M9" s="32"/>
      <c r="N9" s="33">
        <f t="shared" si="4"/>
        <v>0</v>
      </c>
      <c r="O9" s="54">
        <f>SUM(C9:D9)+'1114'!O9</f>
        <v>0</v>
      </c>
      <c r="P9" s="54">
        <f t="shared" si="5"/>
        <v>0</v>
      </c>
      <c r="Q9" s="26" t="s">
        <v>383</v>
      </c>
    </row>
    <row r="10">
      <c r="A10" s="57" t="s">
        <v>62</v>
      </c>
      <c r="B10" s="51">
        <f>-1*'1114'!N10</f>
        <v>0</v>
      </c>
      <c r="C10" s="42"/>
      <c r="D10" s="234"/>
      <c r="E10" s="68"/>
      <c r="F10" s="68"/>
      <c r="G10" s="68"/>
      <c r="H10" s="68"/>
      <c r="I10" s="68"/>
      <c r="J10" s="234"/>
      <c r="K10" s="42"/>
      <c r="L10" s="52">
        <f t="shared" si="3"/>
        <v>0</v>
      </c>
      <c r="M10" s="32"/>
      <c r="N10" s="33">
        <f t="shared" si="4"/>
        <v>0</v>
      </c>
      <c r="O10" s="54">
        <f>SUM(C10:D10)+'1114'!O10</f>
        <v>0</v>
      </c>
      <c r="P10" s="54">
        <f t="shared" si="5"/>
        <v>0</v>
      </c>
      <c r="Q10" s="26" t="s">
        <v>282</v>
      </c>
    </row>
    <row r="11">
      <c r="A11" s="57" t="s">
        <v>16</v>
      </c>
      <c r="B11" s="51">
        <f>-1*'1114'!N11</f>
        <v>0</v>
      </c>
      <c r="C11" s="42"/>
      <c r="D11" s="229">
        <v>250.0</v>
      </c>
      <c r="E11" s="68"/>
      <c r="F11" s="68"/>
      <c r="G11" s="234"/>
      <c r="H11" s="68"/>
      <c r="I11" s="68"/>
      <c r="J11" s="229">
        <v>200.0</v>
      </c>
      <c r="K11" s="42"/>
      <c r="L11" s="52">
        <f t="shared" si="3"/>
        <v>450</v>
      </c>
      <c r="M11" s="32"/>
      <c r="N11" s="33">
        <f t="shared" si="4"/>
        <v>-450</v>
      </c>
      <c r="O11" s="54">
        <f>SUM(C11:D11)+'1114'!O11</f>
        <v>4650</v>
      </c>
      <c r="P11" s="54">
        <f t="shared" si="5"/>
        <v>200</v>
      </c>
      <c r="Q11" s="26" t="s">
        <v>283</v>
      </c>
    </row>
    <row r="12">
      <c r="A12" s="57" t="s">
        <v>36</v>
      </c>
      <c r="B12" s="51">
        <f>-1*'1114'!N12</f>
        <v>0</v>
      </c>
      <c r="C12" s="42"/>
      <c r="D12" s="230">
        <v>250.0</v>
      </c>
      <c r="E12" s="68"/>
      <c r="F12" s="68"/>
      <c r="G12" s="68"/>
      <c r="H12" s="68"/>
      <c r="I12" s="68"/>
      <c r="J12" s="234"/>
      <c r="K12" s="42"/>
      <c r="L12" s="52">
        <f t="shared" si="3"/>
        <v>250</v>
      </c>
      <c r="M12" s="32"/>
      <c r="N12" s="33">
        <f t="shared" si="4"/>
        <v>-250</v>
      </c>
      <c r="O12" s="54">
        <f>SUM(C12:D12)+'1114'!O12</f>
        <v>2200</v>
      </c>
      <c r="P12" s="54">
        <f t="shared" si="5"/>
        <v>0</v>
      </c>
      <c r="Q12" s="26" t="s">
        <v>284</v>
      </c>
    </row>
    <row r="13">
      <c r="A13" s="57" t="s">
        <v>45</v>
      </c>
      <c r="B13" s="51">
        <f>-1*'1114'!N13</f>
        <v>500</v>
      </c>
      <c r="C13" s="42"/>
      <c r="D13" s="234"/>
      <c r="E13" s="68"/>
      <c r="F13" s="68"/>
      <c r="G13" s="68"/>
      <c r="H13" s="68"/>
      <c r="I13" s="68"/>
      <c r="J13" s="230">
        <v>200.0</v>
      </c>
      <c r="K13" s="42"/>
      <c r="L13" s="52">
        <f t="shared" si="3"/>
        <v>700</v>
      </c>
      <c r="M13" s="53">
        <v>1000.0</v>
      </c>
      <c r="N13" s="33">
        <f t="shared" si="4"/>
        <v>300</v>
      </c>
      <c r="O13" s="54">
        <f>SUM(C13:D13)+'1114'!O13</f>
        <v>3050</v>
      </c>
      <c r="P13" s="54">
        <f t="shared" si="5"/>
        <v>200</v>
      </c>
      <c r="Q13" s="26" t="s">
        <v>285</v>
      </c>
    </row>
    <row r="14">
      <c r="A14" s="57" t="s">
        <v>87</v>
      </c>
      <c r="B14" s="51">
        <f>-1*'1114'!N14</f>
        <v>650</v>
      </c>
      <c r="C14" s="42"/>
      <c r="D14" s="234"/>
      <c r="E14" s="68"/>
      <c r="F14" s="68"/>
      <c r="G14" s="68"/>
      <c r="H14" s="68"/>
      <c r="I14" s="68"/>
      <c r="J14" s="234"/>
      <c r="K14" s="42"/>
      <c r="L14" s="52">
        <f t="shared" si="3"/>
        <v>650</v>
      </c>
      <c r="M14" s="32"/>
      <c r="N14" s="33">
        <f t="shared" si="4"/>
        <v>-650</v>
      </c>
      <c r="O14" s="54">
        <f>SUM(C14:D14)+'1114'!O14</f>
        <v>700</v>
      </c>
      <c r="P14" s="54">
        <f t="shared" si="5"/>
        <v>0</v>
      </c>
      <c r="Q14" s="26" t="s">
        <v>286</v>
      </c>
    </row>
    <row r="15">
      <c r="A15" s="57" t="s">
        <v>25</v>
      </c>
      <c r="B15" s="51">
        <f>-1*'1114'!N15</f>
        <v>-3800</v>
      </c>
      <c r="C15" s="42"/>
      <c r="D15" s="234"/>
      <c r="E15" s="68"/>
      <c r="F15" s="68"/>
      <c r="G15" s="68"/>
      <c r="H15" s="68"/>
      <c r="I15" s="68"/>
      <c r="J15" s="229">
        <v>200.0</v>
      </c>
      <c r="K15" s="42"/>
      <c r="L15" s="52">
        <f t="shared" si="3"/>
        <v>-3600</v>
      </c>
      <c r="M15" s="32"/>
      <c r="N15" s="33">
        <f t="shared" si="4"/>
        <v>3600</v>
      </c>
      <c r="O15" s="54">
        <f>SUM(C15:D15)+'1114'!O15</f>
        <v>4200</v>
      </c>
      <c r="P15" s="54">
        <f t="shared" si="5"/>
        <v>200</v>
      </c>
      <c r="Q15" s="26" t="s">
        <v>287</v>
      </c>
    </row>
    <row r="16">
      <c r="A16" s="57" t="s">
        <v>112</v>
      </c>
      <c r="B16" s="51">
        <f>-1*'1114'!N16</f>
        <v>0</v>
      </c>
      <c r="C16" s="42"/>
      <c r="D16" s="234"/>
      <c r="E16" s="68"/>
      <c r="F16" s="68"/>
      <c r="G16" s="68"/>
      <c r="H16" s="68"/>
      <c r="I16" s="68"/>
      <c r="J16" s="234"/>
      <c r="K16" s="42"/>
      <c r="L16" s="52">
        <f t="shared" si="3"/>
        <v>0</v>
      </c>
      <c r="M16" s="32"/>
      <c r="N16" s="33">
        <f t="shared" si="4"/>
        <v>0</v>
      </c>
      <c r="O16" s="54">
        <f>SUM(C16:D16)+'1114'!O16</f>
        <v>2000</v>
      </c>
      <c r="P16" s="54">
        <f t="shared" si="5"/>
        <v>0</v>
      </c>
      <c r="Q16" s="26" t="s">
        <v>453</v>
      </c>
    </row>
    <row r="17">
      <c r="A17" s="57" t="s">
        <v>124</v>
      </c>
      <c r="B17" s="51">
        <f>-1*'1114'!N17</f>
        <v>250</v>
      </c>
      <c r="C17" s="42"/>
      <c r="D17" s="229">
        <v>250.0</v>
      </c>
      <c r="E17" s="68"/>
      <c r="F17" s="68"/>
      <c r="G17" s="234"/>
      <c r="H17" s="68"/>
      <c r="I17" s="68"/>
      <c r="J17" s="229">
        <v>200.0</v>
      </c>
      <c r="K17" s="42"/>
      <c r="L17" s="52">
        <f t="shared" si="3"/>
        <v>700</v>
      </c>
      <c r="M17" s="32"/>
      <c r="N17" s="33">
        <f t="shared" si="4"/>
        <v>-700</v>
      </c>
      <c r="O17" s="54">
        <f>SUM(C17:D17)+'1114'!O17</f>
        <v>5650</v>
      </c>
      <c r="P17" s="54">
        <f t="shared" si="5"/>
        <v>200</v>
      </c>
      <c r="Q17" s="26" t="s">
        <v>289</v>
      </c>
    </row>
    <row r="18">
      <c r="A18" s="57" t="s">
        <v>97</v>
      </c>
      <c r="B18" s="51">
        <f>-1*'1114'!N18</f>
        <v>-300</v>
      </c>
      <c r="C18" s="42"/>
      <c r="D18" s="234"/>
      <c r="E18" s="68"/>
      <c r="F18" s="68"/>
      <c r="G18" s="68"/>
      <c r="H18" s="68"/>
      <c r="I18" s="68"/>
      <c r="J18" s="234"/>
      <c r="K18" s="42"/>
      <c r="L18" s="52">
        <f t="shared" si="3"/>
        <v>-300</v>
      </c>
      <c r="M18" s="32"/>
      <c r="N18" s="33">
        <f t="shared" si="4"/>
        <v>300</v>
      </c>
      <c r="O18" s="54">
        <f>SUM(C18:D18)+'1114'!O18</f>
        <v>750</v>
      </c>
      <c r="P18" s="54">
        <f t="shared" si="5"/>
        <v>0</v>
      </c>
      <c r="Q18" s="26" t="s">
        <v>385</v>
      </c>
    </row>
    <row r="19">
      <c r="A19" s="57" t="s">
        <v>65</v>
      </c>
      <c r="B19" s="51">
        <f>-1*'1114'!N19</f>
        <v>650</v>
      </c>
      <c r="C19" s="42"/>
      <c r="D19" s="229">
        <v>250.0</v>
      </c>
      <c r="E19" s="68"/>
      <c r="F19" s="68"/>
      <c r="G19" s="234"/>
      <c r="H19" s="68"/>
      <c r="I19" s="68"/>
      <c r="J19" s="229">
        <v>200.0</v>
      </c>
      <c r="K19" s="42"/>
      <c r="L19" s="52">
        <f t="shared" si="3"/>
        <v>1100</v>
      </c>
      <c r="M19" s="53">
        <v>1100.0</v>
      </c>
      <c r="N19" s="33">
        <f t="shared" si="4"/>
        <v>0</v>
      </c>
      <c r="O19" s="54">
        <f>SUM(C19:D19)+'1114'!O19</f>
        <v>4350</v>
      </c>
      <c r="P19" s="54">
        <f t="shared" si="5"/>
        <v>200</v>
      </c>
      <c r="Q19" s="26" t="s">
        <v>290</v>
      </c>
    </row>
    <row r="20">
      <c r="A20" s="57" t="s">
        <v>55</v>
      </c>
      <c r="B20" s="51">
        <f>-1*'1114'!N20</f>
        <v>600</v>
      </c>
      <c r="C20" s="42"/>
      <c r="D20" s="229">
        <v>250.0</v>
      </c>
      <c r="E20" s="68"/>
      <c r="F20" s="68"/>
      <c r="G20" s="68"/>
      <c r="H20" s="68"/>
      <c r="I20" s="68"/>
      <c r="J20" s="229">
        <v>200.0</v>
      </c>
      <c r="K20" s="42"/>
      <c r="L20" s="52">
        <f t="shared" si="3"/>
        <v>1050</v>
      </c>
      <c r="M20" s="32"/>
      <c r="N20" s="33">
        <f t="shared" si="4"/>
        <v>-1050</v>
      </c>
      <c r="O20" s="54">
        <f>SUM(C20:D20)+'1114'!O20</f>
        <v>3150</v>
      </c>
      <c r="P20" s="54">
        <f t="shared" si="5"/>
        <v>200</v>
      </c>
      <c r="Q20" s="26" t="s">
        <v>291</v>
      </c>
    </row>
    <row r="21">
      <c r="A21" s="57" t="s">
        <v>28</v>
      </c>
      <c r="B21" s="51">
        <f>-1*'1114'!N21</f>
        <v>650</v>
      </c>
      <c r="C21" s="42"/>
      <c r="D21" s="234"/>
      <c r="E21" s="68"/>
      <c r="F21" s="68"/>
      <c r="G21" s="68"/>
      <c r="H21" s="68"/>
      <c r="I21" s="68"/>
      <c r="J21" s="234"/>
      <c r="K21" s="42"/>
      <c r="L21" s="52">
        <f t="shared" si="3"/>
        <v>650</v>
      </c>
      <c r="M21" s="32"/>
      <c r="N21" s="33">
        <f t="shared" si="4"/>
        <v>-650</v>
      </c>
      <c r="O21" s="54">
        <f>SUM(C21:D21)+'1114'!O21</f>
        <v>1650</v>
      </c>
      <c r="P21" s="54">
        <f t="shared" si="5"/>
        <v>0</v>
      </c>
      <c r="Q21" s="26" t="s">
        <v>292</v>
      </c>
    </row>
    <row r="22">
      <c r="A22" s="57" t="s">
        <v>70</v>
      </c>
      <c r="B22" s="51">
        <f>-1*'1114'!N22</f>
        <v>0</v>
      </c>
      <c r="C22" s="69">
        <v>2850.0</v>
      </c>
      <c r="D22" s="229">
        <v>250.0</v>
      </c>
      <c r="E22" s="68"/>
      <c r="F22" s="68"/>
      <c r="G22" s="68"/>
      <c r="H22" s="68"/>
      <c r="I22" s="68"/>
      <c r="J22" s="229">
        <v>200.0</v>
      </c>
      <c r="K22" s="42"/>
      <c r="L22" s="52">
        <f t="shared" si="3"/>
        <v>3300</v>
      </c>
      <c r="M22" s="53">
        <v>2100.0</v>
      </c>
      <c r="N22" s="33">
        <f t="shared" si="4"/>
        <v>-1200</v>
      </c>
      <c r="O22" s="54">
        <f>SUM(C22:D22)+'1114'!O22</f>
        <v>3100</v>
      </c>
      <c r="P22" s="54">
        <f t="shared" si="5"/>
        <v>200</v>
      </c>
      <c r="Q22" s="26" t="s">
        <v>293</v>
      </c>
    </row>
    <row r="23">
      <c r="A23" s="57" t="s">
        <v>149</v>
      </c>
      <c r="B23" s="51">
        <f>-1*'1114'!N23</f>
        <v>50</v>
      </c>
      <c r="C23" s="69">
        <v>-50.0</v>
      </c>
      <c r="D23" s="234"/>
      <c r="E23" s="68"/>
      <c r="F23" s="68"/>
      <c r="G23" s="68"/>
      <c r="H23" s="68"/>
      <c r="I23" s="68"/>
      <c r="J23" s="234"/>
      <c r="K23" s="42"/>
      <c r="L23" s="52">
        <f t="shared" si="3"/>
        <v>0</v>
      </c>
      <c r="M23" s="32"/>
      <c r="N23" s="33">
        <f t="shared" si="4"/>
        <v>0</v>
      </c>
      <c r="O23" s="54">
        <f>SUM(C23:D23)+'1114'!O23</f>
        <v>-50</v>
      </c>
      <c r="P23" s="54">
        <f t="shared" si="5"/>
        <v>0</v>
      </c>
      <c r="Q23" s="26" t="s">
        <v>294</v>
      </c>
    </row>
    <row r="24">
      <c r="A24" s="57" t="s">
        <v>103</v>
      </c>
      <c r="B24" s="51">
        <f>-1*'1114'!N24</f>
        <v>500</v>
      </c>
      <c r="C24" s="42"/>
      <c r="D24" s="230">
        <v>250.0</v>
      </c>
      <c r="E24" s="68"/>
      <c r="F24" s="68"/>
      <c r="G24" s="234"/>
      <c r="H24" s="68"/>
      <c r="I24" s="68"/>
      <c r="J24" s="230">
        <v>200.0</v>
      </c>
      <c r="K24" s="42"/>
      <c r="L24" s="52">
        <f t="shared" si="3"/>
        <v>950</v>
      </c>
      <c r="M24" s="53">
        <v>950.0</v>
      </c>
      <c r="N24" s="33">
        <f t="shared" si="4"/>
        <v>0</v>
      </c>
      <c r="O24" s="54">
        <f>SUM(C24:D24)+'1114'!O24</f>
        <v>4650</v>
      </c>
      <c r="P24" s="54">
        <f t="shared" si="5"/>
        <v>200</v>
      </c>
      <c r="Q24" s="26" t="s">
        <v>318</v>
      </c>
    </row>
    <row r="25">
      <c r="A25" s="57" t="s">
        <v>481</v>
      </c>
      <c r="B25" s="51">
        <f>-1*'1114'!N25</f>
        <v>0</v>
      </c>
      <c r="C25" s="69">
        <v>1700.0</v>
      </c>
      <c r="D25" s="234"/>
      <c r="E25" s="68"/>
      <c r="F25" s="68"/>
      <c r="G25" s="68"/>
      <c r="H25" s="68"/>
      <c r="I25" s="68"/>
      <c r="J25" s="68"/>
      <c r="K25" s="42"/>
      <c r="L25" s="52">
        <f t="shared" si="3"/>
        <v>1700</v>
      </c>
      <c r="M25" s="53">
        <v>1700.0</v>
      </c>
      <c r="N25" s="33">
        <f t="shared" si="4"/>
        <v>0</v>
      </c>
      <c r="O25" s="54">
        <f>SUM(C25:D25)+'1114'!O25</f>
        <v>1700</v>
      </c>
      <c r="P25" s="54">
        <f t="shared" si="5"/>
        <v>0</v>
      </c>
      <c r="Q25" s="26" t="s">
        <v>482</v>
      </c>
    </row>
    <row r="26">
      <c r="B26" s="68"/>
      <c r="C26" s="42"/>
      <c r="E26" s="42"/>
      <c r="F26" s="113"/>
      <c r="G26" s="42"/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69" t="s">
        <v>500</v>
      </c>
      <c r="E27" s="42"/>
      <c r="F27" s="42"/>
      <c r="G27" s="42"/>
      <c r="H27" s="42"/>
      <c r="I27" s="42"/>
      <c r="J27" s="69" t="s">
        <v>501</v>
      </c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69" t="s">
        <v>340</v>
      </c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41947.0</v>
      </c>
      <c r="D1" s="19">
        <v>41949.0</v>
      </c>
      <c r="E1" s="19">
        <v>41953.0</v>
      </c>
      <c r="F1" s="19">
        <v>41956.0</v>
      </c>
      <c r="G1" s="19">
        <v>41960.0</v>
      </c>
      <c r="H1" s="19">
        <v>41963.0</v>
      </c>
      <c r="I1" s="19">
        <v>41967.0</v>
      </c>
      <c r="J1" s="19">
        <v>41970.0</v>
      </c>
      <c r="K1" s="17" t="s">
        <v>492</v>
      </c>
      <c r="L1" s="20" t="s">
        <v>256</v>
      </c>
      <c r="M1" s="22" t="s">
        <v>257</v>
      </c>
      <c r="N1" s="23" t="s">
        <v>258</v>
      </c>
      <c r="O1" s="24" t="s">
        <v>259</v>
      </c>
      <c r="P1" s="244"/>
      <c r="Q1" s="26" t="s">
        <v>260</v>
      </c>
    </row>
    <row r="2">
      <c r="A2" s="27" t="s">
        <v>261</v>
      </c>
      <c r="B2" s="28">
        <f>'1014'!L2</f>
        <v>1200</v>
      </c>
      <c r="C2" s="42"/>
      <c r="D2" s="230" t="s">
        <v>417</v>
      </c>
      <c r="E2" s="42"/>
      <c r="F2" s="42"/>
      <c r="G2" s="42"/>
      <c r="H2" s="42"/>
      <c r="I2" s="42"/>
      <c r="J2" s="229" t="s">
        <v>449</v>
      </c>
      <c r="K2" s="42"/>
      <c r="L2" s="31">
        <f>B2+L3-L4</f>
        <v>1200</v>
      </c>
      <c r="M2" s="32"/>
      <c r="N2" s="33">
        <f>SUM(N5:N24)</f>
        <v>-2100</v>
      </c>
      <c r="O2" s="216" t="s">
        <v>488</v>
      </c>
      <c r="P2" s="113"/>
      <c r="Q2" s="36"/>
      <c r="R2" s="36"/>
    </row>
    <row r="3">
      <c r="A3" s="37" t="s">
        <v>271</v>
      </c>
      <c r="B3" s="38"/>
      <c r="C3" s="39">
        <f t="shared" ref="C3:K3" si="1">SUM(C5:C24)</f>
        <v>0</v>
      </c>
      <c r="D3" s="39">
        <f t="shared" si="1"/>
        <v>2700</v>
      </c>
      <c r="E3" s="39">
        <f t="shared" si="1"/>
        <v>0</v>
      </c>
      <c r="F3" s="39">
        <f t="shared" si="1"/>
        <v>2400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2700</v>
      </c>
      <c r="K3" s="39">
        <f t="shared" si="1"/>
        <v>0</v>
      </c>
      <c r="L3" s="39">
        <f t="shared" ref="L3:L4" si="2">SUM(C3:K3)</f>
        <v>7800</v>
      </c>
      <c r="M3" s="32"/>
      <c r="N3" s="40"/>
      <c r="O3" s="41"/>
      <c r="P3" s="42"/>
      <c r="Q3" s="43"/>
      <c r="R3" s="43"/>
    </row>
    <row r="4">
      <c r="A4" s="44" t="s">
        <v>272</v>
      </c>
      <c r="B4" s="45"/>
      <c r="C4" s="232"/>
      <c r="D4" s="231">
        <v>2600.0</v>
      </c>
      <c r="E4" s="232"/>
      <c r="F4" s="231">
        <v>2600.0</v>
      </c>
      <c r="G4" s="232"/>
      <c r="H4" s="232"/>
      <c r="I4" s="232"/>
      <c r="J4" s="231">
        <v>2600.0</v>
      </c>
      <c r="K4" s="232"/>
      <c r="L4" s="47">
        <f t="shared" si="2"/>
        <v>7800</v>
      </c>
      <c r="M4" s="32"/>
      <c r="N4" s="40"/>
      <c r="O4" s="48"/>
      <c r="P4" s="42"/>
    </row>
    <row r="5">
      <c r="A5" s="50" t="s">
        <v>278</v>
      </c>
      <c r="B5" s="51">
        <f>-1*'1014'!N5</f>
        <v>0</v>
      </c>
      <c r="C5" s="42"/>
      <c r="D5" s="229">
        <v>600.0</v>
      </c>
      <c r="E5" s="42"/>
      <c r="F5" s="69">
        <v>600.0</v>
      </c>
      <c r="G5" s="42"/>
      <c r="H5" s="42"/>
      <c r="I5" s="42"/>
      <c r="J5" s="69">
        <v>600.0</v>
      </c>
      <c r="K5" s="42"/>
      <c r="L5" s="52">
        <f t="shared" ref="L5:L24" si="3">SUM(B5:K5)</f>
        <v>1800</v>
      </c>
      <c r="M5" s="53">
        <v>900.0</v>
      </c>
      <c r="N5" s="33">
        <f t="shared" ref="N5:N24" si="4">M5-L5</f>
        <v>-900</v>
      </c>
      <c r="O5" s="54">
        <f>SUM(C5:K5)+'1014'!O5</f>
        <v>6100</v>
      </c>
      <c r="P5" s="113"/>
      <c r="Q5" s="56"/>
    </row>
    <row r="6">
      <c r="A6" s="57" t="s">
        <v>94</v>
      </c>
      <c r="B6" s="51">
        <f>-1*'1014'!N6</f>
        <v>-1800</v>
      </c>
      <c r="C6" s="42"/>
      <c r="D6" s="42"/>
      <c r="E6" s="42"/>
      <c r="F6" s="69">
        <v>150.0</v>
      </c>
      <c r="G6" s="42"/>
      <c r="H6" s="42"/>
      <c r="I6" s="42"/>
      <c r="J6" s="42"/>
      <c r="K6" s="42"/>
      <c r="L6" s="52">
        <f t="shared" si="3"/>
        <v>-1650</v>
      </c>
      <c r="M6" s="32"/>
      <c r="N6" s="33">
        <f t="shared" si="4"/>
        <v>1650</v>
      </c>
      <c r="O6" s="54">
        <f>SUM(C6:K6)+'1014'!O6</f>
        <v>1100</v>
      </c>
      <c r="P6" s="113"/>
      <c r="Q6" s="26" t="s">
        <v>279</v>
      </c>
    </row>
    <row r="7">
      <c r="A7" s="57" t="s">
        <v>23</v>
      </c>
      <c r="B7" s="51">
        <f>-1*'1014'!N7</f>
        <v>1300</v>
      </c>
      <c r="C7" s="42"/>
      <c r="D7" s="42"/>
      <c r="E7" s="42"/>
      <c r="F7" s="69">
        <v>150.0</v>
      </c>
      <c r="G7" s="42"/>
      <c r="H7" s="42"/>
      <c r="I7" s="42"/>
      <c r="J7" s="229">
        <v>300.0</v>
      </c>
      <c r="K7" s="42"/>
      <c r="L7" s="52">
        <f t="shared" si="3"/>
        <v>1750</v>
      </c>
      <c r="M7" s="32"/>
      <c r="N7" s="33">
        <f t="shared" si="4"/>
        <v>-1750</v>
      </c>
      <c r="O7" s="54">
        <f>SUM(C7:K7)+'1014'!O7</f>
        <v>4850</v>
      </c>
      <c r="P7" s="113"/>
      <c r="Q7" s="26" t="s">
        <v>280</v>
      </c>
    </row>
    <row r="8">
      <c r="A8" s="57" t="s">
        <v>7</v>
      </c>
      <c r="B8" s="51">
        <f>-1*'1014'!N8</f>
        <v>900</v>
      </c>
      <c r="C8" s="42"/>
      <c r="D8" s="42"/>
      <c r="E8" s="42"/>
      <c r="F8" s="69">
        <v>150.0</v>
      </c>
      <c r="G8" s="42"/>
      <c r="H8" s="42"/>
      <c r="I8" s="42"/>
      <c r="J8" s="229">
        <v>300.0</v>
      </c>
      <c r="K8" s="42"/>
      <c r="L8" s="52">
        <f t="shared" si="3"/>
        <v>1350</v>
      </c>
      <c r="M8" s="32"/>
      <c r="N8" s="33">
        <f t="shared" si="4"/>
        <v>-1350</v>
      </c>
      <c r="O8" s="54">
        <f>SUM(C8:K8)+'1014'!O8</f>
        <v>3800</v>
      </c>
      <c r="P8" s="113"/>
      <c r="Q8" s="26" t="s">
        <v>281</v>
      </c>
    </row>
    <row r="9">
      <c r="A9" s="57" t="s">
        <v>96</v>
      </c>
      <c r="B9" s="51">
        <f>-1*'1014'!N9</f>
        <v>0</v>
      </c>
      <c r="C9" s="42"/>
      <c r="D9" s="42"/>
      <c r="E9" s="42"/>
      <c r="F9" s="42"/>
      <c r="G9" s="42"/>
      <c r="H9" s="42"/>
      <c r="I9" s="42"/>
      <c r="J9" s="236"/>
      <c r="K9" s="42"/>
      <c r="L9" s="52">
        <f t="shared" si="3"/>
        <v>0</v>
      </c>
      <c r="M9" s="32"/>
      <c r="N9" s="33">
        <f t="shared" si="4"/>
        <v>0</v>
      </c>
      <c r="O9" s="54">
        <f>SUM(C9:K9)+'1014'!O9</f>
        <v>0</v>
      </c>
      <c r="P9" s="113"/>
      <c r="Q9" s="26" t="s">
        <v>383</v>
      </c>
    </row>
    <row r="10">
      <c r="A10" s="57" t="s">
        <v>62</v>
      </c>
      <c r="B10" s="51">
        <f>-1*'1014'!N10</f>
        <v>0</v>
      </c>
      <c r="C10" s="42"/>
      <c r="D10" s="42"/>
      <c r="E10" s="42"/>
      <c r="F10" s="42"/>
      <c r="G10" s="42"/>
      <c r="H10" s="42"/>
      <c r="I10" s="42"/>
      <c r="J10" s="236"/>
      <c r="K10" s="42"/>
      <c r="L10" s="52">
        <f t="shared" si="3"/>
        <v>0</v>
      </c>
      <c r="M10" s="32"/>
      <c r="N10" s="33">
        <f t="shared" si="4"/>
        <v>0</v>
      </c>
      <c r="O10" s="54">
        <f>SUM(C10:K10)+'1014'!O10</f>
        <v>0</v>
      </c>
      <c r="P10" s="113"/>
      <c r="Q10" s="26" t="s">
        <v>282</v>
      </c>
    </row>
    <row r="11">
      <c r="A11" s="57" t="s">
        <v>16</v>
      </c>
      <c r="B11" s="51">
        <f>-1*'1014'!N11</f>
        <v>0</v>
      </c>
      <c r="C11" s="42"/>
      <c r="D11" s="42"/>
      <c r="E11" s="42"/>
      <c r="F11" s="69">
        <v>150.0</v>
      </c>
      <c r="G11" s="42"/>
      <c r="H11" s="42"/>
      <c r="I11" s="42"/>
      <c r="J11" s="229">
        <v>300.0</v>
      </c>
      <c r="K11" s="42"/>
      <c r="L11" s="52">
        <f t="shared" si="3"/>
        <v>450</v>
      </c>
      <c r="M11" s="61">
        <f>L11</f>
        <v>450</v>
      </c>
      <c r="N11" s="33">
        <f t="shared" si="4"/>
        <v>0</v>
      </c>
      <c r="O11" s="54">
        <f>SUM(C11:K11)+'1014'!O11</f>
        <v>4400</v>
      </c>
      <c r="P11" s="113"/>
      <c r="Q11" s="26" t="s">
        <v>283</v>
      </c>
    </row>
    <row r="12">
      <c r="A12" s="57" t="s">
        <v>36</v>
      </c>
      <c r="B12" s="51">
        <f>-1*'1014'!N12</f>
        <v>450</v>
      </c>
      <c r="C12" s="42"/>
      <c r="D12" s="42"/>
      <c r="E12" s="42"/>
      <c r="F12" s="69">
        <v>150.0</v>
      </c>
      <c r="G12" s="42"/>
      <c r="H12" s="42"/>
      <c r="I12" s="42"/>
      <c r="J12" s="236"/>
      <c r="K12" s="42"/>
      <c r="L12" s="52">
        <f t="shared" si="3"/>
        <v>600</v>
      </c>
      <c r="M12" s="53">
        <v>600.0</v>
      </c>
      <c r="N12" s="33">
        <f t="shared" si="4"/>
        <v>0</v>
      </c>
      <c r="O12" s="54">
        <f>SUM(C12:K12)+'1014'!O12</f>
        <v>1950</v>
      </c>
      <c r="P12" s="113"/>
      <c r="Q12" s="26" t="s">
        <v>284</v>
      </c>
    </row>
    <row r="13">
      <c r="A13" s="57" t="s">
        <v>45</v>
      </c>
      <c r="B13" s="51">
        <f>-1*'1014'!N13</f>
        <v>-100</v>
      </c>
      <c r="C13" s="42"/>
      <c r="D13" s="230">
        <v>300.0</v>
      </c>
      <c r="E13" s="42"/>
      <c r="F13" s="42"/>
      <c r="G13" s="42"/>
      <c r="H13" s="42"/>
      <c r="I13" s="42"/>
      <c r="J13" s="230">
        <v>300.0</v>
      </c>
      <c r="K13" s="42"/>
      <c r="L13" s="52">
        <f t="shared" si="3"/>
        <v>500</v>
      </c>
      <c r="M13" s="32"/>
      <c r="N13" s="33">
        <f t="shared" si="4"/>
        <v>-500</v>
      </c>
      <c r="O13" s="54">
        <f>SUM(C13:K13)+'1014'!O13</f>
        <v>3050</v>
      </c>
      <c r="P13" s="113"/>
      <c r="Q13" s="26" t="s">
        <v>285</v>
      </c>
    </row>
    <row r="14">
      <c r="A14" s="57" t="s">
        <v>87</v>
      </c>
      <c r="B14" s="51">
        <f>-1*'1014'!N14</f>
        <v>500</v>
      </c>
      <c r="C14" s="42"/>
      <c r="D14" s="42"/>
      <c r="E14" s="42"/>
      <c r="F14" s="69">
        <v>150.0</v>
      </c>
      <c r="G14" s="42"/>
      <c r="H14" s="42"/>
      <c r="I14" s="42"/>
      <c r="J14" s="236"/>
      <c r="K14" s="42"/>
      <c r="L14" s="52">
        <f t="shared" si="3"/>
        <v>650</v>
      </c>
      <c r="M14" s="32"/>
      <c r="N14" s="33">
        <f t="shared" si="4"/>
        <v>-650</v>
      </c>
      <c r="O14" s="54">
        <f>SUM(C14:K14)+'1014'!O14</f>
        <v>700</v>
      </c>
      <c r="P14" s="113"/>
      <c r="Q14" s="26" t="s">
        <v>286</v>
      </c>
    </row>
    <row r="15">
      <c r="A15" s="57" t="s">
        <v>25</v>
      </c>
      <c r="B15" s="51">
        <f>-1*'1014'!N15</f>
        <v>-1650</v>
      </c>
      <c r="C15" s="42"/>
      <c r="D15" s="230">
        <v>300.0</v>
      </c>
      <c r="E15" s="42"/>
      <c r="F15" s="69">
        <v>150.0</v>
      </c>
      <c r="G15" s="42"/>
      <c r="H15" s="42"/>
      <c r="I15" s="42"/>
      <c r="J15" s="236"/>
      <c r="K15" s="42"/>
      <c r="L15" s="52">
        <f t="shared" si="3"/>
        <v>-1200</v>
      </c>
      <c r="M15" s="53">
        <v>2600.0</v>
      </c>
      <c r="N15" s="33">
        <f t="shared" si="4"/>
        <v>3800</v>
      </c>
      <c r="O15" s="54">
        <f>SUM(C15:K15)+'1014'!O15</f>
        <v>4200</v>
      </c>
      <c r="P15" s="113"/>
      <c r="Q15" s="26" t="s">
        <v>287</v>
      </c>
    </row>
    <row r="16">
      <c r="A16" s="57" t="s">
        <v>112</v>
      </c>
      <c r="B16" s="51">
        <f>-1*'1014'!N16</f>
        <v>1000</v>
      </c>
      <c r="C16" s="42"/>
      <c r="D16" s="42"/>
      <c r="E16" s="42"/>
      <c r="F16" s="69">
        <v>0.0</v>
      </c>
      <c r="G16" s="42"/>
      <c r="H16" s="42"/>
      <c r="I16" s="42"/>
      <c r="J16" s="236"/>
      <c r="K16" s="42"/>
      <c r="L16" s="52">
        <f t="shared" si="3"/>
        <v>1000</v>
      </c>
      <c r="M16" s="53">
        <v>1000.0</v>
      </c>
      <c r="N16" s="33">
        <f t="shared" si="4"/>
        <v>0</v>
      </c>
      <c r="O16" s="54">
        <f>SUM(C16:K16)+'1014'!O16</f>
        <v>2000</v>
      </c>
      <c r="P16" s="113"/>
      <c r="Q16" s="26" t="s">
        <v>453</v>
      </c>
    </row>
    <row r="17">
      <c r="A17" s="57" t="s">
        <v>124</v>
      </c>
      <c r="B17" s="51">
        <f>-1*'1014'!N17</f>
        <v>900</v>
      </c>
      <c r="C17" s="42"/>
      <c r="D17" s="230">
        <v>600.0</v>
      </c>
      <c r="E17" s="42"/>
      <c r="F17" s="69">
        <v>150.0</v>
      </c>
      <c r="G17" s="42"/>
      <c r="H17" s="42"/>
      <c r="I17" s="42"/>
      <c r="J17" s="230">
        <v>300.0</v>
      </c>
      <c r="K17" s="42"/>
      <c r="L17" s="52">
        <f t="shared" si="3"/>
        <v>1950</v>
      </c>
      <c r="M17" s="53">
        <v>1700.0</v>
      </c>
      <c r="N17" s="33">
        <f t="shared" si="4"/>
        <v>-250</v>
      </c>
      <c r="O17" s="54">
        <f>SUM(C17:K17)+'1014'!O17</f>
        <v>5400</v>
      </c>
      <c r="P17" s="113"/>
      <c r="Q17" s="26" t="s">
        <v>289</v>
      </c>
    </row>
    <row r="18">
      <c r="A18" s="57" t="s">
        <v>97</v>
      </c>
      <c r="B18" s="51">
        <f>-1*'1014'!N18</f>
        <v>-300</v>
      </c>
      <c r="C18" s="42"/>
      <c r="D18" s="42"/>
      <c r="E18" s="42"/>
      <c r="F18" s="42"/>
      <c r="G18" s="42"/>
      <c r="H18" s="42"/>
      <c r="I18" s="42"/>
      <c r="J18" s="236"/>
      <c r="K18" s="42"/>
      <c r="L18" s="52">
        <f t="shared" si="3"/>
        <v>-300</v>
      </c>
      <c r="M18" s="32"/>
      <c r="N18" s="33">
        <f t="shared" si="4"/>
        <v>300</v>
      </c>
      <c r="O18" s="54">
        <f>SUM(C18:K18)+'1014'!O18</f>
        <v>750</v>
      </c>
      <c r="P18" s="113"/>
      <c r="Q18" s="26" t="s">
        <v>385</v>
      </c>
    </row>
    <row r="19">
      <c r="A19" s="57" t="s">
        <v>65</v>
      </c>
      <c r="B19" s="51">
        <f>-1*'1014'!N19</f>
        <v>-100</v>
      </c>
      <c r="C19" s="42"/>
      <c r="D19" s="229">
        <v>300.0</v>
      </c>
      <c r="E19" s="42"/>
      <c r="F19" s="69">
        <v>150.0</v>
      </c>
      <c r="G19" s="42"/>
      <c r="H19" s="42"/>
      <c r="I19" s="42"/>
      <c r="J19" s="229">
        <v>300.0</v>
      </c>
      <c r="K19" s="42"/>
      <c r="L19" s="52">
        <f t="shared" si="3"/>
        <v>650</v>
      </c>
      <c r="M19" s="32"/>
      <c r="N19" s="33">
        <f t="shared" si="4"/>
        <v>-650</v>
      </c>
      <c r="O19" s="54">
        <f>SUM(C19:K19)+'1014'!O19</f>
        <v>4100</v>
      </c>
      <c r="P19" s="113"/>
      <c r="Q19" s="26" t="s">
        <v>290</v>
      </c>
    </row>
    <row r="20">
      <c r="A20" s="57" t="s">
        <v>55</v>
      </c>
      <c r="B20" s="51">
        <f>-1*'1014'!N20</f>
        <v>450</v>
      </c>
      <c r="C20" s="42"/>
      <c r="D20" s="42"/>
      <c r="E20" s="42"/>
      <c r="F20" s="69">
        <v>150.0</v>
      </c>
      <c r="G20" s="42"/>
      <c r="H20" s="42"/>
      <c r="I20" s="42"/>
      <c r="J20" s="236"/>
      <c r="K20" s="42"/>
      <c r="L20" s="52">
        <f t="shared" si="3"/>
        <v>600</v>
      </c>
      <c r="M20" s="32"/>
      <c r="N20" s="33">
        <f t="shared" si="4"/>
        <v>-600</v>
      </c>
      <c r="O20" s="54">
        <f>SUM(C20:K20)+'1014'!O20</f>
        <v>2900</v>
      </c>
      <c r="P20" s="113"/>
      <c r="Q20" s="26" t="s">
        <v>291</v>
      </c>
    </row>
    <row r="21">
      <c r="A21" s="57" t="s">
        <v>28</v>
      </c>
      <c r="B21" s="51">
        <f>-1*'1014'!N21</f>
        <v>200</v>
      </c>
      <c r="C21" s="42"/>
      <c r="D21" s="230">
        <v>300.0</v>
      </c>
      <c r="E21" s="42"/>
      <c r="F21" s="69">
        <v>150.0</v>
      </c>
      <c r="G21" s="42"/>
      <c r="H21" s="42"/>
      <c r="I21" s="42"/>
      <c r="J21" s="236"/>
      <c r="K21" s="42"/>
      <c r="L21" s="52">
        <f t="shared" si="3"/>
        <v>650</v>
      </c>
      <c r="M21" s="32"/>
      <c r="N21" s="33">
        <f t="shared" si="4"/>
        <v>-650</v>
      </c>
      <c r="O21" s="54">
        <f>SUM(C21:K21)+'1014'!O21</f>
        <v>1650</v>
      </c>
      <c r="P21" s="113"/>
      <c r="Q21" s="26" t="s">
        <v>292</v>
      </c>
    </row>
    <row r="22">
      <c r="A22" s="57" t="s">
        <v>159</v>
      </c>
      <c r="B22" s="51">
        <f>-1*'1014'!N22</f>
        <v>0</v>
      </c>
      <c r="C22" s="42"/>
      <c r="D22" s="42"/>
      <c r="E22" s="42"/>
      <c r="F22" s="42"/>
      <c r="G22" s="42"/>
      <c r="H22" s="42"/>
      <c r="I22" s="42"/>
      <c r="J22" s="236"/>
      <c r="K22" s="42"/>
      <c r="L22" s="52">
        <f t="shared" si="3"/>
        <v>0</v>
      </c>
      <c r="M22" s="32"/>
      <c r="N22" s="33">
        <f t="shared" si="4"/>
        <v>0</v>
      </c>
      <c r="O22" s="54">
        <f>SUM(C22:K22)+'1014'!O22</f>
        <v>0</v>
      </c>
      <c r="P22" s="113"/>
      <c r="Q22" s="26" t="s">
        <v>502</v>
      </c>
    </row>
    <row r="23">
      <c r="A23" s="57" t="s">
        <v>149</v>
      </c>
      <c r="B23" s="51">
        <f>-1*'1014'!N23</f>
        <v>50</v>
      </c>
      <c r="C23" s="42"/>
      <c r="D23" s="42"/>
      <c r="E23" s="42"/>
      <c r="F23" s="42"/>
      <c r="G23" s="42"/>
      <c r="H23" s="42"/>
      <c r="I23" s="42"/>
      <c r="J23" s="236"/>
      <c r="K23" s="42"/>
      <c r="L23" s="52">
        <f t="shared" si="3"/>
        <v>50</v>
      </c>
      <c r="M23" s="32"/>
      <c r="N23" s="33">
        <f t="shared" si="4"/>
        <v>-50</v>
      </c>
      <c r="O23" s="54">
        <f>SUM(C23:K23)+'1014'!O23</f>
        <v>0</v>
      </c>
      <c r="P23" s="113"/>
      <c r="Q23" s="26" t="s">
        <v>294</v>
      </c>
    </row>
    <row r="24">
      <c r="A24" s="57" t="s">
        <v>103</v>
      </c>
      <c r="B24" s="51">
        <f>-1*'1014'!N24</f>
        <v>750</v>
      </c>
      <c r="C24" s="42"/>
      <c r="D24" s="229">
        <v>300.0</v>
      </c>
      <c r="E24" s="42"/>
      <c r="F24" s="69">
        <v>150.0</v>
      </c>
      <c r="G24" s="42"/>
      <c r="H24" s="42"/>
      <c r="I24" s="42"/>
      <c r="J24" s="230">
        <v>300.0</v>
      </c>
      <c r="K24" s="42"/>
      <c r="L24" s="52">
        <f t="shared" si="3"/>
        <v>1500</v>
      </c>
      <c r="M24" s="53">
        <v>1000.0</v>
      </c>
      <c r="N24" s="33">
        <f t="shared" si="4"/>
        <v>-500</v>
      </c>
      <c r="O24" s="54">
        <f>SUM(C24:K24)+'1014'!O24</f>
        <v>4400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42"/>
      <c r="D26" s="69" t="s">
        <v>504</v>
      </c>
      <c r="E26" s="42"/>
      <c r="F26" s="245" t="s">
        <v>505</v>
      </c>
      <c r="G26" s="42"/>
      <c r="H26" s="42"/>
      <c r="I26" s="42"/>
      <c r="J26" s="69" t="s">
        <v>506</v>
      </c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41914.0</v>
      </c>
      <c r="D1" s="19">
        <v>41918.0</v>
      </c>
      <c r="E1" s="19">
        <v>41921.0</v>
      </c>
      <c r="F1" s="19">
        <v>41925.0</v>
      </c>
      <c r="G1" s="19">
        <v>41928.0</v>
      </c>
      <c r="H1" s="19">
        <v>41932.0</v>
      </c>
      <c r="I1" s="19">
        <v>41935.0</v>
      </c>
      <c r="J1" s="19">
        <v>41939.0</v>
      </c>
      <c r="K1" s="19">
        <v>41942.0</v>
      </c>
      <c r="L1" s="20" t="s">
        <v>256</v>
      </c>
      <c r="M1" s="22" t="s">
        <v>257</v>
      </c>
      <c r="N1" s="23" t="s">
        <v>258</v>
      </c>
      <c r="O1" s="24" t="s">
        <v>259</v>
      </c>
      <c r="P1" s="244"/>
      <c r="Q1" s="26" t="s">
        <v>260</v>
      </c>
    </row>
    <row r="2">
      <c r="A2" s="27" t="s">
        <v>261</v>
      </c>
      <c r="B2" s="28">
        <f>'914'!L2</f>
        <v>1100</v>
      </c>
      <c r="C2" s="229" t="s">
        <v>415</v>
      </c>
      <c r="D2" s="42"/>
      <c r="E2" s="230" t="s">
        <v>496</v>
      </c>
      <c r="F2" s="42"/>
      <c r="G2" s="230" t="s">
        <v>497</v>
      </c>
      <c r="H2" s="42"/>
      <c r="I2" s="69" t="s">
        <v>498</v>
      </c>
      <c r="J2" s="42"/>
      <c r="K2" s="230" t="s">
        <v>499</v>
      </c>
      <c r="L2" s="31">
        <f>B2+L3-L4</f>
        <v>1200</v>
      </c>
      <c r="M2" s="32"/>
      <c r="N2" s="33">
        <f>SUM(N5:N24)</f>
        <v>-2550</v>
      </c>
      <c r="O2" s="216" t="s">
        <v>488</v>
      </c>
      <c r="P2" s="113"/>
      <c r="Q2" s="36"/>
      <c r="R2" s="36"/>
    </row>
    <row r="3">
      <c r="A3" s="37" t="s">
        <v>271</v>
      </c>
      <c r="B3" s="38"/>
      <c r="C3" s="39">
        <f t="shared" ref="C3:K3" si="1">SUM(C5:C24)</f>
        <v>2750</v>
      </c>
      <c r="D3" s="39">
        <f t="shared" si="1"/>
        <v>0</v>
      </c>
      <c r="E3" s="39">
        <f t="shared" si="1"/>
        <v>2750</v>
      </c>
      <c r="F3" s="39">
        <f t="shared" si="1"/>
        <v>0</v>
      </c>
      <c r="G3" s="39">
        <f t="shared" si="1"/>
        <v>2400</v>
      </c>
      <c r="H3" s="39">
        <f t="shared" si="1"/>
        <v>0</v>
      </c>
      <c r="I3" s="39">
        <f t="shared" si="1"/>
        <v>2700</v>
      </c>
      <c r="J3" s="39">
        <f t="shared" si="1"/>
        <v>0</v>
      </c>
      <c r="K3" s="39">
        <f t="shared" si="1"/>
        <v>2500</v>
      </c>
      <c r="L3" s="39">
        <f t="shared" ref="L3:L4" si="2">SUM(C3:K3)</f>
        <v>13100</v>
      </c>
      <c r="M3" s="32"/>
      <c r="N3" s="40"/>
      <c r="O3" s="41"/>
      <c r="P3" s="42"/>
      <c r="Q3" s="43"/>
      <c r="R3" s="43"/>
    </row>
    <row r="4">
      <c r="A4" s="44" t="s">
        <v>272</v>
      </c>
      <c r="B4" s="45"/>
      <c r="C4" s="231">
        <v>2600.0</v>
      </c>
      <c r="D4" s="232"/>
      <c r="E4" s="231">
        <v>2600.0</v>
      </c>
      <c r="F4" s="232"/>
      <c r="G4" s="231">
        <v>2600.0</v>
      </c>
      <c r="H4" s="232"/>
      <c r="I4" s="231">
        <v>2600.0</v>
      </c>
      <c r="J4" s="232"/>
      <c r="K4" s="231">
        <v>2600.0</v>
      </c>
      <c r="L4" s="47">
        <f t="shared" si="2"/>
        <v>13000</v>
      </c>
      <c r="M4" s="32"/>
      <c r="N4" s="40"/>
      <c r="O4" s="48"/>
      <c r="P4" s="42"/>
    </row>
    <row r="5">
      <c r="A5" s="50" t="s">
        <v>278</v>
      </c>
      <c r="B5" s="51">
        <f>-1*'914'!N5</f>
        <v>0</v>
      </c>
      <c r="C5" s="236"/>
      <c r="D5" s="42"/>
      <c r="E5" s="229">
        <v>250.0</v>
      </c>
      <c r="F5" s="42"/>
      <c r="G5" s="230">
        <v>400.0</v>
      </c>
      <c r="H5" s="42"/>
      <c r="I5" s="230">
        <v>300.0</v>
      </c>
      <c r="J5" s="42"/>
      <c r="K5" s="230">
        <v>0.0</v>
      </c>
      <c r="L5" s="52">
        <f t="shared" ref="L5:L24" si="3">SUM(B5:K5)</f>
        <v>950</v>
      </c>
      <c r="M5" s="53">
        <v>950.0</v>
      </c>
      <c r="N5" s="33">
        <f t="shared" ref="N5:N24" si="4">M5-L5</f>
        <v>0</v>
      </c>
      <c r="O5" s="54">
        <f>SUM(C5:K5)+'914'!O5</f>
        <v>4300</v>
      </c>
      <c r="P5" s="113"/>
      <c r="Q5" s="56"/>
    </row>
    <row r="6">
      <c r="A6" s="57" t="s">
        <v>94</v>
      </c>
      <c r="B6" s="51">
        <f>-1*'914'!N6</f>
        <v>-1800</v>
      </c>
      <c r="C6" s="236"/>
      <c r="D6" s="42"/>
      <c r="E6" s="236"/>
      <c r="F6" s="42"/>
      <c r="G6" s="42"/>
      <c r="H6" s="42"/>
      <c r="I6" s="236"/>
      <c r="J6" s="42"/>
      <c r="K6" s="236"/>
      <c r="L6" s="52">
        <f t="shared" si="3"/>
        <v>-1800</v>
      </c>
      <c r="M6" s="32"/>
      <c r="N6" s="33">
        <f t="shared" si="4"/>
        <v>1800</v>
      </c>
      <c r="O6" s="54">
        <f>SUM(C6:K6)+'914'!O6</f>
        <v>950</v>
      </c>
      <c r="P6" s="113"/>
      <c r="Q6" s="26" t="s">
        <v>279</v>
      </c>
    </row>
    <row r="7">
      <c r="A7" s="57" t="s">
        <v>23</v>
      </c>
      <c r="B7" s="51">
        <f>-1*'914'!N7</f>
        <v>2650</v>
      </c>
      <c r="C7" s="229">
        <v>250.0</v>
      </c>
      <c r="D7" s="42"/>
      <c r="E7" s="229">
        <v>250.0</v>
      </c>
      <c r="F7" s="42"/>
      <c r="G7" s="229">
        <v>200.0</v>
      </c>
      <c r="H7" s="42"/>
      <c r="I7" s="230">
        <v>300.0</v>
      </c>
      <c r="J7" s="42"/>
      <c r="K7" s="230">
        <v>250.0</v>
      </c>
      <c r="L7" s="52">
        <f t="shared" si="3"/>
        <v>3900</v>
      </c>
      <c r="M7" s="53">
        <v>2600.0</v>
      </c>
      <c r="N7" s="33">
        <f t="shared" si="4"/>
        <v>-1300</v>
      </c>
      <c r="O7" s="54">
        <f>SUM(C7:K7)+'914'!O7</f>
        <v>4400</v>
      </c>
      <c r="P7" s="113"/>
      <c r="Q7" s="26" t="s">
        <v>280</v>
      </c>
    </row>
    <row r="8">
      <c r="A8" s="57" t="s">
        <v>7</v>
      </c>
      <c r="B8" s="51">
        <f>-1*'914'!N8</f>
        <v>200</v>
      </c>
      <c r="C8" s="230">
        <v>250.0</v>
      </c>
      <c r="D8" s="42"/>
      <c r="E8" s="230">
        <v>250.0</v>
      </c>
      <c r="F8" s="42"/>
      <c r="G8" s="230">
        <v>200.0</v>
      </c>
      <c r="H8" s="42"/>
      <c r="I8" s="236"/>
      <c r="J8" s="42"/>
      <c r="K8" s="236"/>
      <c r="L8" s="52">
        <f t="shared" si="3"/>
        <v>900</v>
      </c>
      <c r="M8" s="32"/>
      <c r="N8" s="33">
        <f t="shared" si="4"/>
        <v>-900</v>
      </c>
      <c r="O8" s="54">
        <f>SUM(C8:K8)+'914'!O8</f>
        <v>3350</v>
      </c>
      <c r="P8" s="113"/>
      <c r="Q8" s="26" t="s">
        <v>281</v>
      </c>
    </row>
    <row r="9">
      <c r="A9" s="57" t="s">
        <v>96</v>
      </c>
      <c r="B9" s="51">
        <f>-1*'914'!N9</f>
        <v>0</v>
      </c>
      <c r="C9" s="236"/>
      <c r="D9" s="42"/>
      <c r="E9" s="236"/>
      <c r="F9" s="42"/>
      <c r="G9" s="42"/>
      <c r="H9" s="42"/>
      <c r="I9" s="236"/>
      <c r="J9" s="42"/>
      <c r="K9" s="236"/>
      <c r="L9" s="52">
        <f t="shared" si="3"/>
        <v>0</v>
      </c>
      <c r="M9" s="32"/>
      <c r="N9" s="33">
        <f t="shared" si="4"/>
        <v>0</v>
      </c>
      <c r="O9" s="54">
        <f>SUM(C9:K9)+'914'!O9</f>
        <v>0</v>
      </c>
      <c r="P9" s="113"/>
      <c r="Q9" s="26" t="s">
        <v>383</v>
      </c>
    </row>
    <row r="10">
      <c r="A10" s="57" t="s">
        <v>62</v>
      </c>
      <c r="B10" s="51">
        <f>-1*'914'!N10</f>
        <v>-350</v>
      </c>
      <c r="C10" s="236"/>
      <c r="D10" s="42"/>
      <c r="E10" s="236"/>
      <c r="F10" s="42"/>
      <c r="G10" s="42"/>
      <c r="H10" s="42"/>
      <c r="I10" s="236"/>
      <c r="J10" s="42"/>
      <c r="K10" s="236"/>
      <c r="L10" s="52">
        <f t="shared" si="3"/>
        <v>-350</v>
      </c>
      <c r="M10" s="53">
        <v>-350.0</v>
      </c>
      <c r="N10" s="33">
        <f t="shared" si="4"/>
        <v>0</v>
      </c>
      <c r="O10" s="54">
        <f>SUM(C10:K10)+'914'!O10</f>
        <v>0</v>
      </c>
      <c r="P10" s="113"/>
      <c r="Q10" s="26" t="s">
        <v>282</v>
      </c>
    </row>
    <row r="11">
      <c r="A11" s="57" t="s">
        <v>16</v>
      </c>
      <c r="B11" s="51">
        <f>-1*'914'!N11</f>
        <v>0</v>
      </c>
      <c r="C11" s="229">
        <v>250.0</v>
      </c>
      <c r="D11" s="42"/>
      <c r="E11" s="229">
        <v>250.0</v>
      </c>
      <c r="F11" s="42"/>
      <c r="G11" s="42"/>
      <c r="H11" s="42"/>
      <c r="I11" s="229">
        <v>300.0</v>
      </c>
      <c r="J11" s="42"/>
      <c r="K11" s="229">
        <v>250.0</v>
      </c>
      <c r="L11" s="52">
        <f t="shared" si="3"/>
        <v>1050</v>
      </c>
      <c r="M11" s="61">
        <f>L11</f>
        <v>1050</v>
      </c>
      <c r="N11" s="33">
        <f t="shared" si="4"/>
        <v>0</v>
      </c>
      <c r="O11" s="54">
        <f>SUM(C11:K11)+'914'!O11</f>
        <v>3950</v>
      </c>
      <c r="P11" s="113"/>
      <c r="Q11" s="26" t="s">
        <v>283</v>
      </c>
    </row>
    <row r="12">
      <c r="A12" s="57" t="s">
        <v>36</v>
      </c>
      <c r="B12" s="51">
        <f>-1*'914'!N12</f>
        <v>200</v>
      </c>
      <c r="C12" s="230">
        <v>250.0</v>
      </c>
      <c r="D12" s="42"/>
      <c r="E12" s="236"/>
      <c r="F12" s="42"/>
      <c r="G12" s="42"/>
      <c r="H12" s="42"/>
      <c r="I12" s="236"/>
      <c r="J12" s="42"/>
      <c r="K12" s="236"/>
      <c r="L12" s="52">
        <f t="shared" si="3"/>
        <v>450</v>
      </c>
      <c r="M12" s="32"/>
      <c r="N12" s="33">
        <f t="shared" si="4"/>
        <v>-450</v>
      </c>
      <c r="O12" s="54">
        <f>SUM(C12:K12)+'914'!O12</f>
        <v>1800</v>
      </c>
      <c r="P12" s="113"/>
      <c r="Q12" s="26" t="s">
        <v>284</v>
      </c>
    </row>
    <row r="13">
      <c r="A13" s="57" t="s">
        <v>45</v>
      </c>
      <c r="B13" s="51">
        <f>-1*'914'!N13</f>
        <v>-50</v>
      </c>
      <c r="C13" s="230">
        <v>250.0</v>
      </c>
      <c r="D13" s="42"/>
      <c r="E13" s="229">
        <v>250.0</v>
      </c>
      <c r="F13" s="42"/>
      <c r="G13" s="230">
        <v>200.0</v>
      </c>
      <c r="H13" s="42"/>
      <c r="I13" s="236"/>
      <c r="J13" s="42"/>
      <c r="K13" s="229">
        <v>250.0</v>
      </c>
      <c r="L13" s="52">
        <f t="shared" si="3"/>
        <v>900</v>
      </c>
      <c r="M13" s="53">
        <v>1000.0</v>
      </c>
      <c r="N13" s="33">
        <f t="shared" si="4"/>
        <v>100</v>
      </c>
      <c r="O13" s="54">
        <f>SUM(C13:K13)+'914'!O13</f>
        <v>2450</v>
      </c>
      <c r="P13" s="113"/>
      <c r="Q13" s="26" t="s">
        <v>285</v>
      </c>
    </row>
    <row r="14">
      <c r="A14" s="57" t="s">
        <v>87</v>
      </c>
      <c r="B14" s="51">
        <f>-1*'914'!N14</f>
        <v>500</v>
      </c>
      <c r="C14" s="236"/>
      <c r="D14" s="42"/>
      <c r="E14" s="236"/>
      <c r="F14" s="42"/>
      <c r="G14" s="42"/>
      <c r="H14" s="42"/>
      <c r="I14" s="236"/>
      <c r="J14" s="42"/>
      <c r="K14" s="236"/>
      <c r="L14" s="52">
        <f t="shared" si="3"/>
        <v>500</v>
      </c>
      <c r="M14" s="32"/>
      <c r="N14" s="33">
        <f t="shared" si="4"/>
        <v>-500</v>
      </c>
      <c r="O14" s="54">
        <f>SUM(C14:K14)+'914'!O14</f>
        <v>550</v>
      </c>
      <c r="P14" s="113"/>
      <c r="Q14" s="26" t="s">
        <v>286</v>
      </c>
    </row>
    <row r="15">
      <c r="A15" s="57" t="s">
        <v>25</v>
      </c>
      <c r="B15" s="51">
        <f>-1*'914'!N15</f>
        <v>-300</v>
      </c>
      <c r="C15" s="229">
        <v>250.0</v>
      </c>
      <c r="D15" s="42"/>
      <c r="E15" s="230">
        <v>250.0</v>
      </c>
      <c r="F15" s="42"/>
      <c r="G15" s="229">
        <v>200.0</v>
      </c>
      <c r="H15" s="42"/>
      <c r="I15" s="229">
        <v>300.0</v>
      </c>
      <c r="J15" s="42"/>
      <c r="K15" s="230">
        <v>250.0</v>
      </c>
      <c r="L15" s="52">
        <f t="shared" si="3"/>
        <v>950</v>
      </c>
      <c r="M15" s="53">
        <v>2600.0</v>
      </c>
      <c r="N15" s="33">
        <f t="shared" si="4"/>
        <v>1650</v>
      </c>
      <c r="O15" s="54">
        <f>SUM(C15:K15)+'914'!O15</f>
        <v>3750</v>
      </c>
      <c r="P15" s="113"/>
      <c r="Q15" s="26" t="s">
        <v>287</v>
      </c>
    </row>
    <row r="16">
      <c r="A16" s="57" t="s">
        <v>112</v>
      </c>
      <c r="B16" s="51">
        <f>-1*'914'!N16</f>
        <v>1250</v>
      </c>
      <c r="C16" s="230">
        <v>250.0</v>
      </c>
      <c r="D16" s="42"/>
      <c r="E16" s="230">
        <v>250.0</v>
      </c>
      <c r="F16" s="42"/>
      <c r="G16" s="42"/>
      <c r="H16" s="42"/>
      <c r="I16" s="236"/>
      <c r="J16" s="42"/>
      <c r="K16" s="229">
        <v>250.0</v>
      </c>
      <c r="L16" s="52">
        <f t="shared" si="3"/>
        <v>2000</v>
      </c>
      <c r="M16" s="53">
        <v>1000.0</v>
      </c>
      <c r="N16" s="33">
        <f t="shared" si="4"/>
        <v>-1000</v>
      </c>
      <c r="O16" s="54">
        <f>SUM(C16:K16)+'914'!O16</f>
        <v>2000</v>
      </c>
      <c r="P16" s="113"/>
      <c r="Q16" s="26" t="s">
        <v>453</v>
      </c>
    </row>
    <row r="17">
      <c r="A17" s="57" t="s">
        <v>124</v>
      </c>
      <c r="B17" s="51">
        <f>-1*'914'!N17</f>
        <v>1000</v>
      </c>
      <c r="C17" s="229">
        <v>250.0</v>
      </c>
      <c r="D17" s="42"/>
      <c r="E17" s="230">
        <v>250.0</v>
      </c>
      <c r="F17" s="42"/>
      <c r="G17" s="229">
        <v>200.0</v>
      </c>
      <c r="H17" s="42"/>
      <c r="I17" s="230">
        <v>300.0</v>
      </c>
      <c r="J17" s="42"/>
      <c r="K17" s="230">
        <v>500.0</v>
      </c>
      <c r="L17" s="52">
        <f t="shared" si="3"/>
        <v>2500</v>
      </c>
      <c r="M17" s="53">
        <v>1600.0</v>
      </c>
      <c r="N17" s="33">
        <f t="shared" si="4"/>
        <v>-900</v>
      </c>
      <c r="O17" s="54">
        <f>SUM(C17:K17)+'914'!O17</f>
        <v>4350</v>
      </c>
      <c r="P17" s="113"/>
      <c r="Q17" s="26" t="s">
        <v>289</v>
      </c>
    </row>
    <row r="18">
      <c r="A18" s="57" t="s">
        <v>97</v>
      </c>
      <c r="B18" s="51">
        <f>-1*'914'!N18</f>
        <v>750</v>
      </c>
      <c r="C18" s="236"/>
      <c r="D18" s="42"/>
      <c r="E18" s="229">
        <v>250.0</v>
      </c>
      <c r="F18" s="42"/>
      <c r="G18" s="230">
        <v>200.0</v>
      </c>
      <c r="H18" s="42"/>
      <c r="I18" s="229">
        <v>300.0</v>
      </c>
      <c r="J18" s="42"/>
      <c r="K18" s="236"/>
      <c r="L18" s="52">
        <f t="shared" si="3"/>
        <v>1500</v>
      </c>
      <c r="M18" s="53">
        <v>1800.0</v>
      </c>
      <c r="N18" s="33">
        <f t="shared" si="4"/>
        <v>300</v>
      </c>
      <c r="O18" s="54">
        <f>SUM(C18:K18)+'914'!O18</f>
        <v>750</v>
      </c>
      <c r="P18" s="113"/>
      <c r="Q18" s="26" t="s">
        <v>385</v>
      </c>
    </row>
    <row r="19">
      <c r="A19" s="57" t="s">
        <v>65</v>
      </c>
      <c r="B19" s="51">
        <f>-1*'914'!N19</f>
        <v>650</v>
      </c>
      <c r="C19" s="230">
        <v>250.0</v>
      </c>
      <c r="D19" s="42"/>
      <c r="E19" s="229">
        <v>250.0</v>
      </c>
      <c r="F19" s="42"/>
      <c r="G19" s="229">
        <v>200.0</v>
      </c>
      <c r="H19" s="42"/>
      <c r="I19" s="230">
        <v>300.0</v>
      </c>
      <c r="J19" s="42"/>
      <c r="K19" s="229">
        <v>250.0</v>
      </c>
      <c r="L19" s="52">
        <f t="shared" si="3"/>
        <v>1900</v>
      </c>
      <c r="M19" s="53">
        <v>2000.0</v>
      </c>
      <c r="N19" s="33">
        <f t="shared" si="4"/>
        <v>100</v>
      </c>
      <c r="O19" s="54">
        <f>SUM(C19:K19)+'914'!O19</f>
        <v>3350</v>
      </c>
      <c r="P19" s="113"/>
      <c r="Q19" s="26" t="s">
        <v>290</v>
      </c>
    </row>
    <row r="20">
      <c r="A20" s="57" t="s">
        <v>55</v>
      </c>
      <c r="B20" s="51">
        <f>-1*'914'!N20</f>
        <v>1750</v>
      </c>
      <c r="C20" s="230">
        <v>250.0</v>
      </c>
      <c r="D20" s="42"/>
      <c r="E20" s="236"/>
      <c r="F20" s="42"/>
      <c r="G20" s="230">
        <v>200.0</v>
      </c>
      <c r="H20" s="42"/>
      <c r="I20" s="236"/>
      <c r="J20" s="42"/>
      <c r="K20" s="229">
        <v>250.0</v>
      </c>
      <c r="L20" s="52">
        <f t="shared" si="3"/>
        <v>2450</v>
      </c>
      <c r="M20" s="53">
        <v>2000.0</v>
      </c>
      <c r="N20" s="33">
        <f t="shared" si="4"/>
        <v>-450</v>
      </c>
      <c r="O20" s="54">
        <f>SUM(C20:K20)+'914'!O20</f>
        <v>2750</v>
      </c>
      <c r="P20" s="113"/>
      <c r="Q20" s="26" t="s">
        <v>291</v>
      </c>
    </row>
    <row r="21">
      <c r="A21" s="57" t="s">
        <v>28</v>
      </c>
      <c r="B21" s="51">
        <f>-1*'914'!N21</f>
        <v>450</v>
      </c>
      <c r="C21" s="236"/>
      <c r="D21" s="42"/>
      <c r="E21" s="236"/>
      <c r="F21" s="42"/>
      <c r="G21" s="229">
        <v>200.0</v>
      </c>
      <c r="H21" s="42"/>
      <c r="I21" s="230">
        <v>300.0</v>
      </c>
      <c r="J21" s="42"/>
      <c r="K21" s="230">
        <v>250.0</v>
      </c>
      <c r="L21" s="52">
        <f t="shared" si="3"/>
        <v>1200</v>
      </c>
      <c r="M21" s="53">
        <v>1000.0</v>
      </c>
      <c r="N21" s="33">
        <f t="shared" si="4"/>
        <v>-200</v>
      </c>
      <c r="O21" s="54">
        <f>SUM(C21:K21)+'914'!O21</f>
        <v>1200</v>
      </c>
      <c r="P21" s="113"/>
      <c r="Q21" s="26" t="s">
        <v>292</v>
      </c>
    </row>
    <row r="22">
      <c r="A22" s="57" t="s">
        <v>159</v>
      </c>
      <c r="B22" s="51">
        <f>-1*'914'!N22</f>
        <v>0</v>
      </c>
      <c r="C22" s="236"/>
      <c r="D22" s="42"/>
      <c r="E22" s="236"/>
      <c r="F22" s="42"/>
      <c r="G22" s="42"/>
      <c r="H22" s="42"/>
      <c r="I22" s="236"/>
      <c r="J22" s="42"/>
      <c r="K22" s="236"/>
      <c r="L22" s="52">
        <f t="shared" si="3"/>
        <v>0</v>
      </c>
      <c r="M22" s="32"/>
      <c r="N22" s="33">
        <f t="shared" si="4"/>
        <v>0</v>
      </c>
      <c r="O22" s="54">
        <f>SUM(C22:K22)+'914'!O22</f>
        <v>0</v>
      </c>
      <c r="P22" s="113"/>
      <c r="Q22" s="26" t="s">
        <v>502</v>
      </c>
    </row>
    <row r="23">
      <c r="A23" s="57" t="s">
        <v>149</v>
      </c>
      <c r="B23" s="51">
        <f>-1*'914'!N23</f>
        <v>50</v>
      </c>
      <c r="C23" s="236"/>
      <c r="D23" s="42"/>
      <c r="E23" s="236"/>
      <c r="F23" s="42"/>
      <c r="G23" s="42"/>
      <c r="H23" s="42"/>
      <c r="I23" s="236"/>
      <c r="J23" s="42"/>
      <c r="K23" s="236"/>
      <c r="L23" s="52">
        <f t="shared" si="3"/>
        <v>50</v>
      </c>
      <c r="M23" s="32"/>
      <c r="N23" s="33">
        <f t="shared" si="4"/>
        <v>-50</v>
      </c>
      <c r="O23" s="54">
        <f>SUM(C23:K23)+'914'!O23</f>
        <v>0</v>
      </c>
      <c r="P23" s="113"/>
      <c r="Q23" s="26" t="s">
        <v>294</v>
      </c>
    </row>
    <row r="24">
      <c r="A24" s="57" t="s">
        <v>103</v>
      </c>
      <c r="B24" s="51">
        <f>-1*'914'!N24</f>
        <v>150</v>
      </c>
      <c r="C24" s="229">
        <v>250.0</v>
      </c>
      <c r="D24" s="42"/>
      <c r="E24" s="230">
        <v>250.0</v>
      </c>
      <c r="F24" s="42"/>
      <c r="G24" s="229">
        <v>200.0</v>
      </c>
      <c r="H24" s="42"/>
      <c r="I24" s="229">
        <v>300.0</v>
      </c>
      <c r="J24" s="42"/>
      <c r="K24" s="236"/>
      <c r="L24" s="52">
        <f t="shared" si="3"/>
        <v>1150</v>
      </c>
      <c r="M24" s="53">
        <v>400.0</v>
      </c>
      <c r="N24" s="33">
        <f t="shared" si="4"/>
        <v>-750</v>
      </c>
      <c r="O24" s="54">
        <f>SUM(C24:K24)+'914'!O24</f>
        <v>3650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42"/>
      <c r="D26" s="42"/>
      <c r="E26" s="69" t="s">
        <v>507</v>
      </c>
      <c r="F26" s="113"/>
      <c r="G26" s="69" t="s">
        <v>508</v>
      </c>
      <c r="H26" s="42"/>
      <c r="I26" s="69" t="s">
        <v>509</v>
      </c>
      <c r="J26" s="42"/>
      <c r="K26" s="69" t="s">
        <v>510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41883.0</v>
      </c>
      <c r="D1" s="19">
        <v>41886.0</v>
      </c>
      <c r="E1" s="19">
        <v>41890.0</v>
      </c>
      <c r="F1" s="19">
        <v>41893.0</v>
      </c>
      <c r="G1" s="19">
        <v>41897.0</v>
      </c>
      <c r="H1" s="19">
        <v>41900.0</v>
      </c>
      <c r="I1" s="19">
        <v>41904.0</v>
      </c>
      <c r="J1" s="19">
        <v>41907.0</v>
      </c>
      <c r="K1" s="19">
        <v>41911.0</v>
      </c>
      <c r="L1" s="20" t="s">
        <v>256</v>
      </c>
      <c r="M1" s="22" t="s">
        <v>257</v>
      </c>
      <c r="N1" s="23" t="s">
        <v>258</v>
      </c>
      <c r="O1" s="24" t="s">
        <v>259</v>
      </c>
      <c r="P1" s="244"/>
      <c r="Q1" s="26" t="s">
        <v>260</v>
      </c>
    </row>
    <row r="2">
      <c r="A2" s="27" t="s">
        <v>261</v>
      </c>
      <c r="B2" s="28">
        <f>'814'!L2</f>
        <v>1400</v>
      </c>
      <c r="C2" s="42"/>
      <c r="D2" s="42"/>
      <c r="E2" s="42"/>
      <c r="F2" s="230" t="s">
        <v>503</v>
      </c>
      <c r="G2" s="42"/>
      <c r="H2" s="42"/>
      <c r="I2" s="42"/>
      <c r="J2" s="42"/>
      <c r="K2" s="42"/>
      <c r="L2" s="31">
        <f>B2+L3-L4</f>
        <v>1100</v>
      </c>
      <c r="M2" s="32"/>
      <c r="N2" s="33">
        <f>SUM(N5:N24)</f>
        <v>-7100</v>
      </c>
      <c r="O2" s="216" t="s">
        <v>488</v>
      </c>
      <c r="P2" s="113"/>
      <c r="Q2" s="36"/>
      <c r="R2" s="36"/>
    </row>
    <row r="3">
      <c r="A3" s="37" t="s">
        <v>271</v>
      </c>
      <c r="B3" s="38"/>
      <c r="C3" s="39">
        <f t="shared" ref="C3:K3" si="1">SUM(C5:C24)</f>
        <v>0</v>
      </c>
      <c r="D3" s="39">
        <f t="shared" si="1"/>
        <v>1400</v>
      </c>
      <c r="E3" s="39">
        <f t="shared" si="1"/>
        <v>0</v>
      </c>
      <c r="F3" s="39">
        <f t="shared" si="1"/>
        <v>1500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0</v>
      </c>
      <c r="K3" s="39">
        <f t="shared" si="1"/>
        <v>0</v>
      </c>
      <c r="L3" s="39">
        <f t="shared" ref="L3:L4" si="2">SUM(C3:K3)</f>
        <v>2900</v>
      </c>
      <c r="M3" s="32"/>
      <c r="N3" s="40"/>
      <c r="O3" s="41"/>
      <c r="P3" s="42"/>
      <c r="Q3" s="43"/>
      <c r="R3" s="43"/>
    </row>
    <row r="4">
      <c r="A4" s="44" t="s">
        <v>272</v>
      </c>
      <c r="B4" s="45"/>
      <c r="C4" s="232"/>
      <c r="D4" s="231">
        <v>1600.0</v>
      </c>
      <c r="E4" s="232"/>
      <c r="F4" s="231">
        <v>1600.0</v>
      </c>
      <c r="G4" s="232"/>
      <c r="H4" s="232"/>
      <c r="I4" s="232"/>
      <c r="J4" s="232"/>
      <c r="K4" s="232"/>
      <c r="L4" s="47">
        <f t="shared" si="2"/>
        <v>3200</v>
      </c>
      <c r="M4" s="32"/>
      <c r="N4" s="40"/>
      <c r="O4" s="48"/>
      <c r="P4" s="42"/>
    </row>
    <row r="5">
      <c r="A5" s="50" t="s">
        <v>278</v>
      </c>
      <c r="B5" s="51">
        <f>-1*'814'!N5</f>
        <v>550</v>
      </c>
      <c r="C5" s="42"/>
      <c r="D5" s="42"/>
      <c r="E5" s="42"/>
      <c r="F5" s="229">
        <v>150.0</v>
      </c>
      <c r="G5" s="42"/>
      <c r="H5" s="42"/>
      <c r="I5" s="42"/>
      <c r="J5" s="42"/>
      <c r="K5" s="42"/>
      <c r="L5" s="52">
        <f t="shared" ref="L5:L24" si="3">SUM(B5:K5)</f>
        <v>700</v>
      </c>
      <c r="M5" s="53">
        <v>700.0</v>
      </c>
      <c r="N5" s="33">
        <f t="shared" ref="N5:N24" si="4">M5-L5</f>
        <v>0</v>
      </c>
      <c r="O5" s="54">
        <f>SUM(C5:K5)+'814'!O5</f>
        <v>3350</v>
      </c>
      <c r="P5" s="113"/>
      <c r="Q5" s="56"/>
    </row>
    <row r="6">
      <c r="A6" s="57" t="s">
        <v>94</v>
      </c>
      <c r="B6" s="51">
        <f>-1*'814'!N6</f>
        <v>-1800</v>
      </c>
      <c r="C6" s="42"/>
      <c r="D6" s="42"/>
      <c r="E6" s="42"/>
      <c r="F6" s="236"/>
      <c r="G6" s="42"/>
      <c r="H6" s="42"/>
      <c r="I6" s="42"/>
      <c r="J6" s="42"/>
      <c r="K6" s="42"/>
      <c r="L6" s="52">
        <f t="shared" si="3"/>
        <v>-1800</v>
      </c>
      <c r="M6" s="32"/>
      <c r="N6" s="33">
        <f t="shared" si="4"/>
        <v>1800</v>
      </c>
      <c r="O6" s="54">
        <f>SUM(C6:K6)+'814'!O6</f>
        <v>950</v>
      </c>
      <c r="P6" s="113"/>
      <c r="Q6" s="26" t="s">
        <v>279</v>
      </c>
    </row>
    <row r="7">
      <c r="A7" s="57" t="s">
        <v>23</v>
      </c>
      <c r="B7" s="51">
        <f>-1*'814'!N7</f>
        <v>2500</v>
      </c>
      <c r="C7" s="42"/>
      <c r="D7" s="42"/>
      <c r="E7" s="42"/>
      <c r="F7" s="230">
        <v>150.0</v>
      </c>
      <c r="G7" s="42"/>
      <c r="H7" s="42"/>
      <c r="I7" s="42"/>
      <c r="J7" s="42"/>
      <c r="K7" s="42"/>
      <c r="L7" s="52">
        <f t="shared" si="3"/>
        <v>2650</v>
      </c>
      <c r="M7" s="32"/>
      <c r="N7" s="33">
        <f t="shared" si="4"/>
        <v>-2650</v>
      </c>
      <c r="O7" s="54">
        <f>SUM(C7:K7)+'814'!O7</f>
        <v>3150</v>
      </c>
      <c r="P7" s="113"/>
      <c r="Q7" s="26" t="s">
        <v>280</v>
      </c>
    </row>
    <row r="8">
      <c r="A8" s="57" t="s">
        <v>7</v>
      </c>
      <c r="B8" s="51">
        <f>-1*'814'!N8</f>
        <v>-150</v>
      </c>
      <c r="C8" s="42"/>
      <c r="D8" s="69">
        <v>200.0</v>
      </c>
      <c r="E8" s="42"/>
      <c r="F8" s="230">
        <v>150.0</v>
      </c>
      <c r="G8" s="42"/>
      <c r="H8" s="42"/>
      <c r="I8" s="42"/>
      <c r="J8" s="42"/>
      <c r="K8" s="42"/>
      <c r="L8" s="52">
        <f t="shared" si="3"/>
        <v>200</v>
      </c>
      <c r="M8" s="32"/>
      <c r="N8" s="33">
        <f t="shared" si="4"/>
        <v>-200</v>
      </c>
      <c r="O8" s="54">
        <f>SUM(C8:K8)+'814'!O8</f>
        <v>2650</v>
      </c>
      <c r="P8" s="113"/>
      <c r="Q8" s="26" t="s">
        <v>281</v>
      </c>
    </row>
    <row r="9">
      <c r="A9" s="57" t="s">
        <v>96</v>
      </c>
      <c r="B9" s="51">
        <f>-1*'814'!N9</f>
        <v>0</v>
      </c>
      <c r="C9" s="42"/>
      <c r="D9" s="42"/>
      <c r="E9" s="42"/>
      <c r="F9" s="236"/>
      <c r="G9" s="42"/>
      <c r="H9" s="42"/>
      <c r="I9" s="42"/>
      <c r="J9" s="42"/>
      <c r="K9" s="42"/>
      <c r="L9" s="52">
        <f t="shared" si="3"/>
        <v>0</v>
      </c>
      <c r="M9" s="32"/>
      <c r="N9" s="33">
        <f t="shared" si="4"/>
        <v>0</v>
      </c>
      <c r="O9" s="54">
        <f>SUM(C9:K9)+'814'!O9</f>
        <v>0</v>
      </c>
      <c r="P9" s="113"/>
      <c r="Q9" s="26" t="s">
        <v>383</v>
      </c>
    </row>
    <row r="10">
      <c r="A10" s="57" t="s">
        <v>62</v>
      </c>
      <c r="B10" s="51">
        <f>-1*'814'!N10</f>
        <v>-350</v>
      </c>
      <c r="C10" s="42"/>
      <c r="D10" s="42"/>
      <c r="E10" s="42"/>
      <c r="F10" s="236"/>
      <c r="G10" s="42"/>
      <c r="H10" s="42"/>
      <c r="I10" s="42"/>
      <c r="J10" s="42"/>
      <c r="K10" s="42"/>
      <c r="L10" s="52">
        <f t="shared" si="3"/>
        <v>-350</v>
      </c>
      <c r="M10" s="32"/>
      <c r="N10" s="33">
        <f t="shared" si="4"/>
        <v>350</v>
      </c>
      <c r="O10" s="54">
        <f>SUM(C10:K10)+'814'!O10</f>
        <v>0</v>
      </c>
      <c r="P10" s="113"/>
      <c r="Q10" s="26" t="s">
        <v>282</v>
      </c>
    </row>
    <row r="11">
      <c r="A11" s="57" t="s">
        <v>16</v>
      </c>
      <c r="B11" s="51">
        <f>-1*'814'!N11</f>
        <v>0</v>
      </c>
      <c r="C11" s="42"/>
      <c r="D11" s="69">
        <v>200.0</v>
      </c>
      <c r="E11" s="42"/>
      <c r="F11" s="229">
        <v>150.0</v>
      </c>
      <c r="G11" s="42"/>
      <c r="H11" s="42"/>
      <c r="I11" s="42"/>
      <c r="J11" s="42"/>
      <c r="K11" s="42"/>
      <c r="L11" s="52">
        <f t="shared" si="3"/>
        <v>350</v>
      </c>
      <c r="M11" s="61">
        <f>L11</f>
        <v>350</v>
      </c>
      <c r="N11" s="33">
        <f t="shared" si="4"/>
        <v>0</v>
      </c>
      <c r="O11" s="54">
        <f>SUM(C11:K11)+'814'!O11</f>
        <v>2900</v>
      </c>
      <c r="P11" s="113"/>
      <c r="Q11" s="26" t="s">
        <v>283</v>
      </c>
    </row>
    <row r="12">
      <c r="A12" s="57" t="s">
        <v>36</v>
      </c>
      <c r="B12" s="51">
        <f>-1*'814'!N12</f>
        <v>200</v>
      </c>
      <c r="C12" s="42"/>
      <c r="D12" s="42"/>
      <c r="E12" s="42"/>
      <c r="F12" s="236"/>
      <c r="G12" s="42"/>
      <c r="H12" s="42"/>
      <c r="I12" s="42"/>
      <c r="J12" s="42"/>
      <c r="K12" s="42"/>
      <c r="L12" s="52">
        <f t="shared" si="3"/>
        <v>200</v>
      </c>
      <c r="M12" s="32"/>
      <c r="N12" s="33">
        <f t="shared" si="4"/>
        <v>-200</v>
      </c>
      <c r="O12" s="54">
        <f>SUM(C12:K12)+'814'!O12</f>
        <v>1550</v>
      </c>
      <c r="P12" s="113"/>
      <c r="Q12" s="26" t="s">
        <v>284</v>
      </c>
    </row>
    <row r="13">
      <c r="A13" s="57" t="s">
        <v>45</v>
      </c>
      <c r="B13" s="51">
        <f>-1*'814'!N13</f>
        <v>-200</v>
      </c>
      <c r="C13" s="42"/>
      <c r="D13" s="42"/>
      <c r="E13" s="42"/>
      <c r="F13" s="230">
        <v>150.0</v>
      </c>
      <c r="G13" s="42"/>
      <c r="H13" s="42"/>
      <c r="I13" s="42"/>
      <c r="J13" s="42"/>
      <c r="K13" s="42"/>
      <c r="L13" s="52">
        <f t="shared" si="3"/>
        <v>-50</v>
      </c>
      <c r="M13" s="32"/>
      <c r="N13" s="33">
        <f t="shared" si="4"/>
        <v>50</v>
      </c>
      <c r="O13" s="54">
        <f>SUM(C13:K13)+'814'!O13</f>
        <v>1500</v>
      </c>
      <c r="P13" s="113"/>
      <c r="Q13" s="26" t="s">
        <v>285</v>
      </c>
    </row>
    <row r="14">
      <c r="A14" s="57" t="s">
        <v>87</v>
      </c>
      <c r="B14" s="51">
        <f>-1*'814'!N14</f>
        <v>300</v>
      </c>
      <c r="C14" s="42"/>
      <c r="D14" s="69">
        <v>200.0</v>
      </c>
      <c r="E14" s="42"/>
      <c r="F14" s="236"/>
      <c r="G14" s="42"/>
      <c r="H14" s="42"/>
      <c r="I14" s="42"/>
      <c r="J14" s="42"/>
      <c r="K14" s="42"/>
      <c r="L14" s="52">
        <f t="shared" si="3"/>
        <v>500</v>
      </c>
      <c r="M14" s="32"/>
      <c r="N14" s="33">
        <f t="shared" si="4"/>
        <v>-500</v>
      </c>
      <c r="O14" s="54">
        <f>SUM(C14:K14)+'814'!O14</f>
        <v>550</v>
      </c>
      <c r="P14" s="113"/>
      <c r="Q14" s="26" t="s">
        <v>286</v>
      </c>
    </row>
    <row r="15">
      <c r="A15" s="57" t="s">
        <v>25</v>
      </c>
      <c r="B15" s="51">
        <f>-1*'814'!N15</f>
        <v>-650</v>
      </c>
      <c r="C15" s="42"/>
      <c r="D15" s="69">
        <v>200.0</v>
      </c>
      <c r="E15" s="42"/>
      <c r="F15" s="229">
        <v>150.0</v>
      </c>
      <c r="G15" s="42"/>
      <c r="H15" s="42"/>
      <c r="I15" s="42"/>
      <c r="J15" s="42"/>
      <c r="K15" s="42"/>
      <c r="L15" s="52">
        <f t="shared" si="3"/>
        <v>-300</v>
      </c>
      <c r="M15" s="32"/>
      <c r="N15" s="33">
        <f t="shared" si="4"/>
        <v>300</v>
      </c>
      <c r="O15" s="54">
        <f>SUM(C15:K15)+'814'!O15</f>
        <v>2500</v>
      </c>
      <c r="P15" s="113"/>
      <c r="Q15" s="26" t="s">
        <v>287</v>
      </c>
    </row>
    <row r="16">
      <c r="A16" s="57" t="s">
        <v>112</v>
      </c>
      <c r="B16" s="51">
        <f>-1*'814'!N16</f>
        <v>1050</v>
      </c>
      <c r="C16" s="42"/>
      <c r="D16" s="69">
        <v>200.0</v>
      </c>
      <c r="E16" s="42"/>
      <c r="F16" s="236"/>
      <c r="G16" s="42"/>
      <c r="H16" s="42"/>
      <c r="I16" s="42"/>
      <c r="J16" s="42"/>
      <c r="K16" s="42"/>
      <c r="L16" s="52">
        <f t="shared" si="3"/>
        <v>1250</v>
      </c>
      <c r="M16" s="32"/>
      <c r="N16" s="33">
        <f t="shared" si="4"/>
        <v>-1250</v>
      </c>
      <c r="O16" s="54">
        <f>SUM(C16:K16)+'814'!O16</f>
        <v>1250</v>
      </c>
      <c r="P16" s="113"/>
      <c r="Q16" s="26" t="s">
        <v>453</v>
      </c>
    </row>
    <row r="17">
      <c r="A17" s="57" t="s">
        <v>124</v>
      </c>
      <c r="B17" s="51">
        <f>-1*'814'!N17</f>
        <v>650</v>
      </c>
      <c r="C17" s="42"/>
      <c r="D17" s="69">
        <v>200.0</v>
      </c>
      <c r="E17" s="42"/>
      <c r="F17" s="229">
        <v>150.0</v>
      </c>
      <c r="G17" s="42"/>
      <c r="H17" s="42"/>
      <c r="I17" s="42"/>
      <c r="J17" s="42"/>
      <c r="K17" s="42"/>
      <c r="L17" s="52">
        <f t="shared" si="3"/>
        <v>1000</v>
      </c>
      <c r="M17" s="32"/>
      <c r="N17" s="33">
        <f t="shared" si="4"/>
        <v>-1000</v>
      </c>
      <c r="O17" s="54">
        <f>SUM(C17:K17)+'814'!O17</f>
        <v>2850</v>
      </c>
      <c r="P17" s="113"/>
      <c r="Q17" s="26" t="s">
        <v>289</v>
      </c>
    </row>
    <row r="18">
      <c r="A18" s="57" t="s">
        <v>97</v>
      </c>
      <c r="B18" s="51">
        <f>-1*'814'!N18</f>
        <v>750</v>
      </c>
      <c r="C18" s="42"/>
      <c r="D18" s="42"/>
      <c r="E18" s="42"/>
      <c r="F18" s="236"/>
      <c r="G18" s="42"/>
      <c r="H18" s="42"/>
      <c r="I18" s="42"/>
      <c r="J18" s="42"/>
      <c r="K18" s="42"/>
      <c r="L18" s="52">
        <f t="shared" si="3"/>
        <v>750</v>
      </c>
      <c r="M18" s="32"/>
      <c r="N18" s="33">
        <f t="shared" si="4"/>
        <v>-750</v>
      </c>
      <c r="O18" s="54">
        <f>SUM(C18:K18)+'814'!O18</f>
        <v>0</v>
      </c>
      <c r="P18" s="113"/>
      <c r="Q18" s="26" t="s">
        <v>385</v>
      </c>
    </row>
    <row r="19">
      <c r="A19" s="57" t="s">
        <v>65</v>
      </c>
      <c r="B19" s="51">
        <f>-1*'814'!N19</f>
        <v>500</v>
      </c>
      <c r="C19" s="42"/>
      <c r="D19" s="42"/>
      <c r="E19" s="42"/>
      <c r="F19" s="230">
        <v>150.0</v>
      </c>
      <c r="G19" s="42"/>
      <c r="H19" s="42"/>
      <c r="I19" s="42"/>
      <c r="J19" s="42"/>
      <c r="K19" s="42"/>
      <c r="L19" s="52">
        <f t="shared" si="3"/>
        <v>650</v>
      </c>
      <c r="M19" s="32"/>
      <c r="N19" s="33">
        <f t="shared" si="4"/>
        <v>-650</v>
      </c>
      <c r="O19" s="54">
        <f>SUM(C19:K19)+'814'!O19</f>
        <v>2100</v>
      </c>
      <c r="P19" s="113"/>
      <c r="Q19" s="26" t="s">
        <v>290</v>
      </c>
    </row>
    <row r="20">
      <c r="A20" s="57" t="s">
        <v>55</v>
      </c>
      <c r="B20" s="51">
        <f>-1*'814'!N20</f>
        <v>1600</v>
      </c>
      <c r="C20" s="42"/>
      <c r="D20" s="42"/>
      <c r="E20" s="42"/>
      <c r="F20" s="230">
        <v>150.0</v>
      </c>
      <c r="G20" s="42"/>
      <c r="H20" s="42"/>
      <c r="I20" s="42"/>
      <c r="J20" s="42"/>
      <c r="K20" s="42"/>
      <c r="L20" s="52">
        <f t="shared" si="3"/>
        <v>1750</v>
      </c>
      <c r="M20" s="32"/>
      <c r="N20" s="33">
        <f t="shared" si="4"/>
        <v>-1750</v>
      </c>
      <c r="O20" s="54">
        <f>SUM(C20:K20)+'814'!O20</f>
        <v>2050</v>
      </c>
      <c r="P20" s="113"/>
      <c r="Q20" s="26" t="s">
        <v>291</v>
      </c>
    </row>
    <row r="21">
      <c r="A21" s="57" t="s">
        <v>28</v>
      </c>
      <c r="B21" s="51">
        <f>-1*'814'!N21</f>
        <v>450</v>
      </c>
      <c r="C21" s="42"/>
      <c r="D21" s="42"/>
      <c r="E21" s="42"/>
      <c r="F21" s="236"/>
      <c r="G21" s="42"/>
      <c r="H21" s="42"/>
      <c r="I21" s="42"/>
      <c r="J21" s="42"/>
      <c r="K21" s="42"/>
      <c r="L21" s="52">
        <f t="shared" si="3"/>
        <v>450</v>
      </c>
      <c r="M21" s="32"/>
      <c r="N21" s="33">
        <f t="shared" si="4"/>
        <v>-450</v>
      </c>
      <c r="O21" s="54">
        <f>SUM(C21:K21)+'814'!O21</f>
        <v>450</v>
      </c>
      <c r="P21" s="113"/>
      <c r="Q21" s="26" t="s">
        <v>292</v>
      </c>
    </row>
    <row r="22">
      <c r="A22" s="57" t="s">
        <v>159</v>
      </c>
      <c r="B22" s="51">
        <f>-1*'814'!N22</f>
        <v>0</v>
      </c>
      <c r="C22" s="42"/>
      <c r="D22" s="42"/>
      <c r="E22" s="42"/>
      <c r="F22" s="236"/>
      <c r="G22" s="42"/>
      <c r="H22" s="42"/>
      <c r="I22" s="42"/>
      <c r="J22" s="42"/>
      <c r="K22" s="42"/>
      <c r="L22" s="52">
        <f t="shared" si="3"/>
        <v>0</v>
      </c>
      <c r="M22" s="32"/>
      <c r="N22" s="33">
        <f t="shared" si="4"/>
        <v>0</v>
      </c>
      <c r="O22" s="54">
        <f>SUM(C22:K22)+'814'!O22</f>
        <v>0</v>
      </c>
      <c r="P22" s="113"/>
      <c r="Q22" s="26" t="s">
        <v>502</v>
      </c>
    </row>
    <row r="23">
      <c r="A23" s="57" t="s">
        <v>149</v>
      </c>
      <c r="B23" s="51">
        <f>-1*'814'!N23</f>
        <v>50</v>
      </c>
      <c r="C23" s="42"/>
      <c r="D23" s="42"/>
      <c r="E23" s="42"/>
      <c r="F23" s="236"/>
      <c r="G23" s="42"/>
      <c r="H23" s="42"/>
      <c r="I23" s="42"/>
      <c r="J23" s="42"/>
      <c r="K23" s="42"/>
      <c r="L23" s="52">
        <f t="shared" si="3"/>
        <v>50</v>
      </c>
      <c r="M23" s="32"/>
      <c r="N23" s="33">
        <f t="shared" si="4"/>
        <v>-50</v>
      </c>
      <c r="O23" s="54">
        <f>SUM(C23:K23)+'814'!O23</f>
        <v>0</v>
      </c>
      <c r="P23" s="113"/>
      <c r="Q23" s="26" t="s">
        <v>294</v>
      </c>
    </row>
    <row r="24">
      <c r="A24" s="57" t="s">
        <v>103</v>
      </c>
      <c r="B24" s="51">
        <f>-1*'814'!N24</f>
        <v>-50</v>
      </c>
      <c r="C24" s="42"/>
      <c r="D24" s="69">
        <v>200.0</v>
      </c>
      <c r="E24" s="42"/>
      <c r="F24" s="229">
        <v>150.0</v>
      </c>
      <c r="G24" s="42"/>
      <c r="H24" s="42"/>
      <c r="I24" s="42"/>
      <c r="J24" s="42"/>
      <c r="K24" s="42"/>
      <c r="L24" s="52">
        <f t="shared" si="3"/>
        <v>300</v>
      </c>
      <c r="M24" s="53">
        <v>150.0</v>
      </c>
      <c r="N24" s="33">
        <f t="shared" si="4"/>
        <v>-150</v>
      </c>
      <c r="O24" s="54">
        <f>SUM(C24:K24)+'814'!O24</f>
        <v>2650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42"/>
      <c r="D26" s="42"/>
      <c r="E26" s="42"/>
      <c r="F26" s="245" t="s">
        <v>515</v>
      </c>
      <c r="G26" s="42"/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41855.0</v>
      </c>
      <c r="D1" s="19">
        <v>41858.0</v>
      </c>
      <c r="E1" s="19">
        <v>41862.0</v>
      </c>
      <c r="F1" s="19">
        <v>41865.0</v>
      </c>
      <c r="G1" s="19">
        <v>41869.0</v>
      </c>
      <c r="H1" s="19">
        <v>41872.0</v>
      </c>
      <c r="I1" s="19">
        <v>41876.0</v>
      </c>
      <c r="J1" s="19">
        <v>41879.0</v>
      </c>
      <c r="K1" s="17" t="s">
        <v>492</v>
      </c>
      <c r="L1" s="20" t="s">
        <v>256</v>
      </c>
      <c r="M1" s="22" t="s">
        <v>257</v>
      </c>
      <c r="N1" s="23" t="s">
        <v>258</v>
      </c>
      <c r="O1" s="24" t="s">
        <v>259</v>
      </c>
      <c r="P1" s="244"/>
      <c r="Q1" s="26" t="s">
        <v>260</v>
      </c>
    </row>
    <row r="2">
      <c r="A2" s="27" t="s">
        <v>261</v>
      </c>
      <c r="B2" s="28">
        <f>'714'!L2</f>
        <v>1400</v>
      </c>
      <c r="C2" s="230" t="s">
        <v>511</v>
      </c>
      <c r="D2" s="229" t="s">
        <v>512</v>
      </c>
      <c r="E2" s="230" t="s">
        <v>513</v>
      </c>
      <c r="F2" s="69" t="s">
        <v>304</v>
      </c>
      <c r="G2" s="42"/>
      <c r="H2" s="229" t="s">
        <v>351</v>
      </c>
      <c r="I2" s="42"/>
      <c r="J2" s="69" t="s">
        <v>346</v>
      </c>
      <c r="K2" s="42"/>
      <c r="L2" s="31">
        <f>B2+L3-L4</f>
        <v>1400</v>
      </c>
      <c r="M2" s="32"/>
      <c r="N2" s="33">
        <f>SUM(N5:N24)</f>
        <v>-5400</v>
      </c>
      <c r="O2" s="216" t="s">
        <v>488</v>
      </c>
      <c r="P2" s="113"/>
      <c r="Q2" s="36"/>
      <c r="R2" s="36"/>
    </row>
    <row r="3">
      <c r="A3" s="37" t="s">
        <v>271</v>
      </c>
      <c r="B3" s="38"/>
      <c r="C3" s="39">
        <f t="shared" ref="C3:K3" si="1">SUM(C5:C24)</f>
        <v>1800</v>
      </c>
      <c r="D3" s="39">
        <f t="shared" si="1"/>
        <v>1500</v>
      </c>
      <c r="E3" s="39">
        <f t="shared" si="1"/>
        <v>1600</v>
      </c>
      <c r="F3" s="39">
        <f t="shared" si="1"/>
        <v>1600</v>
      </c>
      <c r="G3" s="39">
        <f t="shared" si="1"/>
        <v>0</v>
      </c>
      <c r="H3" s="39">
        <f t="shared" si="1"/>
        <v>1500</v>
      </c>
      <c r="I3" s="39">
        <f t="shared" si="1"/>
        <v>0</v>
      </c>
      <c r="J3" s="39">
        <f t="shared" si="1"/>
        <v>1600</v>
      </c>
      <c r="K3" s="39">
        <f t="shared" si="1"/>
        <v>0</v>
      </c>
      <c r="L3" s="39">
        <f t="shared" ref="L3:L4" si="2">SUM(C3:K3)</f>
        <v>9600</v>
      </c>
      <c r="M3" s="32"/>
      <c r="N3" s="40"/>
      <c r="O3" s="41"/>
      <c r="P3" s="42"/>
      <c r="Q3" s="43"/>
      <c r="R3" s="43"/>
    </row>
    <row r="4">
      <c r="A4" s="44" t="s">
        <v>272</v>
      </c>
      <c r="B4" s="45"/>
      <c r="C4" s="231">
        <v>1600.0</v>
      </c>
      <c r="D4" s="231">
        <v>1600.0</v>
      </c>
      <c r="E4" s="231">
        <v>1600.0</v>
      </c>
      <c r="F4" s="231">
        <v>1600.0</v>
      </c>
      <c r="G4" s="232"/>
      <c r="H4" s="231">
        <v>1600.0</v>
      </c>
      <c r="I4" s="232"/>
      <c r="J4" s="231">
        <v>1600.0</v>
      </c>
      <c r="K4" s="232"/>
      <c r="L4" s="47">
        <f t="shared" si="2"/>
        <v>9600</v>
      </c>
      <c r="M4" s="32"/>
      <c r="N4" s="40"/>
      <c r="O4" s="48"/>
      <c r="P4" s="42"/>
    </row>
    <row r="5">
      <c r="A5" s="50" t="s">
        <v>278</v>
      </c>
      <c r="B5" s="51">
        <f>-1*'714'!N5</f>
        <v>900</v>
      </c>
      <c r="C5" s="229">
        <v>200.0</v>
      </c>
      <c r="D5" s="229">
        <v>150.0</v>
      </c>
      <c r="E5" s="230">
        <v>200.0</v>
      </c>
      <c r="F5" s="69">
        <v>400.0</v>
      </c>
      <c r="G5" s="42"/>
      <c r="H5" s="69">
        <v>450.0</v>
      </c>
      <c r="I5" s="42"/>
      <c r="J5" s="69">
        <v>400.0</v>
      </c>
      <c r="K5" s="42"/>
      <c r="L5" s="52">
        <f t="shared" ref="L5:L24" si="3">SUM(B5:K5)</f>
        <v>2700</v>
      </c>
      <c r="M5" s="53">
        <v>2150.0</v>
      </c>
      <c r="N5" s="33">
        <f t="shared" ref="N5:N24" si="4">M5-L5</f>
        <v>-550</v>
      </c>
      <c r="O5" s="54">
        <f>SUM(C5:K5)+'714'!O5</f>
        <v>3200</v>
      </c>
      <c r="P5" s="113"/>
      <c r="Q5" s="56"/>
    </row>
    <row r="6">
      <c r="A6" s="57" t="s">
        <v>94</v>
      </c>
      <c r="B6" s="51">
        <f>-1*'714'!N6</f>
        <v>-1800</v>
      </c>
      <c r="C6" s="236"/>
      <c r="D6" s="236"/>
      <c r="E6" s="236"/>
      <c r="F6" s="236"/>
      <c r="G6" s="42"/>
      <c r="H6" s="42"/>
      <c r="I6" s="42"/>
      <c r="J6" s="236"/>
      <c r="K6" s="42"/>
      <c r="L6" s="52">
        <f t="shared" si="3"/>
        <v>-1800</v>
      </c>
      <c r="M6" s="32"/>
      <c r="N6" s="33">
        <f t="shared" si="4"/>
        <v>1800</v>
      </c>
      <c r="O6" s="54">
        <f>SUM(C6:K6)+'714'!O6</f>
        <v>950</v>
      </c>
      <c r="P6" s="113"/>
      <c r="Q6" s="26" t="s">
        <v>279</v>
      </c>
    </row>
    <row r="7">
      <c r="A7" s="57" t="s">
        <v>23</v>
      </c>
      <c r="B7" s="51">
        <f>-1*'714'!N7</f>
        <v>1400</v>
      </c>
      <c r="C7" s="229">
        <v>200.0</v>
      </c>
      <c r="D7" s="229">
        <v>150.0</v>
      </c>
      <c r="E7" s="230">
        <v>200.0</v>
      </c>
      <c r="F7" s="229">
        <v>200.0</v>
      </c>
      <c r="G7" s="42"/>
      <c r="H7" s="230">
        <v>150.0</v>
      </c>
      <c r="I7" s="42"/>
      <c r="J7" s="229">
        <v>200.0</v>
      </c>
      <c r="K7" s="42"/>
      <c r="L7" s="52">
        <f t="shared" si="3"/>
        <v>2500</v>
      </c>
      <c r="M7" s="32"/>
      <c r="N7" s="33">
        <f t="shared" si="4"/>
        <v>-2500</v>
      </c>
      <c r="O7" s="54">
        <f>SUM(C7:K7)+'714'!O7</f>
        <v>3000</v>
      </c>
      <c r="P7" s="113"/>
      <c r="Q7" s="26" t="s">
        <v>280</v>
      </c>
    </row>
    <row r="8">
      <c r="A8" s="57" t="s">
        <v>7</v>
      </c>
      <c r="B8" s="51">
        <f>-1*'714'!N8</f>
        <v>-750</v>
      </c>
      <c r="C8" s="230">
        <v>200.0</v>
      </c>
      <c r="D8" s="229">
        <v>150.0</v>
      </c>
      <c r="E8" s="230">
        <v>200.0</v>
      </c>
      <c r="F8" s="230">
        <v>200.0</v>
      </c>
      <c r="G8" s="42"/>
      <c r="H8" s="230">
        <v>150.0</v>
      </c>
      <c r="I8" s="42"/>
      <c r="J8" s="230">
        <v>200.0</v>
      </c>
      <c r="K8" s="42"/>
      <c r="L8" s="52">
        <f t="shared" si="3"/>
        <v>350</v>
      </c>
      <c r="M8" s="53">
        <v>500.0</v>
      </c>
      <c r="N8" s="33">
        <f t="shared" si="4"/>
        <v>150</v>
      </c>
      <c r="O8" s="54">
        <f>SUM(C8:K8)+'714'!O8</f>
        <v>2300</v>
      </c>
      <c r="P8" s="113"/>
      <c r="Q8" s="26" t="s">
        <v>281</v>
      </c>
    </row>
    <row r="9">
      <c r="A9" s="57" t="s">
        <v>96</v>
      </c>
      <c r="B9" s="51">
        <f>-1*'714'!N9</f>
        <v>0</v>
      </c>
      <c r="C9" s="236"/>
      <c r="D9" s="236"/>
      <c r="E9" s="236"/>
      <c r="F9" s="236"/>
      <c r="G9" s="42"/>
      <c r="H9" s="236"/>
      <c r="I9" s="42"/>
      <c r="J9" s="236"/>
      <c r="K9" s="42"/>
      <c r="L9" s="52">
        <f t="shared" si="3"/>
        <v>0</v>
      </c>
      <c r="M9" s="32"/>
      <c r="N9" s="33">
        <f t="shared" si="4"/>
        <v>0</v>
      </c>
      <c r="O9" s="54">
        <f>SUM(C9:K9)+'714'!O9</f>
        <v>0</v>
      </c>
      <c r="P9" s="113"/>
      <c r="Q9" s="26" t="s">
        <v>383</v>
      </c>
    </row>
    <row r="10">
      <c r="A10" s="57" t="s">
        <v>62</v>
      </c>
      <c r="B10" s="51">
        <f>-1*'714'!N10</f>
        <v>-350</v>
      </c>
      <c r="C10" s="236"/>
      <c r="D10" s="236"/>
      <c r="E10" s="236"/>
      <c r="F10" s="236"/>
      <c r="G10" s="42"/>
      <c r="H10" s="236"/>
      <c r="I10" s="42"/>
      <c r="J10" s="236"/>
      <c r="K10" s="42"/>
      <c r="L10" s="52">
        <f t="shared" si="3"/>
        <v>-350</v>
      </c>
      <c r="M10" s="32"/>
      <c r="N10" s="33">
        <f t="shared" si="4"/>
        <v>350</v>
      </c>
      <c r="O10" s="54">
        <f>SUM(C10:K10)+'714'!O10</f>
        <v>0</v>
      </c>
      <c r="P10" s="113"/>
      <c r="Q10" s="26" t="s">
        <v>282</v>
      </c>
    </row>
    <row r="11">
      <c r="A11" s="57" t="s">
        <v>16</v>
      </c>
      <c r="B11" s="51">
        <f>-1*'714'!N11</f>
        <v>0</v>
      </c>
      <c r="C11" s="229">
        <v>200.0</v>
      </c>
      <c r="D11" s="229">
        <v>150.0</v>
      </c>
      <c r="E11" s="229">
        <v>200.0</v>
      </c>
      <c r="F11" s="229">
        <v>200.0</v>
      </c>
      <c r="G11" s="42"/>
      <c r="H11" s="229">
        <v>150.0</v>
      </c>
      <c r="I11" s="42"/>
      <c r="J11" s="229">
        <v>200.0</v>
      </c>
      <c r="K11" s="42"/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SUM(C11:K11)+'714'!O11</f>
        <v>2550</v>
      </c>
      <c r="P11" s="113"/>
      <c r="Q11" s="26" t="s">
        <v>283</v>
      </c>
    </row>
    <row r="12">
      <c r="A12" s="57" t="s">
        <v>36</v>
      </c>
      <c r="B12" s="51">
        <f>-1*'714'!N12</f>
        <v>50</v>
      </c>
      <c r="C12" s="236"/>
      <c r="D12" s="230">
        <v>150.0</v>
      </c>
      <c r="E12" s="236"/>
      <c r="F12" s="236"/>
      <c r="G12" s="42"/>
      <c r="H12" s="236"/>
      <c r="I12" s="42"/>
      <c r="J12" s="236"/>
      <c r="K12" s="42"/>
      <c r="L12" s="52">
        <f t="shared" si="3"/>
        <v>200</v>
      </c>
      <c r="M12" s="32"/>
      <c r="N12" s="33">
        <f t="shared" si="4"/>
        <v>-200</v>
      </c>
      <c r="O12" s="54">
        <f>SUM(C12:K12)+'714'!O12</f>
        <v>1550</v>
      </c>
      <c r="P12" s="113"/>
      <c r="Q12" s="26" t="s">
        <v>284</v>
      </c>
    </row>
    <row r="13">
      <c r="A13" s="57" t="s">
        <v>45</v>
      </c>
      <c r="B13" s="51">
        <f>-1*'714'!N13</f>
        <v>650</v>
      </c>
      <c r="C13" s="236"/>
      <c r="D13" s="236"/>
      <c r="E13" s="236"/>
      <c r="F13" s="236"/>
      <c r="G13" s="42"/>
      <c r="H13" s="230">
        <v>150.0</v>
      </c>
      <c r="I13" s="42"/>
      <c r="J13" s="236"/>
      <c r="K13" s="42"/>
      <c r="L13" s="52">
        <f t="shared" si="3"/>
        <v>800</v>
      </c>
      <c r="M13" s="53">
        <v>1000.0</v>
      </c>
      <c r="N13" s="33">
        <f t="shared" si="4"/>
        <v>200</v>
      </c>
      <c r="O13" s="54">
        <f>SUM(C13:K13)+'714'!O13</f>
        <v>1350</v>
      </c>
      <c r="P13" s="113"/>
      <c r="Q13" s="26" t="s">
        <v>285</v>
      </c>
    </row>
    <row r="14">
      <c r="A14" s="57" t="s">
        <v>87</v>
      </c>
      <c r="B14" s="51">
        <f>-1*'714'!N14</f>
        <v>100</v>
      </c>
      <c r="C14" s="229">
        <v>200.0</v>
      </c>
      <c r="D14" s="236"/>
      <c r="E14" s="236"/>
      <c r="F14" s="236"/>
      <c r="G14" s="42"/>
      <c r="H14" s="236"/>
      <c r="I14" s="42"/>
      <c r="J14" s="236"/>
      <c r="K14" s="42"/>
      <c r="L14" s="52">
        <f t="shared" si="3"/>
        <v>300</v>
      </c>
      <c r="M14" s="32"/>
      <c r="N14" s="33">
        <f t="shared" si="4"/>
        <v>-300</v>
      </c>
      <c r="O14" s="54">
        <f>SUM(C14:K14)+'714'!O14</f>
        <v>350</v>
      </c>
      <c r="P14" s="113"/>
      <c r="Q14" s="26" t="s">
        <v>286</v>
      </c>
    </row>
    <row r="15">
      <c r="A15" s="57" t="s">
        <v>25</v>
      </c>
      <c r="B15" s="51">
        <f>-1*'714'!N15</f>
        <v>-850</v>
      </c>
      <c r="C15" s="236"/>
      <c r="D15" s="236"/>
      <c r="E15" s="236"/>
      <c r="F15" s="236"/>
      <c r="G15" s="42"/>
      <c r="H15" s="236"/>
      <c r="I15" s="42"/>
      <c r="J15" s="230">
        <v>200.0</v>
      </c>
      <c r="K15" s="42"/>
      <c r="L15" s="52">
        <f t="shared" si="3"/>
        <v>-650</v>
      </c>
      <c r="M15" s="32"/>
      <c r="N15" s="33">
        <f t="shared" si="4"/>
        <v>650</v>
      </c>
      <c r="O15" s="54">
        <f>SUM(C15:K15)+'714'!O15</f>
        <v>2150</v>
      </c>
      <c r="P15" s="113"/>
      <c r="Q15" s="26" t="s">
        <v>287</v>
      </c>
    </row>
    <row r="16">
      <c r="A16" s="57" t="s">
        <v>112</v>
      </c>
      <c r="B16" s="51">
        <f>-1*'714'!N16</f>
        <v>500</v>
      </c>
      <c r="C16" s="230">
        <v>200.0</v>
      </c>
      <c r="D16" s="230">
        <v>150.0</v>
      </c>
      <c r="E16" s="230">
        <v>200.0</v>
      </c>
      <c r="F16" s="236"/>
      <c r="G16" s="42"/>
      <c r="H16" s="236"/>
      <c r="I16" s="42"/>
      <c r="J16" s="236"/>
      <c r="K16" s="42"/>
      <c r="L16" s="52">
        <f t="shared" si="3"/>
        <v>1050</v>
      </c>
      <c r="M16" s="32"/>
      <c r="N16" s="33">
        <f t="shared" si="4"/>
        <v>-1050</v>
      </c>
      <c r="O16" s="54">
        <f>SUM(C16:K16)+'714'!O16</f>
        <v>1050</v>
      </c>
      <c r="P16" s="113"/>
      <c r="Q16" s="26" t="s">
        <v>453</v>
      </c>
    </row>
    <row r="17">
      <c r="A17" s="57" t="s">
        <v>124</v>
      </c>
      <c r="B17" s="51">
        <f>-1*'714'!N17</f>
        <v>900</v>
      </c>
      <c r="C17" s="230">
        <v>200.0</v>
      </c>
      <c r="D17" s="229">
        <v>150.0</v>
      </c>
      <c r="E17" s="229">
        <v>200.0</v>
      </c>
      <c r="F17" s="236"/>
      <c r="G17" s="42"/>
      <c r="H17" s="236"/>
      <c r="I17" s="42"/>
      <c r="J17" s="230">
        <v>200.0</v>
      </c>
      <c r="K17" s="42"/>
      <c r="L17" s="52">
        <f t="shared" si="3"/>
        <v>1650</v>
      </c>
      <c r="M17" s="53">
        <v>1000.0</v>
      </c>
      <c r="N17" s="33">
        <f t="shared" si="4"/>
        <v>-650</v>
      </c>
      <c r="O17" s="54">
        <f>SUM(C17:K17)+'714'!O17</f>
        <v>2500</v>
      </c>
      <c r="P17" s="113"/>
      <c r="Q17" s="26" t="s">
        <v>289</v>
      </c>
    </row>
    <row r="18">
      <c r="A18" s="57" t="s">
        <v>97</v>
      </c>
      <c r="B18" s="51">
        <f>-1*'714'!N18</f>
        <v>750</v>
      </c>
      <c r="C18" s="236"/>
      <c r="D18" s="236"/>
      <c r="E18" s="236"/>
      <c r="F18" s="236"/>
      <c r="G18" s="42"/>
      <c r="H18" s="236"/>
      <c r="I18" s="42"/>
      <c r="J18" s="236"/>
      <c r="K18" s="42"/>
      <c r="L18" s="52">
        <f t="shared" si="3"/>
        <v>750</v>
      </c>
      <c r="M18" s="32"/>
      <c r="N18" s="33">
        <f t="shared" si="4"/>
        <v>-750</v>
      </c>
      <c r="O18" s="54">
        <f>SUM(C18:K18)+'714'!O18</f>
        <v>0</v>
      </c>
      <c r="P18" s="113"/>
      <c r="Q18" s="26" t="s">
        <v>385</v>
      </c>
    </row>
    <row r="19">
      <c r="A19" s="57" t="s">
        <v>65</v>
      </c>
      <c r="B19" s="51">
        <f>-1*'714'!N19</f>
        <v>1000</v>
      </c>
      <c r="C19" s="236"/>
      <c r="D19" s="230">
        <v>150.0</v>
      </c>
      <c r="E19" s="236"/>
      <c r="F19" s="230">
        <v>200.0</v>
      </c>
      <c r="G19" s="42"/>
      <c r="H19" s="229">
        <v>150.0</v>
      </c>
      <c r="I19" s="42"/>
      <c r="J19" s="236"/>
      <c r="K19" s="42"/>
      <c r="L19" s="52">
        <f t="shared" si="3"/>
        <v>1500</v>
      </c>
      <c r="M19" s="53">
        <v>1000.0</v>
      </c>
      <c r="N19" s="33">
        <f t="shared" si="4"/>
        <v>-500</v>
      </c>
      <c r="O19" s="54">
        <f>SUM(C19:K19)+'714'!O19</f>
        <v>1950</v>
      </c>
      <c r="P19" s="113"/>
      <c r="Q19" s="26" t="s">
        <v>290</v>
      </c>
    </row>
    <row r="20">
      <c r="A20" s="57" t="s">
        <v>55</v>
      </c>
      <c r="B20" s="51">
        <f>-1*'714'!N20</f>
        <v>700</v>
      </c>
      <c r="C20" s="230">
        <v>200.0</v>
      </c>
      <c r="D20" s="230">
        <v>150.0</v>
      </c>
      <c r="E20" s="229">
        <v>200.0</v>
      </c>
      <c r="F20" s="230">
        <v>200.0</v>
      </c>
      <c r="G20" s="42"/>
      <c r="H20" s="229">
        <v>150.0</v>
      </c>
      <c r="I20" s="42"/>
      <c r="J20" s="236"/>
      <c r="K20" s="42"/>
      <c r="L20" s="52">
        <f t="shared" si="3"/>
        <v>1600</v>
      </c>
      <c r="M20" s="32"/>
      <c r="N20" s="33">
        <f t="shared" si="4"/>
        <v>-1600</v>
      </c>
      <c r="O20" s="54">
        <f>SUM(C20:K20)+'714'!O20</f>
        <v>1900</v>
      </c>
      <c r="P20" s="113"/>
      <c r="Q20" s="26" t="s">
        <v>291</v>
      </c>
    </row>
    <row r="21">
      <c r="A21" s="57" t="s">
        <v>28</v>
      </c>
      <c r="B21" s="51">
        <f>-1*'714'!N21</f>
        <v>300</v>
      </c>
      <c r="C21" s="236"/>
      <c r="D21" s="230">
        <v>150.0</v>
      </c>
      <c r="E21" s="236"/>
      <c r="F21" s="236"/>
      <c r="G21" s="42"/>
      <c r="H21" s="236"/>
      <c r="I21" s="42"/>
      <c r="J21" s="236"/>
      <c r="K21" s="42"/>
      <c r="L21" s="52">
        <f t="shared" si="3"/>
        <v>450</v>
      </c>
      <c r="M21" s="32"/>
      <c r="N21" s="33">
        <f t="shared" si="4"/>
        <v>-450</v>
      </c>
      <c r="O21" s="54">
        <f>SUM(C21:K21)+'714'!O21</f>
        <v>450</v>
      </c>
      <c r="P21" s="113"/>
      <c r="Q21" s="26" t="s">
        <v>292</v>
      </c>
    </row>
    <row r="22">
      <c r="A22" s="57" t="s">
        <v>159</v>
      </c>
      <c r="B22" s="51">
        <f>-1*'714'!N22</f>
        <v>0</v>
      </c>
      <c r="C22" s="236"/>
      <c r="D22" s="236"/>
      <c r="E22" s="236"/>
      <c r="F22" s="236"/>
      <c r="G22" s="42"/>
      <c r="H22" s="236"/>
      <c r="I22" s="42"/>
      <c r="J22" s="236"/>
      <c r="K22" s="42"/>
      <c r="L22" s="52">
        <f t="shared" si="3"/>
        <v>0</v>
      </c>
      <c r="M22" s="32"/>
      <c r="N22" s="33">
        <f t="shared" si="4"/>
        <v>0</v>
      </c>
      <c r="O22" s="54">
        <f>SUM(C22:K22)+'714'!O22</f>
        <v>0</v>
      </c>
      <c r="P22" s="113"/>
      <c r="Q22" s="26" t="s">
        <v>502</v>
      </c>
    </row>
    <row r="23">
      <c r="A23" s="57" t="s">
        <v>149</v>
      </c>
      <c r="B23" s="51">
        <f>-1*'714'!N23</f>
        <v>50</v>
      </c>
      <c r="C23" s="236"/>
      <c r="D23" s="236"/>
      <c r="E23" s="236"/>
      <c r="F23" s="236"/>
      <c r="G23" s="42"/>
      <c r="H23" s="236"/>
      <c r="I23" s="42"/>
      <c r="J23" s="236"/>
      <c r="K23" s="42"/>
      <c r="L23" s="52">
        <f t="shared" si="3"/>
        <v>50</v>
      </c>
      <c r="M23" s="32"/>
      <c r="N23" s="33">
        <f t="shared" si="4"/>
        <v>-50</v>
      </c>
      <c r="O23" s="54">
        <f>SUM(C23:K23)+'714'!O23</f>
        <v>0</v>
      </c>
      <c r="P23" s="113"/>
      <c r="Q23" s="26" t="s">
        <v>294</v>
      </c>
    </row>
    <row r="24">
      <c r="A24" s="57" t="s">
        <v>103</v>
      </c>
      <c r="B24" s="51">
        <f>-1*'714'!N24</f>
        <v>700</v>
      </c>
      <c r="C24" s="229">
        <v>200.0</v>
      </c>
      <c r="D24" s="236"/>
      <c r="E24" s="229">
        <v>200.0</v>
      </c>
      <c r="F24" s="229">
        <v>200.0</v>
      </c>
      <c r="G24" s="42"/>
      <c r="H24" s="229">
        <v>150.0</v>
      </c>
      <c r="I24" s="42"/>
      <c r="J24" s="229">
        <v>200.0</v>
      </c>
      <c r="K24" s="42"/>
      <c r="L24" s="52">
        <f t="shared" si="3"/>
        <v>1650</v>
      </c>
      <c r="M24" s="53">
        <v>1700.0</v>
      </c>
      <c r="N24" s="33">
        <f t="shared" si="4"/>
        <v>50</v>
      </c>
      <c r="O24" s="54">
        <f>SUM(C24:K24)+'714'!O24</f>
        <v>2300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69" t="s">
        <v>518</v>
      </c>
      <c r="D26" s="69" t="s">
        <v>518</v>
      </c>
      <c r="E26" s="69" t="s">
        <v>518</v>
      </c>
      <c r="F26" s="245" t="s">
        <v>519</v>
      </c>
      <c r="G26" s="42"/>
      <c r="H26" s="69" t="s">
        <v>520</v>
      </c>
      <c r="I26" s="42"/>
      <c r="J26" s="69" t="s">
        <v>521</v>
      </c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41823.0</v>
      </c>
      <c r="D1" s="19">
        <v>41827.0</v>
      </c>
      <c r="E1" s="19">
        <v>41830.0</v>
      </c>
      <c r="F1" s="19">
        <v>41835.0</v>
      </c>
      <c r="G1" s="19">
        <v>41837.0</v>
      </c>
      <c r="H1" s="19">
        <v>41841.0</v>
      </c>
      <c r="I1" s="19">
        <v>41844.0</v>
      </c>
      <c r="J1" s="19">
        <v>41848.0</v>
      </c>
      <c r="K1" s="19">
        <v>41851.0</v>
      </c>
      <c r="L1" s="20" t="s">
        <v>256</v>
      </c>
      <c r="M1" s="22" t="s">
        <v>257</v>
      </c>
      <c r="N1" s="23" t="s">
        <v>258</v>
      </c>
      <c r="O1" s="24" t="s">
        <v>259</v>
      </c>
      <c r="P1" s="244"/>
      <c r="Q1" s="26" t="s">
        <v>260</v>
      </c>
    </row>
    <row r="2">
      <c r="A2" s="27" t="s">
        <v>261</v>
      </c>
      <c r="B2" s="28">
        <f>'614'!L2</f>
        <v>1350</v>
      </c>
      <c r="C2" s="69" t="s">
        <v>346</v>
      </c>
      <c r="D2" s="42"/>
      <c r="E2" s="229" t="s">
        <v>431</v>
      </c>
      <c r="F2" s="230" t="s">
        <v>427</v>
      </c>
      <c r="G2" s="42"/>
      <c r="H2" s="229" t="s">
        <v>273</v>
      </c>
      <c r="I2" s="69" t="s">
        <v>370</v>
      </c>
      <c r="J2" s="230" t="s">
        <v>514</v>
      </c>
      <c r="K2" s="229" t="s">
        <v>307</v>
      </c>
      <c r="L2" s="31">
        <f>B2+L3-L4</f>
        <v>1400</v>
      </c>
      <c r="M2" s="32"/>
      <c r="N2" s="33">
        <f>SUM(N5:N24)</f>
        <v>-4250</v>
      </c>
      <c r="O2" s="216" t="s">
        <v>488</v>
      </c>
      <c r="P2" s="113"/>
      <c r="Q2" s="36"/>
      <c r="R2" s="36"/>
    </row>
    <row r="3">
      <c r="A3" s="37" t="s">
        <v>271</v>
      </c>
      <c r="B3" s="38"/>
      <c r="C3" s="39">
        <f t="shared" ref="C3:K3" si="1">SUM(C5:C24)</f>
        <v>1500</v>
      </c>
      <c r="D3" s="39">
        <f t="shared" si="1"/>
        <v>0</v>
      </c>
      <c r="E3" s="39">
        <f t="shared" si="1"/>
        <v>1500</v>
      </c>
      <c r="F3" s="39">
        <f t="shared" si="1"/>
        <v>1600</v>
      </c>
      <c r="G3" s="39">
        <f t="shared" si="1"/>
        <v>0</v>
      </c>
      <c r="H3" s="39">
        <f t="shared" si="1"/>
        <v>1800</v>
      </c>
      <c r="I3" s="39">
        <f t="shared" si="1"/>
        <v>1600</v>
      </c>
      <c r="J3" s="39">
        <f t="shared" si="1"/>
        <v>1800</v>
      </c>
      <c r="K3" s="39">
        <f t="shared" si="1"/>
        <v>1650</v>
      </c>
      <c r="L3" s="39">
        <f t="shared" ref="L3:L4" si="2">SUM(C3:K3)</f>
        <v>11450</v>
      </c>
      <c r="M3" s="32"/>
      <c r="N3" s="40"/>
      <c r="O3" s="41"/>
      <c r="P3" s="42"/>
      <c r="Q3" s="43"/>
      <c r="R3" s="43"/>
    </row>
    <row r="4">
      <c r="A4" s="44" t="s">
        <v>272</v>
      </c>
      <c r="B4" s="45"/>
      <c r="C4" s="231">
        <v>1600.0</v>
      </c>
      <c r="D4" s="232"/>
      <c r="E4" s="231">
        <v>1600.0</v>
      </c>
      <c r="F4" s="231">
        <v>1600.0</v>
      </c>
      <c r="G4" s="232"/>
      <c r="H4" s="231">
        <v>1600.0</v>
      </c>
      <c r="I4" s="231">
        <v>1600.0</v>
      </c>
      <c r="J4" s="231">
        <v>1600.0</v>
      </c>
      <c r="K4" s="231">
        <v>1800.0</v>
      </c>
      <c r="L4" s="47">
        <f t="shared" si="2"/>
        <v>11400</v>
      </c>
      <c r="M4" s="32"/>
      <c r="N4" s="40"/>
      <c r="O4" s="48"/>
      <c r="P4" s="42"/>
    </row>
    <row r="5">
      <c r="A5" s="50" t="s">
        <v>278</v>
      </c>
      <c r="B5" s="51">
        <f>-1*'614'!N5</f>
        <v>0</v>
      </c>
      <c r="C5" s="230">
        <v>150.0</v>
      </c>
      <c r="D5" s="42"/>
      <c r="E5" s="236"/>
      <c r="F5" s="229">
        <v>200.0</v>
      </c>
      <c r="G5" s="42"/>
      <c r="H5" s="230">
        <v>200.0</v>
      </c>
      <c r="I5" s="230">
        <v>150.0</v>
      </c>
      <c r="J5" s="230">
        <v>200.0</v>
      </c>
      <c r="K5" s="229">
        <v>150.0</v>
      </c>
      <c r="L5" s="52">
        <f t="shared" ref="L5:L24" si="3">SUM(B5:K5)</f>
        <v>1050</v>
      </c>
      <c r="M5" s="53">
        <v>150.0</v>
      </c>
      <c r="N5" s="33">
        <f t="shared" ref="N5:N24" si="4">M5-L5</f>
        <v>-900</v>
      </c>
      <c r="O5" s="54">
        <f>SUM(C5:K5)+'614'!P5</f>
        <v>1400</v>
      </c>
      <c r="P5" s="113"/>
      <c r="Q5" s="56"/>
    </row>
    <row r="6">
      <c r="A6" s="57" t="s">
        <v>94</v>
      </c>
      <c r="B6" s="51">
        <f>-1*'614'!N6</f>
        <v>-400</v>
      </c>
      <c r="C6" s="236"/>
      <c r="D6" s="42"/>
      <c r="E6" s="236"/>
      <c r="F6" s="236"/>
      <c r="G6" s="42"/>
      <c r="H6" s="236"/>
      <c r="I6" s="42"/>
      <c r="J6" s="229">
        <v>200.0</v>
      </c>
      <c r="K6" s="236"/>
      <c r="L6" s="52">
        <f t="shared" si="3"/>
        <v>-200</v>
      </c>
      <c r="M6" s="53">
        <v>1600.0</v>
      </c>
      <c r="N6" s="33">
        <f t="shared" si="4"/>
        <v>1800</v>
      </c>
      <c r="O6" s="54">
        <f>SUM(C6:K6)+'614'!P6</f>
        <v>950</v>
      </c>
      <c r="P6" s="113"/>
      <c r="Q6" s="26" t="s">
        <v>279</v>
      </c>
    </row>
    <row r="7">
      <c r="A7" s="57" t="s">
        <v>23</v>
      </c>
      <c r="B7" s="51">
        <f>-1*'614'!N7</f>
        <v>1650</v>
      </c>
      <c r="C7" s="230">
        <v>150.0</v>
      </c>
      <c r="D7" s="42"/>
      <c r="E7" s="229">
        <v>150.0</v>
      </c>
      <c r="F7" s="230">
        <v>200.0</v>
      </c>
      <c r="G7" s="42"/>
      <c r="H7" s="230">
        <v>200.0</v>
      </c>
      <c r="I7" s="230">
        <v>100.0</v>
      </c>
      <c r="J7" s="230">
        <v>200.0</v>
      </c>
      <c r="K7" s="230">
        <v>150.0</v>
      </c>
      <c r="L7" s="52">
        <f t="shared" si="3"/>
        <v>2800</v>
      </c>
      <c r="M7" s="53">
        <v>1400.0</v>
      </c>
      <c r="N7" s="33">
        <f t="shared" si="4"/>
        <v>-1400</v>
      </c>
      <c r="O7" s="54">
        <f>SUM(C7:K7)+'614'!P7</f>
        <v>1900</v>
      </c>
      <c r="P7" s="113"/>
      <c r="Q7" s="26" t="s">
        <v>280</v>
      </c>
    </row>
    <row r="8">
      <c r="A8" s="57" t="s">
        <v>7</v>
      </c>
      <c r="B8" s="51">
        <f>-1*'614'!N8</f>
        <v>-1200</v>
      </c>
      <c r="C8" s="230">
        <v>150.0</v>
      </c>
      <c r="D8" s="42"/>
      <c r="E8" s="229">
        <v>150.0</v>
      </c>
      <c r="F8" s="236"/>
      <c r="G8" s="42"/>
      <c r="H8" s="236"/>
      <c r="I8" s="42"/>
      <c r="J8" s="42"/>
      <c r="K8" s="230">
        <v>150.0</v>
      </c>
      <c r="L8" s="52">
        <f t="shared" si="3"/>
        <v>-750</v>
      </c>
      <c r="M8" s="32"/>
      <c r="N8" s="33">
        <f t="shared" si="4"/>
        <v>750</v>
      </c>
      <c r="O8" s="54">
        <f>SUM(C8:K8)+'614'!P8</f>
        <v>1200</v>
      </c>
      <c r="P8" s="113"/>
      <c r="Q8" s="26" t="s">
        <v>281</v>
      </c>
    </row>
    <row r="9">
      <c r="A9" s="57" t="s">
        <v>96</v>
      </c>
      <c r="B9" s="51">
        <f>-1*'614'!N9</f>
        <v>0</v>
      </c>
      <c r="C9" s="236"/>
      <c r="D9" s="42"/>
      <c r="E9" s="236"/>
      <c r="F9" s="236"/>
      <c r="G9" s="42"/>
      <c r="H9" s="236"/>
      <c r="I9" s="42"/>
      <c r="J9" s="42"/>
      <c r="K9" s="236"/>
      <c r="L9" s="52">
        <f t="shared" si="3"/>
        <v>0</v>
      </c>
      <c r="M9" s="32"/>
      <c r="N9" s="33">
        <f t="shared" si="4"/>
        <v>0</v>
      </c>
      <c r="O9" s="54">
        <f>SUM(C9:K9)+'614'!P9</f>
        <v>0</v>
      </c>
      <c r="P9" s="113"/>
      <c r="Q9" s="26" t="s">
        <v>383</v>
      </c>
    </row>
    <row r="10">
      <c r="A10" s="57" t="s">
        <v>62</v>
      </c>
      <c r="B10" s="51">
        <f>-1*'614'!N10</f>
        <v>-350</v>
      </c>
      <c r="C10" s="236"/>
      <c r="D10" s="42"/>
      <c r="E10" s="236"/>
      <c r="F10" s="236"/>
      <c r="G10" s="42"/>
      <c r="H10" s="236"/>
      <c r="I10" s="42"/>
      <c r="J10" s="42"/>
      <c r="K10" s="236"/>
      <c r="L10" s="52">
        <f t="shared" si="3"/>
        <v>-350</v>
      </c>
      <c r="M10" s="32"/>
      <c r="N10" s="33">
        <f t="shared" si="4"/>
        <v>350</v>
      </c>
      <c r="O10" s="54">
        <f>SUM(C10:K10)+'614'!P10</f>
        <v>0</v>
      </c>
      <c r="P10" s="113"/>
      <c r="Q10" s="26" t="s">
        <v>282</v>
      </c>
    </row>
    <row r="11">
      <c r="A11" s="57" t="s">
        <v>16</v>
      </c>
      <c r="B11" s="51">
        <f>-1*'614'!N11</f>
        <v>0</v>
      </c>
      <c r="C11" s="229">
        <v>150.0</v>
      </c>
      <c r="D11" s="42"/>
      <c r="E11" s="229">
        <v>150.0</v>
      </c>
      <c r="F11" s="229">
        <v>200.0</v>
      </c>
      <c r="G11" s="42"/>
      <c r="H11" s="229">
        <v>200.0</v>
      </c>
      <c r="I11" s="42"/>
      <c r="J11" s="42"/>
      <c r="K11" s="236"/>
      <c r="L11" s="52">
        <f t="shared" si="3"/>
        <v>700</v>
      </c>
      <c r="M11" s="61">
        <f>L11</f>
        <v>700</v>
      </c>
      <c r="N11" s="33">
        <f t="shared" si="4"/>
        <v>0</v>
      </c>
      <c r="O11" s="54">
        <f>SUM(C11:K11)+'614'!P11</f>
        <v>1450</v>
      </c>
      <c r="P11" s="113"/>
      <c r="Q11" s="26" t="s">
        <v>283</v>
      </c>
    </row>
    <row r="12">
      <c r="A12" s="57" t="s">
        <v>36</v>
      </c>
      <c r="B12" s="51">
        <f>-1*'614'!N12</f>
        <v>-800</v>
      </c>
      <c r="C12" s="230">
        <v>150.0</v>
      </c>
      <c r="D12" s="42"/>
      <c r="E12" s="230">
        <v>150.0</v>
      </c>
      <c r="F12" s="236"/>
      <c r="G12" s="42"/>
      <c r="H12" s="230">
        <v>200.0</v>
      </c>
      <c r="I12" s="229">
        <v>150.0</v>
      </c>
      <c r="J12" s="229">
        <v>200.0</v>
      </c>
      <c r="K12" s="236"/>
      <c r="L12" s="52">
        <f t="shared" si="3"/>
        <v>50</v>
      </c>
      <c r="M12" s="32"/>
      <c r="N12" s="33">
        <f t="shared" si="4"/>
        <v>-50</v>
      </c>
      <c r="O12" s="54">
        <f>SUM(C12:K12)+'614'!P12</f>
        <v>1400</v>
      </c>
      <c r="P12" s="113"/>
      <c r="Q12" s="26" t="s">
        <v>284</v>
      </c>
    </row>
    <row r="13">
      <c r="A13" s="57" t="s">
        <v>45</v>
      </c>
      <c r="B13" s="51">
        <f>-1*'614'!N13</f>
        <v>450</v>
      </c>
      <c r="C13" s="229">
        <v>150.0</v>
      </c>
      <c r="D13" s="42"/>
      <c r="E13" s="230">
        <v>150.0</v>
      </c>
      <c r="F13" s="230">
        <v>200.0</v>
      </c>
      <c r="G13" s="42"/>
      <c r="H13" s="236"/>
      <c r="I13" s="229">
        <v>150.0</v>
      </c>
      <c r="J13" s="42"/>
      <c r="K13" s="230">
        <v>150.0</v>
      </c>
      <c r="L13" s="52">
        <f t="shared" si="3"/>
        <v>1250</v>
      </c>
      <c r="M13" s="53">
        <v>600.0</v>
      </c>
      <c r="N13" s="33">
        <f t="shared" si="4"/>
        <v>-650</v>
      </c>
      <c r="O13" s="54">
        <f>SUM(C13:K13)+'614'!P13</f>
        <v>1200</v>
      </c>
      <c r="P13" s="113"/>
      <c r="Q13" s="26" t="s">
        <v>285</v>
      </c>
    </row>
    <row r="14">
      <c r="A14" s="57" t="s">
        <v>87</v>
      </c>
      <c r="B14" s="51">
        <f>-1*'614'!N14</f>
        <v>-50</v>
      </c>
      <c r="C14" s="236"/>
      <c r="D14" s="42"/>
      <c r="E14" s="236"/>
      <c r="F14" s="236"/>
      <c r="G14" s="42"/>
      <c r="H14" s="236"/>
      <c r="I14" s="42"/>
      <c r="J14" s="42"/>
      <c r="K14" s="229">
        <v>150.0</v>
      </c>
      <c r="L14" s="52">
        <f t="shared" si="3"/>
        <v>100</v>
      </c>
      <c r="M14" s="32"/>
      <c r="N14" s="33">
        <f t="shared" si="4"/>
        <v>-100</v>
      </c>
      <c r="O14" s="54">
        <f>SUM(C14:K14)+'614'!P14</f>
        <v>150</v>
      </c>
      <c r="P14" s="113"/>
      <c r="Q14" s="26" t="s">
        <v>286</v>
      </c>
    </row>
    <row r="15">
      <c r="A15" s="57" t="s">
        <v>25</v>
      </c>
      <c r="B15" s="51">
        <f>-1*'614'!N15</f>
        <v>1150</v>
      </c>
      <c r="C15" s="229">
        <v>150.0</v>
      </c>
      <c r="D15" s="42"/>
      <c r="E15" s="229">
        <v>150.0</v>
      </c>
      <c r="F15" s="230">
        <v>200.0</v>
      </c>
      <c r="G15" s="42"/>
      <c r="H15" s="229">
        <v>200.0</v>
      </c>
      <c r="I15" s="230">
        <v>150.0</v>
      </c>
      <c r="J15" s="230">
        <v>200.0</v>
      </c>
      <c r="K15" s="229">
        <v>150.0</v>
      </c>
      <c r="L15" s="52">
        <f t="shared" si="3"/>
        <v>2350</v>
      </c>
      <c r="M15" s="53">
        <v>3200.0</v>
      </c>
      <c r="N15" s="33">
        <f t="shared" si="4"/>
        <v>850</v>
      </c>
      <c r="O15" s="54">
        <f>SUM(C15:K15)+'614'!P15</f>
        <v>1950</v>
      </c>
      <c r="P15" s="113"/>
      <c r="Q15" s="26" t="s">
        <v>287</v>
      </c>
    </row>
    <row r="16">
      <c r="A16" s="57" t="s">
        <v>112</v>
      </c>
      <c r="B16" s="51">
        <f>-1*'614'!N16</f>
        <v>1000</v>
      </c>
      <c r="C16" s="236"/>
      <c r="D16" s="42"/>
      <c r="E16" s="230">
        <v>150.0</v>
      </c>
      <c r="F16" s="236"/>
      <c r="G16" s="42"/>
      <c r="H16" s="229">
        <v>200.0</v>
      </c>
      <c r="I16" s="229">
        <v>150.0</v>
      </c>
      <c r="J16" s="42"/>
      <c r="K16" s="236"/>
      <c r="L16" s="52">
        <f t="shared" si="3"/>
        <v>1500</v>
      </c>
      <c r="M16" s="53">
        <v>1000.0</v>
      </c>
      <c r="N16" s="33">
        <f t="shared" si="4"/>
        <v>-500</v>
      </c>
      <c r="O16" s="54">
        <f>SUM(C16:K16)+'614'!P16</f>
        <v>500</v>
      </c>
      <c r="P16" s="113"/>
      <c r="Q16" s="26" t="s">
        <v>453</v>
      </c>
    </row>
    <row r="17">
      <c r="A17" s="57" t="s">
        <v>124</v>
      </c>
      <c r="B17" s="51">
        <f>-1*'614'!N17</f>
        <v>-100</v>
      </c>
      <c r="C17" s="229">
        <v>150.0</v>
      </c>
      <c r="D17" s="42"/>
      <c r="E17" s="229">
        <v>150.0</v>
      </c>
      <c r="F17" s="229">
        <v>200.0</v>
      </c>
      <c r="G17" s="42"/>
      <c r="H17" s="229">
        <v>200.0</v>
      </c>
      <c r="I17" s="230">
        <v>150.0</v>
      </c>
      <c r="J17" s="229">
        <v>200.0</v>
      </c>
      <c r="K17" s="229">
        <v>150.0</v>
      </c>
      <c r="L17" s="52">
        <f t="shared" si="3"/>
        <v>1100</v>
      </c>
      <c r="M17" s="53">
        <v>200.0</v>
      </c>
      <c r="N17" s="33">
        <f t="shared" si="4"/>
        <v>-900</v>
      </c>
      <c r="O17" s="54">
        <f>SUM(C17:K17)+'614'!P17</f>
        <v>1750</v>
      </c>
      <c r="P17" s="113"/>
      <c r="Q17" s="26" t="s">
        <v>289</v>
      </c>
    </row>
    <row r="18">
      <c r="A18" s="57" t="s">
        <v>97</v>
      </c>
      <c r="B18" s="51">
        <f>-1*'614'!N18</f>
        <v>750</v>
      </c>
      <c r="C18" s="236"/>
      <c r="D18" s="42"/>
      <c r="E18" s="236"/>
      <c r="F18" s="236"/>
      <c r="G18" s="42"/>
      <c r="H18" s="236"/>
      <c r="I18" s="42"/>
      <c r="J18" s="42"/>
      <c r="K18" s="236"/>
      <c r="L18" s="52">
        <f t="shared" si="3"/>
        <v>750</v>
      </c>
      <c r="M18" s="32"/>
      <c r="N18" s="33">
        <f t="shared" si="4"/>
        <v>-750</v>
      </c>
      <c r="O18" s="54">
        <f>SUM(C18:K18)+'614'!P18</f>
        <v>0</v>
      </c>
      <c r="P18" s="113"/>
      <c r="Q18" s="26" t="s">
        <v>385</v>
      </c>
    </row>
    <row r="19">
      <c r="A19" s="57" t="s">
        <v>65</v>
      </c>
      <c r="B19" s="51">
        <f>-1*'614'!N19</f>
        <v>-50</v>
      </c>
      <c r="C19" s="236"/>
      <c r="D19" s="42"/>
      <c r="E19" s="230">
        <v>150.0</v>
      </c>
      <c r="F19" s="230">
        <v>200.0</v>
      </c>
      <c r="G19" s="42"/>
      <c r="H19" s="230">
        <v>200.0</v>
      </c>
      <c r="I19" s="229">
        <v>150.0</v>
      </c>
      <c r="J19" s="229">
        <v>200.0</v>
      </c>
      <c r="K19" s="230">
        <v>150.0</v>
      </c>
      <c r="L19" s="52">
        <f t="shared" si="3"/>
        <v>1000</v>
      </c>
      <c r="M19" s="32"/>
      <c r="N19" s="33">
        <f t="shared" si="4"/>
        <v>-1000</v>
      </c>
      <c r="O19" s="54">
        <f>SUM(C19:K19)+'614'!P19</f>
        <v>1450</v>
      </c>
      <c r="P19" s="113"/>
      <c r="Q19" s="26" t="s">
        <v>290</v>
      </c>
    </row>
    <row r="20">
      <c r="A20" s="57" t="s">
        <v>55</v>
      </c>
      <c r="B20" s="51">
        <f>-1*'614'!N20</f>
        <v>50</v>
      </c>
      <c r="C20" s="230">
        <v>150.0</v>
      </c>
      <c r="D20" s="42"/>
      <c r="E20" s="236"/>
      <c r="F20" s="236"/>
      <c r="G20" s="42"/>
      <c r="H20" s="236"/>
      <c r="I20" s="229">
        <v>150.0</v>
      </c>
      <c r="J20" s="230">
        <v>200.0</v>
      </c>
      <c r="K20" s="230">
        <v>150.0</v>
      </c>
      <c r="L20" s="52">
        <f t="shared" si="3"/>
        <v>700</v>
      </c>
      <c r="M20" s="32"/>
      <c r="N20" s="33">
        <f t="shared" si="4"/>
        <v>-700</v>
      </c>
      <c r="O20" s="54">
        <f>SUM(C20:K20)+'614'!P20</f>
        <v>1000</v>
      </c>
      <c r="P20" s="113"/>
      <c r="Q20" s="26" t="s">
        <v>291</v>
      </c>
    </row>
    <row r="21">
      <c r="A21" s="57" t="s">
        <v>28</v>
      </c>
      <c r="B21" s="51">
        <f>-1*'614'!N21</f>
        <v>1000</v>
      </c>
      <c r="C21" s="236"/>
      <c r="D21" s="42"/>
      <c r="E21" s="236"/>
      <c r="F21" s="236"/>
      <c r="G21" s="42"/>
      <c r="H21" s="236"/>
      <c r="I21" s="230">
        <v>150.0</v>
      </c>
      <c r="J21" s="42"/>
      <c r="K21" s="229">
        <v>150.0</v>
      </c>
      <c r="L21" s="52">
        <f t="shared" si="3"/>
        <v>1300</v>
      </c>
      <c r="M21" s="53">
        <v>1000.0</v>
      </c>
      <c r="N21" s="33">
        <f t="shared" si="4"/>
        <v>-300</v>
      </c>
      <c r="O21" s="54">
        <f>SUM(C21:K21)+'614'!P21</f>
        <v>300</v>
      </c>
      <c r="P21" s="113"/>
      <c r="Q21" s="26" t="s">
        <v>292</v>
      </c>
    </row>
    <row r="22">
      <c r="A22" s="57" t="s">
        <v>159</v>
      </c>
      <c r="B22" s="51">
        <f>-1*'614'!N22</f>
        <v>0</v>
      </c>
      <c r="C22" s="236"/>
      <c r="D22" s="42"/>
      <c r="E22" s="236"/>
      <c r="F22" s="236"/>
      <c r="G22" s="42"/>
      <c r="H22" s="236"/>
      <c r="I22" s="42"/>
      <c r="J22" s="42"/>
      <c r="K22" s="236"/>
      <c r="L22" s="52">
        <f t="shared" si="3"/>
        <v>0</v>
      </c>
      <c r="M22" s="32"/>
      <c r="N22" s="33">
        <f t="shared" si="4"/>
        <v>0</v>
      </c>
      <c r="O22" s="54">
        <f>SUM(C22:K22)+'614'!P22</f>
        <v>0</v>
      </c>
      <c r="P22" s="113"/>
      <c r="Q22" s="26" t="s">
        <v>502</v>
      </c>
    </row>
    <row r="23">
      <c r="A23" s="57" t="s">
        <v>149</v>
      </c>
      <c r="B23" s="51">
        <f>-1*'614'!N23</f>
        <v>50</v>
      </c>
      <c r="C23" s="236"/>
      <c r="D23" s="42"/>
      <c r="E23" s="236"/>
      <c r="F23" s="236"/>
      <c r="G23" s="42"/>
      <c r="H23" s="236"/>
      <c r="I23" s="42"/>
      <c r="J23" s="42"/>
      <c r="K23" s="236"/>
      <c r="L23" s="52">
        <f t="shared" si="3"/>
        <v>50</v>
      </c>
      <c r="M23" s="32"/>
      <c r="N23" s="33">
        <f t="shared" si="4"/>
        <v>-50</v>
      </c>
      <c r="O23" s="54">
        <f>SUM(C23:K23)+'614'!P23</f>
        <v>0</v>
      </c>
      <c r="P23" s="113"/>
      <c r="Q23" s="26" t="s">
        <v>294</v>
      </c>
    </row>
    <row r="24">
      <c r="A24" s="57" t="s">
        <v>103</v>
      </c>
      <c r="B24" s="51">
        <f>-1*'614'!N24</f>
        <v>0</v>
      </c>
      <c r="C24" s="229">
        <v>150.0</v>
      </c>
      <c r="D24" s="42"/>
      <c r="E24" s="230">
        <v>150.0</v>
      </c>
      <c r="F24" s="229">
        <v>200.0</v>
      </c>
      <c r="G24" s="42"/>
      <c r="H24" s="230">
        <v>200.0</v>
      </c>
      <c r="I24" s="230">
        <v>150.0</v>
      </c>
      <c r="J24" s="230">
        <v>200.0</v>
      </c>
      <c r="K24" s="229">
        <v>150.0</v>
      </c>
      <c r="L24" s="52">
        <f t="shared" si="3"/>
        <v>1200</v>
      </c>
      <c r="M24" s="53">
        <v>500.0</v>
      </c>
      <c r="N24" s="33">
        <f t="shared" si="4"/>
        <v>-700</v>
      </c>
      <c r="O24" s="54">
        <f>SUM(C24:K24)+'614'!P24</f>
        <v>1350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J25" s="42"/>
      <c r="K25" s="42"/>
      <c r="L25" s="71"/>
      <c r="M25" s="71"/>
      <c r="O25" s="239"/>
    </row>
    <row r="26">
      <c r="B26" s="68"/>
      <c r="C26" s="69" t="s">
        <v>507</v>
      </c>
      <c r="D26" s="42"/>
      <c r="E26" s="42"/>
      <c r="F26" s="245" t="s">
        <v>518</v>
      </c>
      <c r="G26" s="42"/>
      <c r="H26" s="69" t="s">
        <v>518</v>
      </c>
      <c r="I26" s="69" t="s">
        <v>518</v>
      </c>
      <c r="J26" s="69" t="s">
        <v>518</v>
      </c>
      <c r="K26" s="69" t="s">
        <v>518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69" t="s">
        <v>522</v>
      </c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41792.0</v>
      </c>
      <c r="D1" s="19">
        <v>41795.0</v>
      </c>
      <c r="E1" s="19">
        <v>41799.0</v>
      </c>
      <c r="F1" s="19">
        <v>41802.0</v>
      </c>
      <c r="G1" s="19">
        <v>41806.0</v>
      </c>
      <c r="H1" s="19">
        <v>41809.0</v>
      </c>
      <c r="I1" s="19">
        <v>41813.0</v>
      </c>
      <c r="J1" s="19">
        <v>41816.0</v>
      </c>
      <c r="K1" s="19">
        <v>41820.0</v>
      </c>
      <c r="L1" s="20" t="s">
        <v>256</v>
      </c>
      <c r="M1" s="22" t="s">
        <v>257</v>
      </c>
      <c r="N1" s="23" t="s">
        <v>258</v>
      </c>
      <c r="O1" s="24" t="s">
        <v>259</v>
      </c>
      <c r="P1" s="24" t="s">
        <v>259</v>
      </c>
      <c r="Q1" s="26" t="s">
        <v>260</v>
      </c>
    </row>
    <row r="2">
      <c r="A2" s="27" t="s">
        <v>261</v>
      </c>
      <c r="B2" s="28">
        <f>'514'!L2</f>
        <v>1000</v>
      </c>
      <c r="C2" s="229" t="s">
        <v>450</v>
      </c>
      <c r="D2" s="42"/>
      <c r="E2" s="69" t="s">
        <v>262</v>
      </c>
      <c r="F2" s="42"/>
      <c r="G2" s="42"/>
      <c r="H2" s="229" t="s">
        <v>369</v>
      </c>
      <c r="I2" s="69" t="s">
        <v>418</v>
      </c>
      <c r="J2" s="230" t="s">
        <v>516</v>
      </c>
      <c r="K2" s="229" t="s">
        <v>266</v>
      </c>
      <c r="L2" s="31">
        <f>B2+L3-L4</f>
        <v>1350</v>
      </c>
      <c r="M2" s="32"/>
      <c r="N2" s="33">
        <f>SUM(N5:N24)</f>
        <v>-3150</v>
      </c>
      <c r="O2" s="216" t="s">
        <v>517</v>
      </c>
      <c r="P2" s="216" t="s">
        <v>488</v>
      </c>
      <c r="Q2" s="36"/>
      <c r="R2" s="36"/>
    </row>
    <row r="3">
      <c r="A3" s="37" t="s">
        <v>271</v>
      </c>
      <c r="B3" s="38"/>
      <c r="C3" s="39">
        <f t="shared" ref="C3:K3" si="1">SUM(C5:C24)</f>
        <v>1650</v>
      </c>
      <c r="D3" s="39">
        <f t="shared" si="1"/>
        <v>0</v>
      </c>
      <c r="E3" s="39">
        <f t="shared" si="1"/>
        <v>1800</v>
      </c>
      <c r="F3" s="39">
        <f t="shared" si="1"/>
        <v>0</v>
      </c>
      <c r="G3" s="39">
        <f t="shared" si="1"/>
        <v>0</v>
      </c>
      <c r="H3" s="39">
        <f t="shared" si="1"/>
        <v>1600</v>
      </c>
      <c r="I3" s="39">
        <f t="shared" si="1"/>
        <v>1800</v>
      </c>
      <c r="J3" s="39">
        <f t="shared" si="1"/>
        <v>1600</v>
      </c>
      <c r="K3" s="39">
        <f t="shared" si="1"/>
        <v>1500</v>
      </c>
      <c r="L3" s="39">
        <f t="shared" ref="L3:L4" si="2">SUM(C3:K3)</f>
        <v>9950</v>
      </c>
      <c r="M3" s="32"/>
      <c r="N3" s="40"/>
      <c r="O3" s="41"/>
      <c r="P3" s="41"/>
      <c r="Q3" s="43"/>
      <c r="R3" s="43"/>
    </row>
    <row r="4">
      <c r="A4" s="44" t="s">
        <v>272</v>
      </c>
      <c r="B4" s="45"/>
      <c r="C4" s="231">
        <v>1600.0</v>
      </c>
      <c r="D4" s="232"/>
      <c r="E4" s="231">
        <v>1600.0</v>
      </c>
      <c r="F4" s="232"/>
      <c r="G4" s="232"/>
      <c r="H4" s="231">
        <v>1600.0</v>
      </c>
      <c r="I4" s="231">
        <v>1600.0</v>
      </c>
      <c r="J4" s="231">
        <v>1600.0</v>
      </c>
      <c r="K4" s="231">
        <v>1600.0</v>
      </c>
      <c r="L4" s="47">
        <f t="shared" si="2"/>
        <v>9600</v>
      </c>
      <c r="M4" s="32"/>
      <c r="N4" s="40"/>
      <c r="O4" s="48"/>
      <c r="P4" s="48"/>
    </row>
    <row r="5">
      <c r="A5" s="50" t="s">
        <v>278</v>
      </c>
      <c r="B5" s="51">
        <f>-1*'514'!N5</f>
        <v>0</v>
      </c>
      <c r="C5" s="69">
        <v>300.0</v>
      </c>
      <c r="D5" s="42"/>
      <c r="E5" s="236"/>
      <c r="F5" s="42"/>
      <c r="G5" s="42"/>
      <c r="H5" s="229">
        <v>0.0</v>
      </c>
      <c r="I5" s="236"/>
      <c r="J5" s="230">
        <v>200.0</v>
      </c>
      <c r="K5" s="229">
        <v>150.0</v>
      </c>
      <c r="L5" s="52">
        <f t="shared" ref="L5:L24" si="3">SUM(B5:K5)</f>
        <v>650</v>
      </c>
      <c r="M5" s="53">
        <v>650.0</v>
      </c>
      <c r="N5" s="33">
        <f t="shared" ref="N5:N24" si="4">M5-L5</f>
        <v>0</v>
      </c>
      <c r="O5" s="54">
        <f>SUM(C5:E5)+'514'!O5</f>
        <v>1300</v>
      </c>
      <c r="P5" s="54">
        <f t="shared" ref="P5:P24" si="5">SUM(F5:K5)</f>
        <v>350</v>
      </c>
      <c r="Q5" s="56"/>
    </row>
    <row r="6">
      <c r="A6" s="57" t="s">
        <v>94</v>
      </c>
      <c r="B6" s="51">
        <f>-1*'514'!N6</f>
        <v>850</v>
      </c>
      <c r="C6" s="236"/>
      <c r="D6" s="42"/>
      <c r="E6" s="236"/>
      <c r="F6" s="42"/>
      <c r="G6" s="42"/>
      <c r="H6" s="230">
        <v>200.0</v>
      </c>
      <c r="I6" s="230">
        <v>200.0</v>
      </c>
      <c r="J6" s="229">
        <v>200.0</v>
      </c>
      <c r="K6" s="229">
        <v>150.0</v>
      </c>
      <c r="L6" s="52">
        <f t="shared" si="3"/>
        <v>1600</v>
      </c>
      <c r="M6" s="53">
        <v>2000.0</v>
      </c>
      <c r="N6" s="33">
        <f t="shared" si="4"/>
        <v>400</v>
      </c>
      <c r="O6" s="54">
        <f>SUM(C6:E6)+'514'!O6</f>
        <v>1000</v>
      </c>
      <c r="P6" s="54">
        <f t="shared" si="5"/>
        <v>750</v>
      </c>
      <c r="Q6" s="26" t="s">
        <v>279</v>
      </c>
    </row>
    <row r="7">
      <c r="A7" s="57" t="s">
        <v>23</v>
      </c>
      <c r="B7" s="51">
        <f>-1*'514'!N7</f>
        <v>700</v>
      </c>
      <c r="C7" s="236"/>
      <c r="D7" s="42"/>
      <c r="E7" s="230">
        <v>200.0</v>
      </c>
      <c r="F7" s="42"/>
      <c r="G7" s="42"/>
      <c r="H7" s="230">
        <v>200.0</v>
      </c>
      <c r="I7" s="229">
        <v>200.0</v>
      </c>
      <c r="J7" s="230">
        <v>200.0</v>
      </c>
      <c r="K7" s="229">
        <v>150.0</v>
      </c>
      <c r="L7" s="52">
        <f t="shared" si="3"/>
        <v>1650</v>
      </c>
      <c r="M7" s="32"/>
      <c r="N7" s="33">
        <f t="shared" si="4"/>
        <v>-1650</v>
      </c>
      <c r="O7" s="54">
        <f>SUM(C7:E7)+'514'!O7</f>
        <v>1850</v>
      </c>
      <c r="P7" s="54">
        <f t="shared" si="5"/>
        <v>750</v>
      </c>
      <c r="Q7" s="26" t="s">
        <v>280</v>
      </c>
    </row>
    <row r="8">
      <c r="A8" s="57" t="s">
        <v>7</v>
      </c>
      <c r="B8" s="51">
        <f>-1*'514'!N8</f>
        <v>-900</v>
      </c>
      <c r="C8" s="229">
        <v>150.0</v>
      </c>
      <c r="D8" s="42"/>
      <c r="E8" s="236"/>
      <c r="F8" s="42"/>
      <c r="G8" s="42"/>
      <c r="H8" s="229">
        <v>200.0</v>
      </c>
      <c r="I8" s="230">
        <v>200.0</v>
      </c>
      <c r="J8" s="230">
        <v>200.0</v>
      </c>
      <c r="K8" s="229">
        <v>150.0</v>
      </c>
      <c r="L8" s="52">
        <f t="shared" si="3"/>
        <v>0</v>
      </c>
      <c r="M8" s="53">
        <v>1200.0</v>
      </c>
      <c r="N8" s="33">
        <f t="shared" si="4"/>
        <v>1200</v>
      </c>
      <c r="O8" s="54">
        <f>SUM(C8:E8)+'514'!O8</f>
        <v>1800</v>
      </c>
      <c r="P8" s="54">
        <f t="shared" si="5"/>
        <v>750</v>
      </c>
      <c r="Q8" s="26" t="s">
        <v>281</v>
      </c>
    </row>
    <row r="9">
      <c r="A9" s="57" t="s">
        <v>96</v>
      </c>
      <c r="B9" s="51">
        <f>-1*'514'!N9</f>
        <v>0</v>
      </c>
      <c r="C9" s="236"/>
      <c r="D9" s="42"/>
      <c r="E9" s="236"/>
      <c r="F9" s="42"/>
      <c r="G9" s="42"/>
      <c r="H9" s="236"/>
      <c r="I9" s="236"/>
      <c r="J9" s="236"/>
      <c r="K9" s="236"/>
      <c r="L9" s="52">
        <f t="shared" si="3"/>
        <v>0</v>
      </c>
      <c r="M9" s="32"/>
      <c r="N9" s="33">
        <f t="shared" si="4"/>
        <v>0</v>
      </c>
      <c r="O9" s="54">
        <f>SUM(C9:E9)+'514'!O9</f>
        <v>0</v>
      </c>
      <c r="P9" s="54">
        <f t="shared" si="5"/>
        <v>0</v>
      </c>
      <c r="Q9" s="26" t="s">
        <v>383</v>
      </c>
    </row>
    <row r="10">
      <c r="A10" s="57" t="s">
        <v>62</v>
      </c>
      <c r="B10" s="51">
        <f>-1*'514'!N10</f>
        <v>-350</v>
      </c>
      <c r="C10" s="236"/>
      <c r="D10" s="42"/>
      <c r="E10" s="236"/>
      <c r="F10" s="42"/>
      <c r="G10" s="42"/>
      <c r="H10" s="236"/>
      <c r="I10" s="236"/>
      <c r="J10" s="236"/>
      <c r="K10" s="236"/>
      <c r="L10" s="52">
        <f t="shared" si="3"/>
        <v>-350</v>
      </c>
      <c r="M10" s="32"/>
      <c r="N10" s="33">
        <f t="shared" si="4"/>
        <v>350</v>
      </c>
      <c r="O10" s="54">
        <f>SUM(C10:E10)+'514'!O10</f>
        <v>600</v>
      </c>
      <c r="P10" s="54">
        <f t="shared" si="5"/>
        <v>0</v>
      </c>
      <c r="Q10" s="26" t="s">
        <v>282</v>
      </c>
    </row>
    <row r="11">
      <c r="A11" s="57" t="s">
        <v>16</v>
      </c>
      <c r="B11" s="51">
        <f>-1*'514'!N11</f>
        <v>0</v>
      </c>
      <c r="C11" s="229">
        <v>150.0</v>
      </c>
      <c r="D11" s="42"/>
      <c r="E11" s="229">
        <v>200.0</v>
      </c>
      <c r="F11" s="42"/>
      <c r="G11" s="42"/>
      <c r="H11" s="229">
        <v>200.0</v>
      </c>
      <c r="I11" s="229">
        <v>200.0</v>
      </c>
      <c r="J11" s="229">
        <v>200.0</v>
      </c>
      <c r="K11" s="229">
        <v>150.0</v>
      </c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SUM(C11:E11)+'514'!O11</f>
        <v>2300</v>
      </c>
      <c r="P11" s="54">
        <f t="shared" si="5"/>
        <v>750</v>
      </c>
      <c r="Q11" s="26" t="s">
        <v>283</v>
      </c>
    </row>
    <row r="12">
      <c r="A12" s="57" t="s">
        <v>36</v>
      </c>
      <c r="B12" s="51">
        <f>-1*'514'!N12</f>
        <v>-1550</v>
      </c>
      <c r="C12" s="236"/>
      <c r="D12" s="42"/>
      <c r="E12" s="229">
        <v>200.0</v>
      </c>
      <c r="F12" s="42"/>
      <c r="G12" s="42"/>
      <c r="H12" s="236"/>
      <c r="I12" s="229">
        <v>200.0</v>
      </c>
      <c r="J12" s="229">
        <v>200.0</v>
      </c>
      <c r="K12" s="230">
        <v>150.0</v>
      </c>
      <c r="L12" s="52">
        <f t="shared" si="3"/>
        <v>-800</v>
      </c>
      <c r="M12" s="32"/>
      <c r="N12" s="33">
        <f t="shared" si="4"/>
        <v>800</v>
      </c>
      <c r="O12" s="54">
        <f>SUM(C12:E12)+'514'!O12</f>
        <v>1850</v>
      </c>
      <c r="P12" s="54">
        <f t="shared" si="5"/>
        <v>550</v>
      </c>
      <c r="Q12" s="26" t="s">
        <v>284</v>
      </c>
    </row>
    <row r="13">
      <c r="A13" s="57" t="s">
        <v>45</v>
      </c>
      <c r="B13" s="51">
        <f>-1*'514'!N13</f>
        <v>350</v>
      </c>
      <c r="C13" s="236"/>
      <c r="D13" s="42"/>
      <c r="E13" s="230">
        <v>200.0</v>
      </c>
      <c r="F13" s="42"/>
      <c r="G13" s="42"/>
      <c r="H13" s="230">
        <v>200.0</v>
      </c>
      <c r="I13" s="236"/>
      <c r="J13" s="230">
        <v>200.0</v>
      </c>
      <c r="K13" s="236"/>
      <c r="L13" s="52">
        <f t="shared" si="3"/>
        <v>950</v>
      </c>
      <c r="M13" s="53">
        <v>500.0</v>
      </c>
      <c r="N13" s="33">
        <f t="shared" si="4"/>
        <v>-450</v>
      </c>
      <c r="O13" s="54">
        <f>SUM(C13:E13)+'514'!O13</f>
        <v>1550</v>
      </c>
      <c r="P13" s="54">
        <f t="shared" si="5"/>
        <v>400</v>
      </c>
      <c r="Q13" s="26" t="s">
        <v>285</v>
      </c>
    </row>
    <row r="14">
      <c r="A14" s="57" t="s">
        <v>87</v>
      </c>
      <c r="B14" s="51">
        <f>-1*'514'!N14</f>
        <v>-50</v>
      </c>
      <c r="C14" s="236"/>
      <c r="D14" s="42"/>
      <c r="E14" s="236"/>
      <c r="F14" s="42"/>
      <c r="G14" s="42"/>
      <c r="H14" s="236"/>
      <c r="I14" s="236"/>
      <c r="J14" s="236"/>
      <c r="K14" s="236"/>
      <c r="L14" s="52">
        <f t="shared" si="3"/>
        <v>-50</v>
      </c>
      <c r="M14" s="32"/>
      <c r="N14" s="33">
        <f t="shared" si="4"/>
        <v>50</v>
      </c>
      <c r="O14" s="54">
        <f>SUM(C14:E14)+'514'!O14</f>
        <v>0</v>
      </c>
      <c r="P14" s="54">
        <f t="shared" si="5"/>
        <v>0</v>
      </c>
      <c r="Q14" s="26" t="s">
        <v>286</v>
      </c>
    </row>
    <row r="15">
      <c r="A15" s="57" t="s">
        <v>25</v>
      </c>
      <c r="B15" s="51">
        <f>-1*'514'!N15</f>
        <v>50</v>
      </c>
      <c r="C15" s="230">
        <v>150.0</v>
      </c>
      <c r="D15" s="42"/>
      <c r="E15" s="230">
        <v>200.0</v>
      </c>
      <c r="F15" s="42"/>
      <c r="G15" s="42"/>
      <c r="H15" s="230">
        <v>200.0</v>
      </c>
      <c r="I15" s="230">
        <v>200.0</v>
      </c>
      <c r="J15" s="230">
        <v>200.0</v>
      </c>
      <c r="K15" s="230">
        <v>150.0</v>
      </c>
      <c r="L15" s="52">
        <f t="shared" si="3"/>
        <v>1150</v>
      </c>
      <c r="M15" s="32"/>
      <c r="N15" s="33">
        <f t="shared" si="4"/>
        <v>-1150</v>
      </c>
      <c r="O15" s="54">
        <f>SUM(C15:E15)+'514'!O15</f>
        <v>1800</v>
      </c>
      <c r="P15" s="54">
        <f t="shared" si="5"/>
        <v>750</v>
      </c>
      <c r="Q15" s="26" t="s">
        <v>287</v>
      </c>
    </row>
    <row r="16">
      <c r="A16" s="57" t="s">
        <v>112</v>
      </c>
      <c r="B16" s="51">
        <f>-1*'514'!N16</f>
        <v>1050</v>
      </c>
      <c r="C16" s="229">
        <v>150.0</v>
      </c>
      <c r="D16" s="42"/>
      <c r="E16" s="236"/>
      <c r="F16" s="42"/>
      <c r="G16" s="42"/>
      <c r="H16" s="236"/>
      <c r="I16" s="236"/>
      <c r="J16" s="236"/>
      <c r="K16" s="236"/>
      <c r="L16" s="52">
        <f t="shared" si="3"/>
        <v>1200</v>
      </c>
      <c r="M16" s="53">
        <v>200.0</v>
      </c>
      <c r="N16" s="33">
        <f t="shared" si="4"/>
        <v>-1000</v>
      </c>
      <c r="O16" s="54">
        <f>SUM(C16:E16)+'514'!O16</f>
        <v>1000</v>
      </c>
      <c r="P16" s="54">
        <f t="shared" si="5"/>
        <v>0</v>
      </c>
      <c r="Q16" s="26" t="s">
        <v>453</v>
      </c>
    </row>
    <row r="17">
      <c r="A17" s="57" t="s">
        <v>124</v>
      </c>
      <c r="B17" s="51">
        <f>-1*'514'!N17</f>
        <v>0</v>
      </c>
      <c r="C17" s="229">
        <v>150.0</v>
      </c>
      <c r="D17" s="42"/>
      <c r="E17" s="229">
        <v>200.0</v>
      </c>
      <c r="F17" s="42"/>
      <c r="G17" s="42"/>
      <c r="H17" s="229">
        <v>200.0</v>
      </c>
      <c r="I17" s="230">
        <v>200.0</v>
      </c>
      <c r="J17" s="236"/>
      <c r="K17" s="230">
        <v>150.0</v>
      </c>
      <c r="L17" s="52">
        <f t="shared" si="3"/>
        <v>900</v>
      </c>
      <c r="M17" s="53">
        <v>1000.0</v>
      </c>
      <c r="N17" s="33">
        <f t="shared" si="4"/>
        <v>100</v>
      </c>
      <c r="O17" s="54">
        <f>SUM(C17:E17)+'514'!O17</f>
        <v>2050</v>
      </c>
      <c r="P17" s="54">
        <f t="shared" si="5"/>
        <v>550</v>
      </c>
      <c r="Q17" s="26" t="s">
        <v>289</v>
      </c>
    </row>
    <row r="18">
      <c r="A18" s="57" t="s">
        <v>97</v>
      </c>
      <c r="B18" s="51">
        <f>-1*'514'!N18</f>
        <v>600</v>
      </c>
      <c r="C18" s="230">
        <v>150.0</v>
      </c>
      <c r="D18" s="42"/>
      <c r="E18" s="236"/>
      <c r="F18" s="42"/>
      <c r="G18" s="42"/>
      <c r="H18" s="236"/>
      <c r="I18" s="236"/>
      <c r="J18" s="236"/>
      <c r="K18" s="236"/>
      <c r="L18" s="52">
        <f t="shared" si="3"/>
        <v>750</v>
      </c>
      <c r="M18" s="32"/>
      <c r="N18" s="33">
        <f t="shared" si="4"/>
        <v>-750</v>
      </c>
      <c r="O18" s="54">
        <f>SUM(C18:E18)+'514'!O18</f>
        <v>700</v>
      </c>
      <c r="P18" s="54">
        <f t="shared" si="5"/>
        <v>0</v>
      </c>
      <c r="Q18" s="26" t="s">
        <v>385</v>
      </c>
    </row>
    <row r="19">
      <c r="A19" s="57" t="s">
        <v>65</v>
      </c>
      <c r="B19" s="51">
        <f>-1*'514'!N19</f>
        <v>500</v>
      </c>
      <c r="C19" s="229">
        <v>150.0</v>
      </c>
      <c r="D19" s="42"/>
      <c r="E19" s="229">
        <v>200.0</v>
      </c>
      <c r="F19" s="42"/>
      <c r="G19" s="42"/>
      <c r="H19" s="230">
        <v>200.0</v>
      </c>
      <c r="I19" s="229">
        <v>200.0</v>
      </c>
      <c r="J19" s="236"/>
      <c r="K19" s="236"/>
      <c r="L19" s="52">
        <f t="shared" si="3"/>
        <v>1250</v>
      </c>
      <c r="M19" s="53">
        <v>1300.0</v>
      </c>
      <c r="N19" s="33">
        <f t="shared" si="4"/>
        <v>50</v>
      </c>
      <c r="O19" s="54">
        <f>SUM(C19:E19)+'514'!O19</f>
        <v>1550</v>
      </c>
      <c r="P19" s="54">
        <f t="shared" si="5"/>
        <v>400</v>
      </c>
      <c r="Q19" s="26" t="s">
        <v>290</v>
      </c>
    </row>
    <row r="20">
      <c r="A20" s="57" t="s">
        <v>55</v>
      </c>
      <c r="B20" s="51">
        <f>-1*'514'!N20</f>
        <v>550</v>
      </c>
      <c r="C20" s="230">
        <v>150.0</v>
      </c>
      <c r="D20" s="42"/>
      <c r="E20" s="229">
        <v>200.0</v>
      </c>
      <c r="F20" s="42"/>
      <c r="G20" s="42"/>
      <c r="H20" s="236"/>
      <c r="I20" s="229">
        <v>200.0</v>
      </c>
      <c r="J20" s="236"/>
      <c r="K20" s="230">
        <v>150.0</v>
      </c>
      <c r="L20" s="52">
        <f t="shared" si="3"/>
        <v>1250</v>
      </c>
      <c r="M20" s="53">
        <v>1200.0</v>
      </c>
      <c r="N20" s="33">
        <f t="shared" si="4"/>
        <v>-50</v>
      </c>
      <c r="O20" s="54">
        <f>SUM(C20:E20)+'514'!O20</f>
        <v>2000</v>
      </c>
      <c r="P20" s="54">
        <f t="shared" si="5"/>
        <v>350</v>
      </c>
      <c r="Q20" s="26" t="s">
        <v>291</v>
      </c>
    </row>
    <row r="21">
      <c r="A21" s="57" t="s">
        <v>28</v>
      </c>
      <c r="B21" s="51">
        <f>-1*'514'!N21</f>
        <v>1000</v>
      </c>
      <c r="C21" s="236"/>
      <c r="D21" s="42"/>
      <c r="E21" s="236"/>
      <c r="F21" s="42"/>
      <c r="G21" s="42"/>
      <c r="H21" s="236"/>
      <c r="I21" s="236"/>
      <c r="J21" s="236"/>
      <c r="K21" s="236"/>
      <c r="L21" s="52">
        <f t="shared" si="3"/>
        <v>1000</v>
      </c>
      <c r="M21" s="32"/>
      <c r="N21" s="33">
        <f t="shared" si="4"/>
        <v>-1000</v>
      </c>
      <c r="O21" s="54">
        <f>SUM(C21:E21)+'514'!O21</f>
        <v>1000</v>
      </c>
      <c r="P21" s="54">
        <f t="shared" si="5"/>
        <v>0</v>
      </c>
      <c r="Q21" s="26" t="s">
        <v>292</v>
      </c>
    </row>
    <row r="22">
      <c r="A22" s="57" t="s">
        <v>159</v>
      </c>
      <c r="B22" s="51">
        <f>-1*'514'!N22</f>
        <v>0</v>
      </c>
      <c r="C22" s="236"/>
      <c r="D22" s="42"/>
      <c r="E22" s="236"/>
      <c r="F22" s="42"/>
      <c r="G22" s="42"/>
      <c r="H22" s="236"/>
      <c r="I22" s="236"/>
      <c r="J22" s="236"/>
      <c r="K22" s="236"/>
      <c r="L22" s="52">
        <f t="shared" si="3"/>
        <v>0</v>
      </c>
      <c r="M22" s="32"/>
      <c r="N22" s="33">
        <f t="shared" si="4"/>
        <v>0</v>
      </c>
      <c r="O22" s="54">
        <f>SUM(C22:E22)+'514'!O22</f>
        <v>0</v>
      </c>
      <c r="P22" s="54">
        <f t="shared" si="5"/>
        <v>0</v>
      </c>
      <c r="Q22" s="26" t="s">
        <v>502</v>
      </c>
    </row>
    <row r="23">
      <c r="A23" s="57" t="s">
        <v>149</v>
      </c>
      <c r="B23" s="51">
        <f>-1*'514'!N23</f>
        <v>50</v>
      </c>
      <c r="C23" s="236"/>
      <c r="D23" s="42"/>
      <c r="E23" s="236"/>
      <c r="F23" s="42"/>
      <c r="G23" s="42"/>
      <c r="H23" s="236"/>
      <c r="I23" s="236"/>
      <c r="J23" s="236"/>
      <c r="K23" s="236"/>
      <c r="L23" s="52">
        <f t="shared" si="3"/>
        <v>50</v>
      </c>
      <c r="M23" s="32"/>
      <c r="N23" s="33">
        <f t="shared" si="4"/>
        <v>-50</v>
      </c>
      <c r="O23" s="54">
        <f>SUM(C23:E23)+'514'!O23</f>
        <v>0</v>
      </c>
      <c r="P23" s="54">
        <f t="shared" si="5"/>
        <v>0</v>
      </c>
      <c r="Q23" s="26" t="s">
        <v>294</v>
      </c>
    </row>
    <row r="24">
      <c r="A24" s="57" t="s">
        <v>103</v>
      </c>
      <c r="B24" s="51">
        <f>-1*'514'!N24</f>
        <v>150</v>
      </c>
      <c r="C24" s="230">
        <v>150.0</v>
      </c>
      <c r="D24" s="42"/>
      <c r="E24" s="230">
        <v>200.0</v>
      </c>
      <c r="F24" s="42"/>
      <c r="G24" s="42"/>
      <c r="H24" s="236"/>
      <c r="I24" s="236"/>
      <c r="J24" s="236"/>
      <c r="K24" s="230">
        <v>150.0</v>
      </c>
      <c r="L24" s="52">
        <f t="shared" si="3"/>
        <v>650</v>
      </c>
      <c r="M24" s="53">
        <v>650.0</v>
      </c>
      <c r="N24" s="33">
        <f t="shared" si="4"/>
        <v>0</v>
      </c>
      <c r="O24" s="54">
        <f>SUM(C24:E24)+'514'!O24</f>
        <v>850</v>
      </c>
      <c r="P24" s="54">
        <f t="shared" si="5"/>
        <v>150</v>
      </c>
      <c r="Q24" s="26" t="s">
        <v>318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69" t="s">
        <v>527</v>
      </c>
      <c r="D26" s="42"/>
      <c r="E26" s="69" t="s">
        <v>528</v>
      </c>
      <c r="F26" s="113"/>
      <c r="G26" s="42"/>
      <c r="H26" s="69" t="s">
        <v>529</v>
      </c>
      <c r="I26" s="42"/>
      <c r="J26" s="69" t="s">
        <v>530</v>
      </c>
      <c r="K26" s="69" t="s">
        <v>530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41760.0</v>
      </c>
      <c r="D1" s="19">
        <v>41764.0</v>
      </c>
      <c r="E1" s="19">
        <v>41767.0</v>
      </c>
      <c r="F1" s="19">
        <v>41771.0</v>
      </c>
      <c r="G1" s="19">
        <v>41774.0</v>
      </c>
      <c r="H1" s="19">
        <v>41778.0</v>
      </c>
      <c r="I1" s="19">
        <v>41781.0</v>
      </c>
      <c r="J1" s="19">
        <v>41785.0</v>
      </c>
      <c r="K1" s="19">
        <v>41788.0</v>
      </c>
      <c r="L1" s="20" t="s">
        <v>256</v>
      </c>
      <c r="M1" s="22" t="s">
        <v>257</v>
      </c>
      <c r="N1" s="23" t="s">
        <v>258</v>
      </c>
      <c r="O1" s="24" t="s">
        <v>259</v>
      </c>
      <c r="P1" s="244"/>
      <c r="Q1" s="26" t="s">
        <v>260</v>
      </c>
    </row>
    <row r="2">
      <c r="A2" s="27" t="s">
        <v>261</v>
      </c>
      <c r="B2" s="28">
        <f>'414'!L2</f>
        <v>1100</v>
      </c>
      <c r="C2" s="42"/>
      <c r="D2" s="229" t="s">
        <v>347</v>
      </c>
      <c r="E2" s="42"/>
      <c r="F2" s="42"/>
      <c r="G2" s="42"/>
      <c r="H2" s="230" t="s">
        <v>524</v>
      </c>
      <c r="I2" s="246" t="s">
        <v>276</v>
      </c>
      <c r="J2" s="42"/>
      <c r="K2" s="42"/>
      <c r="L2" s="31">
        <f>B2+L3-L4</f>
        <v>1000</v>
      </c>
      <c r="M2" s="32"/>
      <c r="N2" s="33">
        <f>SUM(N5:N24)</f>
        <v>-3000</v>
      </c>
      <c r="O2" s="216" t="s">
        <v>517</v>
      </c>
      <c r="P2" s="113"/>
      <c r="Q2" s="36"/>
      <c r="R2" s="36"/>
    </row>
    <row r="3">
      <c r="A3" s="37" t="s">
        <v>271</v>
      </c>
      <c r="B3" s="38"/>
      <c r="C3" s="39">
        <f t="shared" ref="C3:K3" si="1">SUM(C5:C24)</f>
        <v>0</v>
      </c>
      <c r="D3" s="39">
        <f t="shared" si="1"/>
        <v>1600</v>
      </c>
      <c r="E3" s="39">
        <f t="shared" si="1"/>
        <v>0</v>
      </c>
      <c r="F3" s="39">
        <f t="shared" si="1"/>
        <v>0</v>
      </c>
      <c r="G3" s="39">
        <f t="shared" si="1"/>
        <v>0</v>
      </c>
      <c r="H3" s="39">
        <f t="shared" si="1"/>
        <v>1500</v>
      </c>
      <c r="I3" s="39">
        <f t="shared" si="1"/>
        <v>1600</v>
      </c>
      <c r="J3" s="39">
        <f t="shared" si="1"/>
        <v>0</v>
      </c>
      <c r="K3" s="39">
        <f t="shared" si="1"/>
        <v>0</v>
      </c>
      <c r="L3" s="39">
        <f t="shared" ref="L3:L4" si="2">SUM(C3:K3)</f>
        <v>4700</v>
      </c>
      <c r="M3" s="32"/>
      <c r="N3" s="40"/>
      <c r="O3" s="41"/>
      <c r="P3" s="42"/>
      <c r="Q3" s="43"/>
      <c r="R3" s="43"/>
    </row>
    <row r="4">
      <c r="A4" s="44" t="s">
        <v>272</v>
      </c>
      <c r="B4" s="45"/>
      <c r="C4" s="232"/>
      <c r="D4" s="231">
        <v>1600.0</v>
      </c>
      <c r="E4" s="232"/>
      <c r="F4" s="232"/>
      <c r="G4" s="232"/>
      <c r="H4" s="231">
        <v>1600.0</v>
      </c>
      <c r="I4" s="231">
        <v>1600.0</v>
      </c>
      <c r="J4" s="232"/>
      <c r="K4" s="232"/>
      <c r="L4" s="47">
        <f t="shared" si="2"/>
        <v>4800</v>
      </c>
      <c r="M4" s="32"/>
      <c r="N4" s="40"/>
      <c r="O4" s="48"/>
      <c r="P4" s="42"/>
    </row>
    <row r="5">
      <c r="A5" s="50" t="s">
        <v>278</v>
      </c>
      <c r="B5" s="51">
        <f>-1*'414'!N5</f>
        <v>0</v>
      </c>
      <c r="C5" s="42"/>
      <c r="D5" s="229">
        <v>200.0</v>
      </c>
      <c r="E5" s="42"/>
      <c r="F5" s="42"/>
      <c r="G5" s="42"/>
      <c r="H5" s="230">
        <v>150.0</v>
      </c>
      <c r="I5" s="229">
        <v>200.0</v>
      </c>
      <c r="J5" s="42"/>
      <c r="K5" s="42"/>
      <c r="L5" s="52">
        <f t="shared" ref="L5:L24" si="3">SUM(B5:K5)</f>
        <v>550</v>
      </c>
      <c r="M5" s="53">
        <v>550.0</v>
      </c>
      <c r="N5" s="33">
        <f t="shared" ref="N5:N24" si="4">M5-L5</f>
        <v>0</v>
      </c>
      <c r="O5" s="54">
        <f>SUM(C5:K5)+'414'!O5</f>
        <v>1000</v>
      </c>
      <c r="P5" s="113"/>
      <c r="Q5" s="56"/>
    </row>
    <row r="6">
      <c r="A6" s="57" t="s">
        <v>94</v>
      </c>
      <c r="B6" s="51">
        <f>-1*'414'!N6</f>
        <v>1300</v>
      </c>
      <c r="C6" s="42"/>
      <c r="D6" s="230">
        <v>200.0</v>
      </c>
      <c r="E6" s="42"/>
      <c r="F6" s="42"/>
      <c r="G6" s="42"/>
      <c r="H6" s="230">
        <v>150.0</v>
      </c>
      <c r="I6" s="229">
        <v>200.0</v>
      </c>
      <c r="J6" s="42"/>
      <c r="K6" s="42"/>
      <c r="L6" s="52">
        <f t="shared" si="3"/>
        <v>1850</v>
      </c>
      <c r="M6" s="53">
        <v>1000.0</v>
      </c>
      <c r="N6" s="33">
        <f t="shared" si="4"/>
        <v>-850</v>
      </c>
      <c r="O6" s="54">
        <f>SUM(C6:K6)+'414'!O6</f>
        <v>1000</v>
      </c>
      <c r="P6" s="113"/>
      <c r="Q6" s="26" t="s">
        <v>279</v>
      </c>
    </row>
    <row r="7">
      <c r="A7" s="57" t="s">
        <v>23</v>
      </c>
      <c r="B7" s="51">
        <f>-1*'414'!N7</f>
        <v>700</v>
      </c>
      <c r="C7" s="42"/>
      <c r="D7" s="236"/>
      <c r="E7" s="42"/>
      <c r="F7" s="42"/>
      <c r="G7" s="42"/>
      <c r="H7" s="236"/>
      <c r="I7" s="236"/>
      <c r="J7" s="42"/>
      <c r="K7" s="42"/>
      <c r="L7" s="52">
        <f t="shared" si="3"/>
        <v>700</v>
      </c>
      <c r="M7" s="32"/>
      <c r="N7" s="33">
        <f t="shared" si="4"/>
        <v>-700</v>
      </c>
      <c r="O7" s="54">
        <f>SUM(C7:K7)+'414'!O7</f>
        <v>1650</v>
      </c>
      <c r="P7" s="113"/>
      <c r="Q7" s="26" t="s">
        <v>280</v>
      </c>
    </row>
    <row r="8">
      <c r="A8" s="57" t="s">
        <v>7</v>
      </c>
      <c r="B8" s="51">
        <f>-1*'414'!N8</f>
        <v>-900</v>
      </c>
      <c r="C8" s="42"/>
      <c r="D8" s="236"/>
      <c r="E8" s="42"/>
      <c r="F8" s="42"/>
      <c r="G8" s="42"/>
      <c r="H8" s="236"/>
      <c r="I8" s="236"/>
      <c r="J8" s="42"/>
      <c r="K8" s="42"/>
      <c r="L8" s="52">
        <f t="shared" si="3"/>
        <v>-900</v>
      </c>
      <c r="M8" s="32"/>
      <c r="N8" s="33">
        <f t="shared" si="4"/>
        <v>900</v>
      </c>
      <c r="O8" s="54">
        <f>SUM(C8:K8)+'414'!O8</f>
        <v>1650</v>
      </c>
      <c r="P8" s="113"/>
      <c r="Q8" s="26" t="s">
        <v>281</v>
      </c>
    </row>
    <row r="9">
      <c r="A9" s="57" t="s">
        <v>96</v>
      </c>
      <c r="B9" s="51">
        <f>-1*'414'!N9</f>
        <v>0</v>
      </c>
      <c r="C9" s="42"/>
      <c r="D9" s="236"/>
      <c r="E9" s="42"/>
      <c r="F9" s="42"/>
      <c r="G9" s="42"/>
      <c r="H9" s="236"/>
      <c r="I9" s="236"/>
      <c r="J9" s="42"/>
      <c r="K9" s="42"/>
      <c r="L9" s="52">
        <f t="shared" si="3"/>
        <v>0</v>
      </c>
      <c r="M9" s="32"/>
      <c r="N9" s="33">
        <f t="shared" si="4"/>
        <v>0</v>
      </c>
      <c r="O9" s="54">
        <f>SUM(C9:K9)+'414'!O9</f>
        <v>0</v>
      </c>
      <c r="P9" s="113"/>
      <c r="Q9" s="26" t="s">
        <v>383</v>
      </c>
    </row>
    <row r="10">
      <c r="A10" s="57" t="s">
        <v>62</v>
      </c>
      <c r="B10" s="51">
        <f>-1*'414'!N10</f>
        <v>-2350</v>
      </c>
      <c r="C10" s="42"/>
      <c r="D10" s="236"/>
      <c r="E10" s="42"/>
      <c r="F10" s="42"/>
      <c r="G10" s="42"/>
      <c r="H10" s="236"/>
      <c r="I10" s="236"/>
      <c r="J10" s="42"/>
      <c r="K10" s="42"/>
      <c r="L10" s="52">
        <f t="shared" si="3"/>
        <v>-2350</v>
      </c>
      <c r="M10" s="53">
        <v>-2000.0</v>
      </c>
      <c r="N10" s="33">
        <f t="shared" si="4"/>
        <v>350</v>
      </c>
      <c r="O10" s="54">
        <f>SUM(C10:K10)+'414'!O10</f>
        <v>600</v>
      </c>
      <c r="P10" s="113"/>
      <c r="Q10" s="26" t="s">
        <v>282</v>
      </c>
    </row>
    <row r="11">
      <c r="A11" s="57" t="s">
        <v>16</v>
      </c>
      <c r="B11" s="51">
        <f>-1*'414'!N11</f>
        <v>0</v>
      </c>
      <c r="C11" s="42"/>
      <c r="D11" s="229">
        <v>200.0</v>
      </c>
      <c r="E11" s="42"/>
      <c r="F11" s="42"/>
      <c r="G11" s="42"/>
      <c r="H11" s="229">
        <v>150.0</v>
      </c>
      <c r="I11" s="229">
        <v>200.0</v>
      </c>
      <c r="J11" s="42"/>
      <c r="K11" s="42"/>
      <c r="L11" s="52">
        <f t="shared" si="3"/>
        <v>550</v>
      </c>
      <c r="M11" s="61">
        <f>L11</f>
        <v>550</v>
      </c>
      <c r="N11" s="33">
        <f t="shared" si="4"/>
        <v>0</v>
      </c>
      <c r="O11" s="54">
        <f>SUM(C11:K11)+'414'!O11</f>
        <v>1950</v>
      </c>
      <c r="P11" s="113"/>
      <c r="Q11" s="26" t="s">
        <v>283</v>
      </c>
    </row>
    <row r="12">
      <c r="A12" s="57" t="s">
        <v>36</v>
      </c>
      <c r="B12" s="51">
        <f>-1*'414'!N12</f>
        <v>-1550</v>
      </c>
      <c r="C12" s="42"/>
      <c r="D12" s="236"/>
      <c r="E12" s="42"/>
      <c r="F12" s="42"/>
      <c r="G12" s="42"/>
      <c r="H12" s="236"/>
      <c r="I12" s="236"/>
      <c r="J12" s="42"/>
      <c r="K12" s="42"/>
      <c r="L12" s="52">
        <f t="shared" si="3"/>
        <v>-1550</v>
      </c>
      <c r="M12" s="32"/>
      <c r="N12" s="33">
        <f t="shared" si="4"/>
        <v>1550</v>
      </c>
      <c r="O12" s="54">
        <f>SUM(C12:K12)+'414'!O12</f>
        <v>1650</v>
      </c>
      <c r="P12" s="113"/>
      <c r="Q12" s="26" t="s">
        <v>284</v>
      </c>
    </row>
    <row r="13">
      <c r="A13" s="57" t="s">
        <v>45</v>
      </c>
      <c r="B13" s="51">
        <f>-1*'414'!N13</f>
        <v>0</v>
      </c>
      <c r="C13" s="42"/>
      <c r="D13" s="236"/>
      <c r="E13" s="42"/>
      <c r="F13" s="42"/>
      <c r="G13" s="42"/>
      <c r="H13" s="229">
        <v>150.0</v>
      </c>
      <c r="I13" s="230">
        <v>200.0</v>
      </c>
      <c r="J13" s="42"/>
      <c r="K13" s="42"/>
      <c r="L13" s="52">
        <f t="shared" si="3"/>
        <v>350</v>
      </c>
      <c r="M13" s="32"/>
      <c r="N13" s="33">
        <f t="shared" si="4"/>
        <v>-350</v>
      </c>
      <c r="O13" s="54">
        <f>SUM(C13:K13)+'414'!O13</f>
        <v>1350</v>
      </c>
      <c r="P13" s="113"/>
      <c r="Q13" s="26" t="s">
        <v>285</v>
      </c>
    </row>
    <row r="14">
      <c r="A14" s="57" t="s">
        <v>87</v>
      </c>
      <c r="B14" s="51">
        <f>-1*'414'!N14</f>
        <v>-50</v>
      </c>
      <c r="C14" s="42"/>
      <c r="D14" s="236"/>
      <c r="E14" s="42"/>
      <c r="F14" s="42"/>
      <c r="G14" s="42"/>
      <c r="H14" s="236"/>
      <c r="I14" s="236"/>
      <c r="J14" s="42"/>
      <c r="K14" s="42"/>
      <c r="L14" s="52">
        <f t="shared" si="3"/>
        <v>-50</v>
      </c>
      <c r="M14" s="32"/>
      <c r="N14" s="33">
        <f t="shared" si="4"/>
        <v>50</v>
      </c>
      <c r="O14" s="54">
        <f>SUM(C14:K14)+'414'!O14</f>
        <v>0</v>
      </c>
      <c r="P14" s="113"/>
      <c r="Q14" s="26" t="s">
        <v>286</v>
      </c>
    </row>
    <row r="15">
      <c r="A15" s="57" t="s">
        <v>25</v>
      </c>
      <c r="B15" s="51">
        <f>-1*'414'!N15</f>
        <v>1100</v>
      </c>
      <c r="C15" s="42"/>
      <c r="D15" s="230">
        <v>200.0</v>
      </c>
      <c r="E15" s="42"/>
      <c r="F15" s="42"/>
      <c r="G15" s="42"/>
      <c r="H15" s="230">
        <v>150.0</v>
      </c>
      <c r="I15" s="230">
        <v>200.0</v>
      </c>
      <c r="J15" s="42"/>
      <c r="K15" s="42"/>
      <c r="L15" s="52">
        <f t="shared" si="3"/>
        <v>1650</v>
      </c>
      <c r="M15" s="53">
        <v>1600.0</v>
      </c>
      <c r="N15" s="33">
        <f t="shared" si="4"/>
        <v>-50</v>
      </c>
      <c r="O15" s="54">
        <f>SUM(C15:K15)+'414'!O15</f>
        <v>1450</v>
      </c>
      <c r="P15" s="113"/>
      <c r="Q15" s="26" t="s">
        <v>287</v>
      </c>
    </row>
    <row r="16">
      <c r="A16" s="57" t="s">
        <v>112</v>
      </c>
      <c r="B16" s="51">
        <f>-1*'414'!N16</f>
        <v>700</v>
      </c>
      <c r="C16" s="42"/>
      <c r="D16" s="230">
        <v>200.0</v>
      </c>
      <c r="E16" s="42"/>
      <c r="F16" s="42"/>
      <c r="G16" s="42"/>
      <c r="H16" s="229">
        <v>150.0</v>
      </c>
      <c r="I16" s="236"/>
      <c r="J16" s="42"/>
      <c r="K16" s="42"/>
      <c r="L16" s="52">
        <f t="shared" si="3"/>
        <v>1050</v>
      </c>
      <c r="M16" s="32"/>
      <c r="N16" s="33">
        <f t="shared" si="4"/>
        <v>-1050</v>
      </c>
      <c r="O16" s="54">
        <f>SUM(C16:K16)+'414'!O16</f>
        <v>850</v>
      </c>
      <c r="P16" s="113"/>
      <c r="Q16" s="26" t="s">
        <v>453</v>
      </c>
    </row>
    <row r="17">
      <c r="A17" s="57" t="s">
        <v>124</v>
      </c>
      <c r="B17" s="51">
        <f>-1*'414'!N17</f>
        <v>950</v>
      </c>
      <c r="C17" s="42"/>
      <c r="D17" s="230">
        <v>200.0</v>
      </c>
      <c r="E17" s="42"/>
      <c r="F17" s="42"/>
      <c r="G17" s="42"/>
      <c r="H17" s="229">
        <v>150.0</v>
      </c>
      <c r="I17" s="229">
        <v>200.0</v>
      </c>
      <c r="J17" s="42"/>
      <c r="K17" s="42"/>
      <c r="L17" s="52">
        <f t="shared" si="3"/>
        <v>1500</v>
      </c>
      <c r="M17" s="53">
        <v>1500.0</v>
      </c>
      <c r="N17" s="33">
        <f t="shared" si="4"/>
        <v>0</v>
      </c>
      <c r="O17" s="54">
        <f>SUM(C17:K17)+'414'!O17</f>
        <v>1700</v>
      </c>
      <c r="P17" s="113"/>
      <c r="Q17" s="26" t="s">
        <v>289</v>
      </c>
    </row>
    <row r="18">
      <c r="A18" s="57" t="s">
        <v>97</v>
      </c>
      <c r="B18" s="51">
        <f>-1*'414'!N18</f>
        <v>400</v>
      </c>
      <c r="C18" s="42"/>
      <c r="D18" s="229">
        <v>200.0</v>
      </c>
      <c r="E18" s="42"/>
      <c r="F18" s="42"/>
      <c r="G18" s="42"/>
      <c r="H18" s="236"/>
      <c r="I18" s="236"/>
      <c r="J18" s="42"/>
      <c r="K18" s="42"/>
      <c r="L18" s="52">
        <f t="shared" si="3"/>
        <v>600</v>
      </c>
      <c r="M18" s="32"/>
      <c r="N18" s="33">
        <f t="shared" si="4"/>
        <v>-600</v>
      </c>
      <c r="O18" s="54">
        <f>SUM(C18:K18)+'414'!O18</f>
        <v>550</v>
      </c>
      <c r="P18" s="113"/>
      <c r="Q18" s="26" t="s">
        <v>385</v>
      </c>
    </row>
    <row r="19">
      <c r="A19" s="57" t="s">
        <v>65</v>
      </c>
      <c r="B19" s="51">
        <f>-1*'414'!N19</f>
        <v>150</v>
      </c>
      <c r="C19" s="42"/>
      <c r="D19" s="236"/>
      <c r="E19" s="42"/>
      <c r="F19" s="42"/>
      <c r="G19" s="42"/>
      <c r="H19" s="230">
        <v>150.0</v>
      </c>
      <c r="I19" s="230">
        <v>200.0</v>
      </c>
      <c r="J19" s="42"/>
      <c r="K19" s="42"/>
      <c r="L19" s="52">
        <f t="shared" si="3"/>
        <v>500</v>
      </c>
      <c r="M19" s="32"/>
      <c r="N19" s="33">
        <f t="shared" si="4"/>
        <v>-500</v>
      </c>
      <c r="O19" s="54">
        <f>SUM(C19:K19)+'414'!O19</f>
        <v>1200</v>
      </c>
      <c r="P19" s="113"/>
      <c r="Q19" s="26" t="s">
        <v>290</v>
      </c>
    </row>
    <row r="20">
      <c r="A20" s="57" t="s">
        <v>55</v>
      </c>
      <c r="B20" s="51">
        <f>-1*'414'!N20</f>
        <v>200</v>
      </c>
      <c r="C20" s="42"/>
      <c r="D20" s="236"/>
      <c r="E20" s="42"/>
      <c r="F20" s="42"/>
      <c r="G20" s="42"/>
      <c r="H20" s="230">
        <v>150.0</v>
      </c>
      <c r="I20" s="230">
        <v>200.0</v>
      </c>
      <c r="J20" s="42"/>
      <c r="K20" s="42"/>
      <c r="L20" s="52">
        <f t="shared" si="3"/>
        <v>550</v>
      </c>
      <c r="M20" s="32"/>
      <c r="N20" s="33">
        <f t="shared" si="4"/>
        <v>-550</v>
      </c>
      <c r="O20" s="54">
        <f>SUM(C20:K20)+'414'!O20</f>
        <v>1650</v>
      </c>
      <c r="P20" s="113"/>
      <c r="Q20" s="26" t="s">
        <v>291</v>
      </c>
    </row>
    <row r="21">
      <c r="A21" s="57" t="s">
        <v>28</v>
      </c>
      <c r="B21" s="51">
        <f>-1*'414'!N21</f>
        <v>1000</v>
      </c>
      <c r="C21" s="42"/>
      <c r="D21" s="236"/>
      <c r="E21" s="42"/>
      <c r="F21" s="42"/>
      <c r="G21" s="42"/>
      <c r="H21" s="236"/>
      <c r="I21" s="236"/>
      <c r="J21" s="42"/>
      <c r="K21" s="42"/>
      <c r="L21" s="52">
        <f t="shared" si="3"/>
        <v>1000</v>
      </c>
      <c r="M21" s="32"/>
      <c r="N21" s="33">
        <f t="shared" si="4"/>
        <v>-1000</v>
      </c>
      <c r="O21" s="54">
        <f>SUM(C21:K21)+'414'!O21</f>
        <v>1000</v>
      </c>
      <c r="P21" s="113"/>
      <c r="Q21" s="26" t="s">
        <v>292</v>
      </c>
    </row>
    <row r="22">
      <c r="A22" s="57" t="s">
        <v>159</v>
      </c>
      <c r="B22" s="51">
        <f>-1*'414'!N22</f>
        <v>0</v>
      </c>
      <c r="C22" s="42"/>
      <c r="D22" s="236"/>
      <c r="E22" s="42"/>
      <c r="F22" s="42"/>
      <c r="G22" s="42"/>
      <c r="H22" s="236"/>
      <c r="I22" s="236"/>
      <c r="J22" s="42"/>
      <c r="K22" s="42"/>
      <c r="L22" s="52">
        <f t="shared" si="3"/>
        <v>0</v>
      </c>
      <c r="M22" s="32"/>
      <c r="N22" s="33">
        <f t="shared" si="4"/>
        <v>0</v>
      </c>
      <c r="O22" s="54">
        <f>SUM(C22:K22)+'414'!O22</f>
        <v>0</v>
      </c>
      <c r="P22" s="113"/>
      <c r="Q22" s="26" t="s">
        <v>502</v>
      </c>
    </row>
    <row r="23">
      <c r="A23" s="57" t="s">
        <v>149</v>
      </c>
      <c r="B23" s="51">
        <f>-1*'414'!N23</f>
        <v>50</v>
      </c>
      <c r="C23" s="42"/>
      <c r="D23" s="236"/>
      <c r="E23" s="42"/>
      <c r="F23" s="42"/>
      <c r="G23" s="42"/>
      <c r="H23" s="236"/>
      <c r="I23" s="236"/>
      <c r="J23" s="42"/>
      <c r="K23" s="42"/>
      <c r="L23" s="52">
        <f t="shared" si="3"/>
        <v>50</v>
      </c>
      <c r="M23" s="32"/>
      <c r="N23" s="33">
        <f t="shared" si="4"/>
        <v>-50</v>
      </c>
      <c r="O23" s="54">
        <f>SUM(C23:K23)+'414'!O23</f>
        <v>0</v>
      </c>
      <c r="P23" s="113"/>
      <c r="Q23" s="26" t="s">
        <v>294</v>
      </c>
    </row>
    <row r="24">
      <c r="A24" s="57" t="s">
        <v>103</v>
      </c>
      <c r="B24" s="51">
        <f>-1*'414'!N24</f>
        <v>150</v>
      </c>
      <c r="C24" s="42"/>
      <c r="D24" s="229">
        <v>200.0</v>
      </c>
      <c r="E24" s="42"/>
      <c r="F24" s="42"/>
      <c r="G24" s="42"/>
      <c r="H24" s="229">
        <v>150.0</v>
      </c>
      <c r="I24" s="236"/>
      <c r="J24" s="42"/>
      <c r="K24" s="42"/>
      <c r="L24" s="52">
        <f t="shared" si="3"/>
        <v>500</v>
      </c>
      <c r="M24" s="53">
        <v>350.0</v>
      </c>
      <c r="N24" s="33">
        <f t="shared" si="4"/>
        <v>-150</v>
      </c>
      <c r="O24" s="54">
        <f>SUM(C24:K24)+'414'!O24</f>
        <v>500</v>
      </c>
      <c r="Q24" s="26" t="s">
        <v>534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69" t="s">
        <v>463</v>
      </c>
      <c r="E26" s="42"/>
      <c r="F26" s="113"/>
      <c r="G26" s="42"/>
      <c r="H26" s="69" t="s">
        <v>536</v>
      </c>
      <c r="I26" s="69" t="s">
        <v>537</v>
      </c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41732.0</v>
      </c>
      <c r="D1" s="19">
        <v>41736.0</v>
      </c>
      <c r="E1" s="19">
        <v>41739.0</v>
      </c>
      <c r="F1" s="19">
        <v>41743.0</v>
      </c>
      <c r="G1" s="19">
        <v>41746.0</v>
      </c>
      <c r="H1" s="19">
        <v>41750.0</v>
      </c>
      <c r="I1" s="19">
        <v>41753.0</v>
      </c>
      <c r="J1" s="19">
        <v>41757.0</v>
      </c>
      <c r="K1" s="17" t="s">
        <v>523</v>
      </c>
      <c r="L1" s="20" t="s">
        <v>256</v>
      </c>
      <c r="M1" s="22" t="s">
        <v>257</v>
      </c>
      <c r="N1" s="23" t="s">
        <v>258</v>
      </c>
      <c r="O1" s="24" t="s">
        <v>259</v>
      </c>
      <c r="P1" s="244"/>
      <c r="Q1" s="26" t="s">
        <v>260</v>
      </c>
    </row>
    <row r="2">
      <c r="A2" s="27" t="s">
        <v>261</v>
      </c>
      <c r="B2" s="28">
        <f>'314'!L2</f>
        <v>650</v>
      </c>
      <c r="C2" s="42"/>
      <c r="D2" s="42"/>
      <c r="E2" s="246" t="s">
        <v>301</v>
      </c>
      <c r="F2" s="42"/>
      <c r="G2" s="230" t="s">
        <v>525</v>
      </c>
      <c r="H2" s="229" t="s">
        <v>526</v>
      </c>
      <c r="I2" s="229" t="s">
        <v>347</v>
      </c>
      <c r="J2" s="230" t="s">
        <v>360</v>
      </c>
      <c r="K2" s="42"/>
      <c r="L2" s="31">
        <f>B2+L3-L4</f>
        <v>1100</v>
      </c>
      <c r="M2" s="32"/>
      <c r="N2" s="33">
        <f>SUM(N5:N24)</f>
        <v>-1850</v>
      </c>
      <c r="O2" s="216" t="s">
        <v>517</v>
      </c>
      <c r="P2" s="113"/>
      <c r="Q2" s="36"/>
      <c r="R2" s="36"/>
    </row>
    <row r="3">
      <c r="A3" s="37" t="s">
        <v>271</v>
      </c>
      <c r="B3" s="38"/>
      <c r="C3" s="39">
        <f t="shared" ref="C3:K3" si="1">SUM(C5:C24)</f>
        <v>2700</v>
      </c>
      <c r="D3" s="39">
        <f t="shared" si="1"/>
        <v>0</v>
      </c>
      <c r="E3" s="39">
        <f t="shared" si="1"/>
        <v>2400</v>
      </c>
      <c r="F3" s="39">
        <f t="shared" si="1"/>
        <v>0</v>
      </c>
      <c r="G3" s="39">
        <f t="shared" si="1"/>
        <v>1800</v>
      </c>
      <c r="H3" s="39">
        <f t="shared" si="1"/>
        <v>1800</v>
      </c>
      <c r="I3" s="39">
        <f t="shared" si="1"/>
        <v>2750</v>
      </c>
      <c r="J3" s="39">
        <f t="shared" si="1"/>
        <v>1200</v>
      </c>
      <c r="K3" s="39">
        <f t="shared" si="1"/>
        <v>0</v>
      </c>
      <c r="L3" s="39">
        <f t="shared" ref="L3:L4" si="2">SUM(C3:K3)</f>
        <v>12650</v>
      </c>
      <c r="M3" s="32"/>
      <c r="N3" s="40"/>
      <c r="O3" s="41"/>
      <c r="P3" s="42"/>
      <c r="Q3" s="43"/>
      <c r="R3" s="43"/>
    </row>
    <row r="4">
      <c r="A4" s="44" t="s">
        <v>272</v>
      </c>
      <c r="B4" s="45"/>
      <c r="C4" s="231">
        <v>2600.0</v>
      </c>
      <c r="D4" s="232"/>
      <c r="E4" s="231">
        <v>2600.0</v>
      </c>
      <c r="F4" s="232"/>
      <c r="G4" s="231">
        <v>1600.0</v>
      </c>
      <c r="H4" s="231">
        <v>1600.0</v>
      </c>
      <c r="I4" s="231">
        <v>2600.0</v>
      </c>
      <c r="J4" s="231">
        <v>1200.0</v>
      </c>
      <c r="K4" s="232"/>
      <c r="L4" s="47">
        <f t="shared" si="2"/>
        <v>12200</v>
      </c>
      <c r="M4" s="32"/>
      <c r="N4" s="40"/>
      <c r="O4" s="48"/>
      <c r="P4" s="42"/>
    </row>
    <row r="5">
      <c r="A5" s="50" t="s">
        <v>278</v>
      </c>
      <c r="B5" s="51">
        <f>-1*'314'!N5</f>
        <v>0</v>
      </c>
      <c r="C5" s="69">
        <v>300.0</v>
      </c>
      <c r="D5" s="42"/>
      <c r="E5" s="236"/>
      <c r="F5" s="42"/>
      <c r="G5" s="230">
        <v>150.0</v>
      </c>
      <c r="H5" s="236"/>
      <c r="I5" s="236"/>
      <c r="J5" s="236"/>
      <c r="K5" s="42"/>
      <c r="L5" s="52">
        <f t="shared" ref="L5:L24" si="3">SUM(B5:K5)</f>
        <v>450</v>
      </c>
      <c r="M5" s="53">
        <v>450.0</v>
      </c>
      <c r="N5" s="33">
        <f t="shared" ref="N5:N24" si="4">M5-L5</f>
        <v>0</v>
      </c>
      <c r="O5" s="54">
        <f>SUM(C5:K5)+'314'!P5</f>
        <v>450</v>
      </c>
      <c r="P5" s="113"/>
      <c r="Q5" s="56"/>
    </row>
    <row r="6">
      <c r="A6" s="57" t="s">
        <v>94</v>
      </c>
      <c r="B6" s="51">
        <f>-1*'314'!N6</f>
        <v>850</v>
      </c>
      <c r="C6" s="42"/>
      <c r="D6" s="42"/>
      <c r="E6" s="236"/>
      <c r="F6" s="42"/>
      <c r="G6" s="236"/>
      <c r="H6" s="229">
        <v>200.0</v>
      </c>
      <c r="I6" s="229">
        <v>250.0</v>
      </c>
      <c r="J6" s="236"/>
      <c r="K6" s="42"/>
      <c r="L6" s="52">
        <f t="shared" si="3"/>
        <v>1300</v>
      </c>
      <c r="M6" s="32"/>
      <c r="N6" s="33">
        <f t="shared" si="4"/>
        <v>-1300</v>
      </c>
      <c r="O6" s="54">
        <f>SUM(C6:K6)+'314'!P6</f>
        <v>450</v>
      </c>
      <c r="P6" s="113"/>
      <c r="Q6" s="26" t="s">
        <v>279</v>
      </c>
    </row>
    <row r="7">
      <c r="A7" s="57" t="s">
        <v>23</v>
      </c>
      <c r="B7" s="51">
        <f>-1*'314'!N7</f>
        <v>-150</v>
      </c>
      <c r="C7" s="69">
        <v>300.0</v>
      </c>
      <c r="D7" s="42"/>
      <c r="E7" s="230">
        <v>300.0</v>
      </c>
      <c r="F7" s="42"/>
      <c r="G7" s="230">
        <v>150.0</v>
      </c>
      <c r="H7" s="230">
        <v>200.0</v>
      </c>
      <c r="I7" s="230">
        <v>250.0</v>
      </c>
      <c r="J7" s="229">
        <v>150.0</v>
      </c>
      <c r="K7" s="42"/>
      <c r="L7" s="52">
        <f t="shared" si="3"/>
        <v>1200</v>
      </c>
      <c r="M7" s="53">
        <v>500.0</v>
      </c>
      <c r="N7" s="33">
        <f t="shared" si="4"/>
        <v>-700</v>
      </c>
      <c r="O7" s="54">
        <f>SUM(C7:K7)+'314'!P7</f>
        <v>1650</v>
      </c>
      <c r="P7" s="113"/>
      <c r="Q7" s="26" t="s">
        <v>280</v>
      </c>
    </row>
    <row r="8">
      <c r="A8" s="57" t="s">
        <v>7</v>
      </c>
      <c r="B8" s="51">
        <f>-1*'314'!N8</f>
        <v>-1050</v>
      </c>
      <c r="C8" s="69">
        <v>300.0</v>
      </c>
      <c r="D8" s="42"/>
      <c r="E8" s="230">
        <v>300.0</v>
      </c>
      <c r="F8" s="42"/>
      <c r="G8" s="230">
        <v>150.0</v>
      </c>
      <c r="H8" s="230">
        <v>200.0</v>
      </c>
      <c r="I8" s="230">
        <v>250.0</v>
      </c>
      <c r="J8" s="230">
        <v>150.0</v>
      </c>
      <c r="K8" s="42"/>
      <c r="L8" s="52">
        <f t="shared" si="3"/>
        <v>300</v>
      </c>
      <c r="M8" s="53">
        <v>1200.0</v>
      </c>
      <c r="N8" s="33">
        <f t="shared" si="4"/>
        <v>900</v>
      </c>
      <c r="O8" s="54">
        <f>SUM(C8:K8)+'314'!P8</f>
        <v>1650</v>
      </c>
      <c r="P8" s="113"/>
      <c r="Q8" s="26" t="s">
        <v>281</v>
      </c>
    </row>
    <row r="9">
      <c r="A9" s="57" t="s">
        <v>96</v>
      </c>
      <c r="B9" s="51">
        <f>-1*'314'!N9</f>
        <v>0</v>
      </c>
      <c r="C9" s="42"/>
      <c r="D9" s="42"/>
      <c r="E9" s="236"/>
      <c r="F9" s="42"/>
      <c r="G9" s="236"/>
      <c r="H9" s="236"/>
      <c r="I9" s="236"/>
      <c r="J9" s="236"/>
      <c r="K9" s="42"/>
      <c r="L9" s="52">
        <f t="shared" si="3"/>
        <v>0</v>
      </c>
      <c r="M9" s="32"/>
      <c r="N9" s="33">
        <f t="shared" si="4"/>
        <v>0</v>
      </c>
      <c r="O9" s="54">
        <f>SUM(C9:K9)+'314'!P9</f>
        <v>0</v>
      </c>
      <c r="P9" s="113"/>
      <c r="Q9" s="26" t="s">
        <v>383</v>
      </c>
    </row>
    <row r="10">
      <c r="A10" s="57" t="s">
        <v>62</v>
      </c>
      <c r="B10" s="51">
        <f>-1*'314'!N10</f>
        <v>2150</v>
      </c>
      <c r="C10" s="42"/>
      <c r="D10" s="42"/>
      <c r="E10" s="236"/>
      <c r="F10" s="42"/>
      <c r="G10" s="230">
        <v>150.0</v>
      </c>
      <c r="H10" s="230">
        <v>200.0</v>
      </c>
      <c r="I10" s="230">
        <v>250.0</v>
      </c>
      <c r="J10" s="236"/>
      <c r="K10" s="42"/>
      <c r="L10" s="52">
        <f t="shared" si="3"/>
        <v>2750</v>
      </c>
      <c r="M10" s="53">
        <v>5100.0</v>
      </c>
      <c r="N10" s="33">
        <f t="shared" si="4"/>
        <v>2350</v>
      </c>
      <c r="O10" s="54">
        <f>SUM(C10:K10)+'314'!P10</f>
        <v>600</v>
      </c>
      <c r="P10" s="113"/>
      <c r="Q10" s="26" t="s">
        <v>282</v>
      </c>
    </row>
    <row r="11">
      <c r="A11" s="57" t="s">
        <v>16</v>
      </c>
      <c r="B11" s="51">
        <f>-1*'314'!N11</f>
        <v>0</v>
      </c>
      <c r="C11" s="69">
        <v>300.0</v>
      </c>
      <c r="D11" s="42"/>
      <c r="E11" s="229">
        <v>300.0</v>
      </c>
      <c r="F11" s="42"/>
      <c r="G11" s="229">
        <v>150.0</v>
      </c>
      <c r="H11" s="229">
        <v>200.0</v>
      </c>
      <c r="I11" s="236"/>
      <c r="J11" s="229">
        <v>150.0</v>
      </c>
      <c r="K11" s="42"/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SUM(C11:K11)+'314'!P11</f>
        <v>1400</v>
      </c>
      <c r="P11" s="113"/>
      <c r="Q11" s="26" t="s">
        <v>283</v>
      </c>
    </row>
    <row r="12">
      <c r="A12" s="57" t="s">
        <v>36</v>
      </c>
      <c r="B12" s="51">
        <f>-1*'314'!N12</f>
        <v>-2900</v>
      </c>
      <c r="C12" s="69">
        <v>300.0</v>
      </c>
      <c r="D12" s="42"/>
      <c r="E12" s="229">
        <v>300.0</v>
      </c>
      <c r="F12" s="42"/>
      <c r="G12" s="229">
        <v>150.0</v>
      </c>
      <c r="H12" s="230">
        <v>200.0</v>
      </c>
      <c r="I12" s="229">
        <v>250.0</v>
      </c>
      <c r="J12" s="230">
        <v>150.0</v>
      </c>
      <c r="K12" s="42"/>
      <c r="L12" s="52">
        <f t="shared" si="3"/>
        <v>-1550</v>
      </c>
      <c r="M12" s="32"/>
      <c r="N12" s="33">
        <f t="shared" si="4"/>
        <v>1550</v>
      </c>
      <c r="O12" s="54">
        <f>SUM(C12:K12)+'314'!P12</f>
        <v>1650</v>
      </c>
      <c r="P12" s="113"/>
      <c r="Q12" s="26" t="s">
        <v>284</v>
      </c>
    </row>
    <row r="13">
      <c r="A13" s="57" t="s">
        <v>45</v>
      </c>
      <c r="B13" s="51">
        <f>-1*'314'!N13</f>
        <v>0</v>
      </c>
      <c r="C13" s="69">
        <v>300.0</v>
      </c>
      <c r="D13" s="42"/>
      <c r="E13" s="230">
        <v>300.0</v>
      </c>
      <c r="F13" s="42"/>
      <c r="G13" s="230">
        <v>150.0</v>
      </c>
      <c r="H13" s="236"/>
      <c r="I13" s="229">
        <v>250.0</v>
      </c>
      <c r="J13" s="236"/>
      <c r="K13" s="42"/>
      <c r="L13" s="52">
        <f t="shared" si="3"/>
        <v>1000</v>
      </c>
      <c r="M13" s="53">
        <v>1000.0</v>
      </c>
      <c r="N13" s="33">
        <f t="shared" si="4"/>
        <v>0</v>
      </c>
      <c r="O13" s="54">
        <f>SUM(C13:K13)+'314'!P13</f>
        <v>1000</v>
      </c>
      <c r="P13" s="113"/>
      <c r="Q13" s="26" t="s">
        <v>285</v>
      </c>
    </row>
    <row r="14">
      <c r="A14" s="57" t="s">
        <v>87</v>
      </c>
      <c r="B14" s="51">
        <f>-1*'314'!N14</f>
        <v>-50</v>
      </c>
      <c r="C14" s="42"/>
      <c r="D14" s="42"/>
      <c r="E14" s="236"/>
      <c r="F14" s="42"/>
      <c r="G14" s="236"/>
      <c r="H14" s="236"/>
      <c r="I14" s="236"/>
      <c r="J14" s="236"/>
      <c r="K14" s="42"/>
      <c r="L14" s="52">
        <f t="shared" si="3"/>
        <v>-50</v>
      </c>
      <c r="M14" s="32"/>
      <c r="N14" s="33">
        <f t="shared" si="4"/>
        <v>50</v>
      </c>
      <c r="O14" s="54">
        <f>SUM(C14:K14)+'314'!P14</f>
        <v>0</v>
      </c>
      <c r="P14" s="113"/>
      <c r="Q14" s="26" t="s">
        <v>286</v>
      </c>
    </row>
    <row r="15">
      <c r="A15" s="57" t="s">
        <v>25</v>
      </c>
      <c r="B15" s="51">
        <f>-1*'314'!N15</f>
        <v>200</v>
      </c>
      <c r="C15" s="69">
        <v>300.0</v>
      </c>
      <c r="D15" s="42"/>
      <c r="E15" s="236"/>
      <c r="F15" s="42"/>
      <c r="G15" s="229">
        <v>150.0</v>
      </c>
      <c r="H15" s="230">
        <v>200.0</v>
      </c>
      <c r="I15" s="230">
        <v>250.0</v>
      </c>
      <c r="J15" s="236"/>
      <c r="K15" s="42"/>
      <c r="L15" s="52">
        <f t="shared" si="3"/>
        <v>1100</v>
      </c>
      <c r="M15" s="32"/>
      <c r="N15" s="33">
        <f t="shared" si="4"/>
        <v>-1100</v>
      </c>
      <c r="O15" s="54">
        <f>SUM(C15:K15)+'314'!P15</f>
        <v>900</v>
      </c>
      <c r="P15" s="113"/>
      <c r="Q15" s="26" t="s">
        <v>287</v>
      </c>
    </row>
    <row r="16">
      <c r="A16" s="57" t="s">
        <v>112</v>
      </c>
      <c r="B16" s="51">
        <f>-1*'314'!N16</f>
        <v>1800</v>
      </c>
      <c r="C16" s="42"/>
      <c r="D16" s="42"/>
      <c r="E16" s="236"/>
      <c r="F16" s="42"/>
      <c r="G16" s="230">
        <v>150.0</v>
      </c>
      <c r="H16" s="229">
        <v>200.0</v>
      </c>
      <c r="I16" s="236"/>
      <c r="J16" s="229">
        <v>150.0</v>
      </c>
      <c r="K16" s="42"/>
      <c r="L16" s="52">
        <f t="shared" si="3"/>
        <v>2300</v>
      </c>
      <c r="M16" s="53">
        <v>1600.0</v>
      </c>
      <c r="N16" s="33">
        <f t="shared" si="4"/>
        <v>-700</v>
      </c>
      <c r="O16" s="54">
        <f>SUM(C16:K16)+'314'!P16</f>
        <v>500</v>
      </c>
      <c r="P16" s="113"/>
      <c r="Q16" s="26" t="s">
        <v>453</v>
      </c>
    </row>
    <row r="17">
      <c r="A17" s="57" t="s">
        <v>124</v>
      </c>
      <c r="B17" s="51">
        <f>-1*'314'!N17</f>
        <v>1600</v>
      </c>
      <c r="C17" s="42"/>
      <c r="D17" s="42"/>
      <c r="E17" s="229">
        <v>300.0</v>
      </c>
      <c r="F17" s="42"/>
      <c r="G17" s="229">
        <v>150.0</v>
      </c>
      <c r="H17" s="236"/>
      <c r="I17" s="229">
        <v>250.0</v>
      </c>
      <c r="J17" s="230">
        <v>150.0</v>
      </c>
      <c r="K17" s="42"/>
      <c r="L17" s="52">
        <f t="shared" si="3"/>
        <v>2450</v>
      </c>
      <c r="M17" s="53">
        <v>1500.0</v>
      </c>
      <c r="N17" s="33">
        <f t="shared" si="4"/>
        <v>-950</v>
      </c>
      <c r="O17" s="54">
        <f>SUM(C17:K17)+'314'!P17</f>
        <v>1150</v>
      </c>
      <c r="P17" s="113"/>
      <c r="Q17" s="26" t="s">
        <v>289</v>
      </c>
    </row>
    <row r="18">
      <c r="A18" s="57" t="s">
        <v>97</v>
      </c>
      <c r="B18" s="51">
        <f>-1*'314'!N18</f>
        <v>1550</v>
      </c>
      <c r="C18" s="42"/>
      <c r="D18" s="42"/>
      <c r="E18" s="236"/>
      <c r="F18" s="42"/>
      <c r="G18" s="236"/>
      <c r="H18" s="229">
        <v>200.0</v>
      </c>
      <c r="I18" s="236"/>
      <c r="J18" s="230">
        <v>150.0</v>
      </c>
      <c r="K18" s="42"/>
      <c r="L18" s="52">
        <f t="shared" si="3"/>
        <v>1900</v>
      </c>
      <c r="M18" s="53">
        <v>1500.0</v>
      </c>
      <c r="N18" s="33">
        <f t="shared" si="4"/>
        <v>-400</v>
      </c>
      <c r="O18" s="54">
        <f>SUM(C18:K18)+'314'!P18</f>
        <v>350</v>
      </c>
      <c r="P18" s="113"/>
      <c r="Q18" s="26" t="s">
        <v>385</v>
      </c>
    </row>
    <row r="19">
      <c r="A19" s="57" t="s">
        <v>65</v>
      </c>
      <c r="B19" s="51">
        <f>-1*'314'!N19</f>
        <v>600</v>
      </c>
      <c r="C19" s="42"/>
      <c r="D19" s="42"/>
      <c r="E19" s="230">
        <v>300.0</v>
      </c>
      <c r="F19" s="42"/>
      <c r="G19" s="236"/>
      <c r="H19" s="236"/>
      <c r="I19" s="230">
        <v>250.0</v>
      </c>
      <c r="J19" s="236"/>
      <c r="K19" s="42"/>
      <c r="L19" s="52">
        <f t="shared" si="3"/>
        <v>1150</v>
      </c>
      <c r="M19" s="53">
        <v>1000.0</v>
      </c>
      <c r="N19" s="33">
        <f t="shared" si="4"/>
        <v>-150</v>
      </c>
      <c r="O19" s="54">
        <f>SUM(C19:K19)+'314'!P19</f>
        <v>850</v>
      </c>
      <c r="P19" s="113"/>
      <c r="Q19" s="26" t="s">
        <v>290</v>
      </c>
    </row>
    <row r="20">
      <c r="A20" s="57" t="s">
        <v>55</v>
      </c>
      <c r="B20" s="51">
        <f>-1*'314'!N20</f>
        <v>1200</v>
      </c>
      <c r="C20" s="69">
        <v>300.0</v>
      </c>
      <c r="D20" s="42"/>
      <c r="E20" s="229">
        <v>300.0</v>
      </c>
      <c r="F20" s="42"/>
      <c r="G20" s="229">
        <v>150.0</v>
      </c>
      <c r="H20" s="236"/>
      <c r="I20" s="230">
        <v>250.0</v>
      </c>
      <c r="J20" s="236"/>
      <c r="K20" s="42"/>
      <c r="L20" s="52">
        <f t="shared" si="3"/>
        <v>2200</v>
      </c>
      <c r="M20" s="53">
        <v>2000.0</v>
      </c>
      <c r="N20" s="33">
        <f t="shared" si="4"/>
        <v>-200</v>
      </c>
      <c r="O20" s="54">
        <f>SUM(C20:K20)+'314'!P20</f>
        <v>1300</v>
      </c>
      <c r="P20" s="113"/>
      <c r="Q20" s="26" t="s">
        <v>291</v>
      </c>
    </row>
    <row r="21">
      <c r="A21" s="57" t="s">
        <v>28</v>
      </c>
      <c r="B21" s="51">
        <f>-1*'314'!N21</f>
        <v>300</v>
      </c>
      <c r="C21" s="69">
        <v>300.0</v>
      </c>
      <c r="D21" s="42"/>
      <c r="E21" s="236"/>
      <c r="F21" s="42"/>
      <c r="G21" s="229">
        <v>150.0</v>
      </c>
      <c r="H21" s="236"/>
      <c r="I21" s="229">
        <v>250.0</v>
      </c>
      <c r="J21" s="236"/>
      <c r="K21" s="42"/>
      <c r="L21" s="52">
        <f t="shared" si="3"/>
        <v>1000</v>
      </c>
      <c r="M21" s="32"/>
      <c r="N21" s="33">
        <f t="shared" si="4"/>
        <v>-1000</v>
      </c>
      <c r="O21" s="54">
        <f>SUM(C21:K21)+'314'!P21</f>
        <v>1000</v>
      </c>
      <c r="P21" s="113"/>
      <c r="Q21" s="26" t="s">
        <v>292</v>
      </c>
    </row>
    <row r="22">
      <c r="A22" s="57" t="s">
        <v>159</v>
      </c>
      <c r="B22" s="51">
        <f>-1*'314'!N22</f>
        <v>0</v>
      </c>
      <c r="C22" s="42"/>
      <c r="D22" s="42"/>
      <c r="E22" s="236"/>
      <c r="F22" s="42"/>
      <c r="G22" s="236"/>
      <c r="H22" s="236"/>
      <c r="I22" s="236"/>
      <c r="J22" s="236"/>
      <c r="K22" s="42"/>
      <c r="L22" s="52">
        <f t="shared" si="3"/>
        <v>0</v>
      </c>
      <c r="M22" s="32"/>
      <c r="N22" s="33">
        <f t="shared" si="4"/>
        <v>0</v>
      </c>
      <c r="O22" s="54">
        <f>SUM(C22:K22)+'314'!P22</f>
        <v>0</v>
      </c>
      <c r="P22" s="113"/>
      <c r="Q22" s="26" t="s">
        <v>502</v>
      </c>
    </row>
    <row r="23">
      <c r="A23" s="57" t="s">
        <v>149</v>
      </c>
      <c r="B23" s="51">
        <f>-1*'314'!N23</f>
        <v>50</v>
      </c>
      <c r="C23" s="42"/>
      <c r="D23" s="42"/>
      <c r="E23" s="236"/>
      <c r="F23" s="42"/>
      <c r="G23" s="236"/>
      <c r="H23" s="236"/>
      <c r="I23" s="236"/>
      <c r="J23" s="236"/>
      <c r="K23" s="42"/>
      <c r="L23" s="52">
        <f t="shared" si="3"/>
        <v>50</v>
      </c>
      <c r="M23" s="32"/>
      <c r="N23" s="33">
        <f t="shared" si="4"/>
        <v>-50</v>
      </c>
      <c r="O23" s="54">
        <f>SUM(C23:K23)+'314'!P23</f>
        <v>0</v>
      </c>
      <c r="P23" s="113"/>
      <c r="Q23" s="26" t="s">
        <v>294</v>
      </c>
    </row>
    <row r="24">
      <c r="A24" s="57" t="s">
        <v>103</v>
      </c>
      <c r="B24" s="51">
        <f>-1*'314'!N24</f>
        <v>0</v>
      </c>
      <c r="C24" s="42"/>
      <c r="D24" s="42"/>
      <c r="E24" s="236"/>
      <c r="F24" s="42"/>
      <c r="G24" s="236"/>
      <c r="H24" s="236"/>
      <c r="I24" s="236"/>
      <c r="J24" s="229">
        <v>150.0</v>
      </c>
      <c r="K24" s="42"/>
      <c r="L24" s="52">
        <f t="shared" si="3"/>
        <v>150</v>
      </c>
      <c r="M24" s="32"/>
      <c r="N24" s="33">
        <f t="shared" si="4"/>
        <v>-150</v>
      </c>
      <c r="O24" s="54">
        <f>SUM(C24:K24)+'314'!P24</f>
        <v>150</v>
      </c>
      <c r="Q24" s="26" t="s">
        <v>534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42"/>
      <c r="E26" s="42"/>
      <c r="F26" s="113"/>
      <c r="G26" s="42"/>
      <c r="H26" s="42"/>
      <c r="I26" s="42"/>
      <c r="J26" s="42"/>
      <c r="K26" s="42"/>
      <c r="L26" s="71"/>
      <c r="M26" s="71"/>
      <c r="O26" s="239"/>
    </row>
    <row r="27">
      <c r="B27" s="68"/>
      <c r="C27" s="69" t="s">
        <v>535</v>
      </c>
      <c r="D27" s="42"/>
      <c r="E27" s="42"/>
      <c r="F27" s="42"/>
      <c r="G27" s="69" t="s">
        <v>515</v>
      </c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41701.0</v>
      </c>
      <c r="D1" s="19">
        <v>41704.0</v>
      </c>
      <c r="E1" s="19">
        <v>41708.0</v>
      </c>
      <c r="F1" s="19">
        <v>41711.0</v>
      </c>
      <c r="G1" s="19">
        <v>41715.0</v>
      </c>
      <c r="H1" s="19">
        <v>41718.0</v>
      </c>
      <c r="I1" s="19">
        <v>41722.0</v>
      </c>
      <c r="J1" s="19">
        <v>41725.0</v>
      </c>
      <c r="K1" s="19">
        <v>41729.0</v>
      </c>
      <c r="L1" s="20" t="s">
        <v>256</v>
      </c>
      <c r="M1" s="22" t="s">
        <v>257</v>
      </c>
      <c r="N1" s="23" t="s">
        <v>258</v>
      </c>
      <c r="O1" s="24" t="s">
        <v>259</v>
      </c>
      <c r="P1" s="247" t="s">
        <v>259</v>
      </c>
      <c r="Q1" s="26" t="s">
        <v>260</v>
      </c>
    </row>
    <row r="2">
      <c r="A2" s="27" t="s">
        <v>261</v>
      </c>
      <c r="B2" s="28">
        <f>'214'!L2</f>
        <v>550</v>
      </c>
      <c r="C2" s="230" t="s">
        <v>443</v>
      </c>
      <c r="D2" s="42"/>
      <c r="E2" s="42"/>
      <c r="F2" s="42"/>
      <c r="G2" s="230" t="s">
        <v>531</v>
      </c>
      <c r="H2" s="42"/>
      <c r="I2" s="42"/>
      <c r="J2" s="229" t="s">
        <v>532</v>
      </c>
      <c r="K2" s="42"/>
      <c r="L2" s="31">
        <f>B2+L3-L4</f>
        <v>650</v>
      </c>
      <c r="M2" s="32"/>
      <c r="N2" s="33">
        <f>SUM(N5:N24)</f>
        <v>-6150</v>
      </c>
      <c r="O2" s="216" t="s">
        <v>533</v>
      </c>
      <c r="P2" s="248" t="s">
        <v>517</v>
      </c>
      <c r="Q2" s="36"/>
      <c r="R2" s="36"/>
    </row>
    <row r="3">
      <c r="A3" s="37" t="s">
        <v>271</v>
      </c>
      <c r="B3" s="38"/>
      <c r="C3" s="39">
        <f t="shared" ref="C3:K3" si="1">SUM(C5:C24)</f>
        <v>2800</v>
      </c>
      <c r="D3" s="39">
        <f t="shared" si="1"/>
        <v>2600</v>
      </c>
      <c r="E3" s="39">
        <f t="shared" si="1"/>
        <v>0</v>
      </c>
      <c r="F3" s="39">
        <f t="shared" si="1"/>
        <v>0</v>
      </c>
      <c r="G3" s="39">
        <f t="shared" si="1"/>
        <v>2700</v>
      </c>
      <c r="H3" s="39">
        <f t="shared" si="1"/>
        <v>0</v>
      </c>
      <c r="I3" s="39">
        <f t="shared" si="1"/>
        <v>0</v>
      </c>
      <c r="J3" s="39">
        <f t="shared" si="1"/>
        <v>2400</v>
      </c>
      <c r="K3" s="39">
        <f t="shared" si="1"/>
        <v>0</v>
      </c>
      <c r="L3" s="39">
        <f t="shared" ref="L3:L4" si="2">SUM(C3:K3)</f>
        <v>10500</v>
      </c>
      <c r="M3" s="32"/>
      <c r="N3" s="40"/>
      <c r="O3" s="41"/>
      <c r="P3" s="249"/>
      <c r="Q3" s="43"/>
      <c r="R3" s="43"/>
    </row>
    <row r="4">
      <c r="A4" s="44" t="s">
        <v>272</v>
      </c>
      <c r="B4" s="45"/>
      <c r="C4" s="231">
        <v>2600.0</v>
      </c>
      <c r="D4" s="231">
        <v>2600.0</v>
      </c>
      <c r="E4" s="232"/>
      <c r="F4" s="232"/>
      <c r="G4" s="231">
        <v>2600.0</v>
      </c>
      <c r="H4" s="232"/>
      <c r="I4" s="232"/>
      <c r="J4" s="231">
        <v>2600.0</v>
      </c>
      <c r="K4" s="232"/>
      <c r="L4" s="47">
        <f t="shared" si="2"/>
        <v>10400</v>
      </c>
      <c r="M4" s="32"/>
      <c r="N4" s="40"/>
      <c r="O4" s="48"/>
      <c r="P4" s="249"/>
    </row>
    <row r="5">
      <c r="A5" s="50" t="s">
        <v>278</v>
      </c>
      <c r="B5" s="51">
        <f>-1*'214'!N5</f>
        <v>0</v>
      </c>
      <c r="C5" s="236"/>
      <c r="D5" s="42"/>
      <c r="E5" s="42"/>
      <c r="F5" s="42"/>
      <c r="G5" s="236"/>
      <c r="H5" s="42"/>
      <c r="I5" s="42"/>
      <c r="J5" s="236"/>
      <c r="K5" s="42"/>
      <c r="L5" s="52">
        <f t="shared" ref="L5:L24" si="3">SUM(B5:K5)</f>
        <v>0</v>
      </c>
      <c r="M5" s="32"/>
      <c r="N5" s="33">
        <f t="shared" ref="N5:N24" si="4">M5-L5</f>
        <v>0</v>
      </c>
      <c r="O5" s="54">
        <f>SUM(C5:G5)+'214'!O5</f>
        <v>2950</v>
      </c>
      <c r="P5" s="54">
        <f t="shared" ref="P5:P24" si="5">SUM(H5:K5)</f>
        <v>0</v>
      </c>
      <c r="Q5" s="56"/>
    </row>
    <row r="6">
      <c r="A6" s="57" t="s">
        <v>94</v>
      </c>
      <c r="B6" s="51">
        <f>-1*'214'!N6</f>
        <v>850</v>
      </c>
      <c r="C6" s="236"/>
      <c r="D6" s="42"/>
      <c r="E6" s="42"/>
      <c r="F6" s="42"/>
      <c r="G6" s="236"/>
      <c r="H6" s="42"/>
      <c r="I6" s="42"/>
      <c r="J6" s="236"/>
      <c r="K6" s="42"/>
      <c r="L6" s="52">
        <f t="shared" si="3"/>
        <v>850</v>
      </c>
      <c r="M6" s="32"/>
      <c r="N6" s="33">
        <f t="shared" si="4"/>
        <v>-850</v>
      </c>
      <c r="O6" s="54">
        <f>SUM(C6:G6)+'214'!O6</f>
        <v>1350</v>
      </c>
      <c r="P6" s="54">
        <f t="shared" si="5"/>
        <v>0</v>
      </c>
      <c r="Q6" s="26" t="s">
        <v>279</v>
      </c>
    </row>
    <row r="7">
      <c r="A7" s="57" t="s">
        <v>23</v>
      </c>
      <c r="B7" s="51">
        <f>-1*'214'!N7</f>
        <v>2050</v>
      </c>
      <c r="C7" s="229">
        <v>350.0</v>
      </c>
      <c r="D7" s="69">
        <v>250.0</v>
      </c>
      <c r="E7" s="42"/>
      <c r="F7" s="42"/>
      <c r="G7" s="230">
        <v>300.0</v>
      </c>
      <c r="H7" s="42"/>
      <c r="I7" s="42"/>
      <c r="J7" s="229">
        <v>300.0</v>
      </c>
      <c r="K7" s="42"/>
      <c r="L7" s="52">
        <f t="shared" si="3"/>
        <v>3250</v>
      </c>
      <c r="M7" s="53">
        <v>3400.0</v>
      </c>
      <c r="N7" s="33">
        <f t="shared" si="4"/>
        <v>150</v>
      </c>
      <c r="O7" s="54">
        <f>SUM(C7:G7)+'214'!O7</f>
        <v>5200</v>
      </c>
      <c r="P7" s="54">
        <f t="shared" si="5"/>
        <v>300</v>
      </c>
      <c r="Q7" s="26" t="s">
        <v>280</v>
      </c>
    </row>
    <row r="8">
      <c r="A8" s="57" t="s">
        <v>7</v>
      </c>
      <c r="B8" s="51">
        <f>-1*'214'!N8</f>
        <v>-1350</v>
      </c>
      <c r="C8" s="230">
        <v>350.0</v>
      </c>
      <c r="D8" s="69">
        <v>250.0</v>
      </c>
      <c r="E8" s="42"/>
      <c r="F8" s="42"/>
      <c r="G8" s="230">
        <v>300.0</v>
      </c>
      <c r="H8" s="42"/>
      <c r="I8" s="42"/>
      <c r="J8" s="230">
        <v>300.0</v>
      </c>
      <c r="K8" s="42"/>
      <c r="L8" s="52">
        <f t="shared" si="3"/>
        <v>-150</v>
      </c>
      <c r="M8" s="53">
        <v>900.0</v>
      </c>
      <c r="N8" s="33">
        <f t="shared" si="4"/>
        <v>1050</v>
      </c>
      <c r="O8" s="54">
        <f>SUM(C8:G8)+'214'!O8</f>
        <v>4350</v>
      </c>
      <c r="P8" s="54">
        <f t="shared" si="5"/>
        <v>300</v>
      </c>
      <c r="Q8" s="26" t="s">
        <v>281</v>
      </c>
    </row>
    <row r="9">
      <c r="A9" s="57" t="s">
        <v>96</v>
      </c>
      <c r="B9" s="51">
        <f>-1*'214'!N9</f>
        <v>350</v>
      </c>
      <c r="C9" s="236"/>
      <c r="D9" s="69">
        <v>100.0</v>
      </c>
      <c r="E9" s="42"/>
      <c r="F9" s="42"/>
      <c r="G9" s="236"/>
      <c r="H9" s="42"/>
      <c r="I9" s="42"/>
      <c r="J9" s="236"/>
      <c r="K9" s="42"/>
      <c r="L9" s="52">
        <f t="shared" si="3"/>
        <v>450</v>
      </c>
      <c r="M9" s="53">
        <v>450.0</v>
      </c>
      <c r="N9" s="33">
        <f t="shared" si="4"/>
        <v>0</v>
      </c>
      <c r="O9" s="54">
        <f>SUM(C9:G9)+'214'!O9</f>
        <v>350</v>
      </c>
      <c r="P9" s="54">
        <f t="shared" si="5"/>
        <v>0</v>
      </c>
      <c r="Q9" s="26" t="s">
        <v>383</v>
      </c>
    </row>
    <row r="10">
      <c r="A10" s="57" t="s">
        <v>62</v>
      </c>
      <c r="B10" s="51">
        <f>-1*'214'!N10</f>
        <v>2150</v>
      </c>
      <c r="C10" s="236"/>
      <c r="D10" s="42"/>
      <c r="E10" s="42"/>
      <c r="F10" s="42"/>
      <c r="G10" s="236"/>
      <c r="H10" s="42"/>
      <c r="I10" s="42"/>
      <c r="J10" s="236"/>
      <c r="K10" s="42"/>
      <c r="L10" s="52">
        <f t="shared" si="3"/>
        <v>2150</v>
      </c>
      <c r="M10" s="32"/>
      <c r="N10" s="33">
        <f t="shared" si="4"/>
        <v>-2150</v>
      </c>
      <c r="O10" s="54">
        <f>SUM(C10:G10)+'214'!O10</f>
        <v>4050</v>
      </c>
      <c r="P10" s="54">
        <f t="shared" si="5"/>
        <v>0</v>
      </c>
      <c r="Q10" s="26" t="s">
        <v>282</v>
      </c>
    </row>
    <row r="11">
      <c r="A11" s="57" t="s">
        <v>16</v>
      </c>
      <c r="B11" s="51">
        <f>-1*'214'!N11</f>
        <v>0</v>
      </c>
      <c r="C11" s="229">
        <v>350.0</v>
      </c>
      <c r="D11" s="69">
        <v>250.0</v>
      </c>
      <c r="E11" s="42"/>
      <c r="F11" s="42"/>
      <c r="G11" s="229">
        <v>300.0</v>
      </c>
      <c r="H11" s="42"/>
      <c r="I11" s="42"/>
      <c r="J11" s="229">
        <v>300.0</v>
      </c>
      <c r="K11" s="42"/>
      <c r="L11" s="52">
        <f t="shared" si="3"/>
        <v>1200</v>
      </c>
      <c r="M11" s="61">
        <f>L11</f>
        <v>1200</v>
      </c>
      <c r="N11" s="33">
        <f t="shared" si="4"/>
        <v>0</v>
      </c>
      <c r="O11" s="54">
        <f>SUM(C11:G11)+'214'!O11</f>
        <v>5450</v>
      </c>
      <c r="P11" s="54">
        <f t="shared" si="5"/>
        <v>300</v>
      </c>
      <c r="Q11" s="26" t="s">
        <v>283</v>
      </c>
    </row>
    <row r="12">
      <c r="A12" s="57" t="s">
        <v>36</v>
      </c>
      <c r="B12" s="51">
        <f>-1*'214'!N12</f>
        <v>-1300</v>
      </c>
      <c r="C12" s="230">
        <v>350.0</v>
      </c>
      <c r="D12" s="69">
        <v>250.0</v>
      </c>
      <c r="E12" s="42"/>
      <c r="F12" s="42"/>
      <c r="G12" s="229">
        <v>300.0</v>
      </c>
      <c r="H12" s="42"/>
      <c r="I12" s="42"/>
      <c r="J12" s="230">
        <v>300.0</v>
      </c>
      <c r="K12" s="42"/>
      <c r="L12" s="52">
        <f t="shared" si="3"/>
        <v>-100</v>
      </c>
      <c r="M12" s="53">
        <v>2800.0</v>
      </c>
      <c r="N12" s="33">
        <f t="shared" si="4"/>
        <v>2900</v>
      </c>
      <c r="O12" s="54">
        <f>SUM(C12:G12)+'214'!O12</f>
        <v>3350</v>
      </c>
      <c r="P12" s="54">
        <f t="shared" si="5"/>
        <v>300</v>
      </c>
      <c r="Q12" s="26" t="s">
        <v>284</v>
      </c>
    </row>
    <row r="13">
      <c r="A13" s="57" t="s">
        <v>45</v>
      </c>
      <c r="B13" s="51">
        <f>-1*'214'!N13</f>
        <v>0</v>
      </c>
      <c r="C13" s="236"/>
      <c r="D13" s="69">
        <v>250.0</v>
      </c>
      <c r="E13" s="42"/>
      <c r="F13" s="42"/>
      <c r="G13" s="236"/>
      <c r="H13" s="42"/>
      <c r="I13" s="42"/>
      <c r="J13" s="236"/>
      <c r="K13" s="42"/>
      <c r="L13" s="52">
        <f t="shared" si="3"/>
        <v>250</v>
      </c>
      <c r="M13" s="53">
        <v>250.0</v>
      </c>
      <c r="N13" s="33">
        <f t="shared" si="4"/>
        <v>0</v>
      </c>
      <c r="O13" s="54">
        <f>SUM(C13:G13)+'214'!O13</f>
        <v>1000</v>
      </c>
      <c r="P13" s="54">
        <f t="shared" si="5"/>
        <v>0</v>
      </c>
      <c r="Q13" s="26" t="s">
        <v>285</v>
      </c>
    </row>
    <row r="14">
      <c r="A14" s="57" t="s">
        <v>87</v>
      </c>
      <c r="B14" s="51">
        <f>-1*'214'!N14</f>
        <v>-50</v>
      </c>
      <c r="C14" s="236"/>
      <c r="D14" s="42"/>
      <c r="E14" s="42"/>
      <c r="F14" s="42"/>
      <c r="G14" s="236"/>
      <c r="H14" s="42"/>
      <c r="I14" s="42"/>
      <c r="J14" s="236"/>
      <c r="K14" s="42"/>
      <c r="L14" s="52">
        <f t="shared" si="3"/>
        <v>-50</v>
      </c>
      <c r="M14" s="32"/>
      <c r="N14" s="33">
        <f t="shared" si="4"/>
        <v>50</v>
      </c>
      <c r="O14" s="54">
        <f>SUM(C14:G14)+'214'!O14</f>
        <v>550</v>
      </c>
      <c r="P14" s="54">
        <f t="shared" si="5"/>
        <v>0</v>
      </c>
      <c r="Q14" s="26" t="s">
        <v>286</v>
      </c>
    </row>
    <row r="15">
      <c r="A15" s="57" t="s">
        <v>25</v>
      </c>
      <c r="B15" s="51">
        <f>-1*'214'!N15</f>
        <v>1650</v>
      </c>
      <c r="C15" s="236"/>
      <c r="D15" s="69">
        <v>250.0</v>
      </c>
      <c r="E15" s="42"/>
      <c r="F15" s="42"/>
      <c r="G15" s="230">
        <v>300.0</v>
      </c>
      <c r="H15" s="42"/>
      <c r="I15" s="42"/>
      <c r="J15" s="236"/>
      <c r="K15" s="42"/>
      <c r="L15" s="52">
        <f t="shared" si="3"/>
        <v>2200</v>
      </c>
      <c r="M15" s="53">
        <v>2000.0</v>
      </c>
      <c r="N15" s="33">
        <f t="shared" si="4"/>
        <v>-200</v>
      </c>
      <c r="O15" s="54">
        <f>SUM(C15:G15)+'214'!O15</f>
        <v>4400</v>
      </c>
      <c r="P15" s="54">
        <f t="shared" si="5"/>
        <v>0</v>
      </c>
      <c r="Q15" s="26" t="s">
        <v>287</v>
      </c>
    </row>
    <row r="16">
      <c r="A16" s="57" t="s">
        <v>112</v>
      </c>
      <c r="B16" s="51">
        <f>-1*'214'!N16</f>
        <v>1200</v>
      </c>
      <c r="C16" s="229">
        <v>350.0</v>
      </c>
      <c r="D16" s="69">
        <v>250.0</v>
      </c>
      <c r="E16" s="42"/>
      <c r="F16" s="42"/>
      <c r="G16" s="236"/>
      <c r="H16" s="42"/>
      <c r="I16" s="42"/>
      <c r="J16" s="236"/>
      <c r="K16" s="42"/>
      <c r="L16" s="52">
        <f t="shared" si="3"/>
        <v>1800</v>
      </c>
      <c r="M16" s="32"/>
      <c r="N16" s="33">
        <f t="shared" si="4"/>
        <v>-1800</v>
      </c>
      <c r="O16" s="54">
        <f>SUM(C16:G16)+'214'!O16</f>
        <v>2750</v>
      </c>
      <c r="P16" s="54">
        <f t="shared" si="5"/>
        <v>0</v>
      </c>
      <c r="Q16" s="26" t="s">
        <v>453</v>
      </c>
    </row>
    <row r="17">
      <c r="A17" s="57" t="s">
        <v>124</v>
      </c>
      <c r="B17" s="51">
        <f>-1*'214'!N17</f>
        <v>900</v>
      </c>
      <c r="C17" s="230">
        <v>350.0</v>
      </c>
      <c r="D17" s="69">
        <v>250.0</v>
      </c>
      <c r="E17" s="42"/>
      <c r="F17" s="42"/>
      <c r="G17" s="230">
        <v>300.0</v>
      </c>
      <c r="H17" s="42"/>
      <c r="I17" s="42"/>
      <c r="J17" s="230">
        <v>300.0</v>
      </c>
      <c r="K17" s="42"/>
      <c r="L17" s="52">
        <f t="shared" si="3"/>
        <v>2100</v>
      </c>
      <c r="M17" s="53">
        <v>500.0</v>
      </c>
      <c r="N17" s="33">
        <f t="shared" si="4"/>
        <v>-1600</v>
      </c>
      <c r="O17" s="54">
        <f>SUM(C17:G17)+'214'!O17</f>
        <v>5500</v>
      </c>
      <c r="P17" s="54">
        <f t="shared" si="5"/>
        <v>300</v>
      </c>
      <c r="Q17" s="26" t="s">
        <v>289</v>
      </c>
    </row>
    <row r="18">
      <c r="A18" s="57" t="s">
        <v>97</v>
      </c>
      <c r="B18" s="51">
        <f>-1*'214'!N18</f>
        <v>650</v>
      </c>
      <c r="C18" s="230">
        <v>350.0</v>
      </c>
      <c r="D18" s="69">
        <v>250.0</v>
      </c>
      <c r="E18" s="42"/>
      <c r="F18" s="42"/>
      <c r="G18" s="229">
        <v>300.0</v>
      </c>
      <c r="H18" s="42"/>
      <c r="I18" s="42"/>
      <c r="J18" s="236"/>
      <c r="K18" s="42"/>
      <c r="L18" s="52">
        <f t="shared" si="3"/>
        <v>1550</v>
      </c>
      <c r="M18" s="32"/>
      <c r="N18" s="33">
        <f t="shared" si="4"/>
        <v>-1550</v>
      </c>
      <c r="O18" s="54">
        <f>SUM(C18:G18)+'214'!O18</f>
        <v>3800</v>
      </c>
      <c r="P18" s="54">
        <f t="shared" si="5"/>
        <v>0</v>
      </c>
      <c r="Q18" s="26" t="s">
        <v>385</v>
      </c>
    </row>
    <row r="19">
      <c r="A19" s="57" t="s">
        <v>65</v>
      </c>
      <c r="B19" s="51">
        <f>-1*'214'!N19</f>
        <v>0</v>
      </c>
      <c r="C19" s="236"/>
      <c r="D19" s="42"/>
      <c r="E19" s="42"/>
      <c r="F19" s="42"/>
      <c r="G19" s="229">
        <v>300.0</v>
      </c>
      <c r="H19" s="42"/>
      <c r="I19" s="42"/>
      <c r="J19" s="229">
        <v>300.0</v>
      </c>
      <c r="K19" s="42"/>
      <c r="L19" s="52">
        <f t="shared" si="3"/>
        <v>600</v>
      </c>
      <c r="M19" s="32"/>
      <c r="N19" s="33">
        <f t="shared" si="4"/>
        <v>-600</v>
      </c>
      <c r="O19" s="54">
        <f>SUM(C19:G19)+'214'!O19</f>
        <v>1350</v>
      </c>
      <c r="P19" s="54">
        <f t="shared" si="5"/>
        <v>300</v>
      </c>
      <c r="Q19" s="26" t="s">
        <v>290</v>
      </c>
    </row>
    <row r="20">
      <c r="A20" s="57" t="s">
        <v>55</v>
      </c>
      <c r="B20" s="51">
        <f>-1*'214'!N20</f>
        <v>0</v>
      </c>
      <c r="C20" s="229">
        <v>350.0</v>
      </c>
      <c r="D20" s="69">
        <v>250.0</v>
      </c>
      <c r="E20" s="42"/>
      <c r="F20" s="42"/>
      <c r="G20" s="229">
        <v>300.0</v>
      </c>
      <c r="H20" s="42"/>
      <c r="I20" s="42"/>
      <c r="J20" s="229">
        <v>300.0</v>
      </c>
      <c r="K20" s="42"/>
      <c r="L20" s="52">
        <f t="shared" si="3"/>
        <v>1200</v>
      </c>
      <c r="M20" s="32"/>
      <c r="N20" s="33">
        <f t="shared" si="4"/>
        <v>-1200</v>
      </c>
      <c r="O20" s="54">
        <f>SUM(C20:G20)+'214'!O20</f>
        <v>4050</v>
      </c>
      <c r="P20" s="54">
        <f t="shared" si="5"/>
        <v>300</v>
      </c>
      <c r="Q20" s="26" t="s">
        <v>291</v>
      </c>
    </row>
    <row r="21">
      <c r="A21" s="57" t="s">
        <v>28</v>
      </c>
      <c r="B21" s="51">
        <f>-1*'214'!N21</f>
        <v>0</v>
      </c>
      <c r="C21" s="236"/>
      <c r="D21" s="42"/>
      <c r="E21" s="42"/>
      <c r="F21" s="42"/>
      <c r="G21" s="236"/>
      <c r="H21" s="42"/>
      <c r="I21" s="42"/>
      <c r="J21" s="230">
        <v>300.0</v>
      </c>
      <c r="K21" s="42"/>
      <c r="L21" s="52">
        <f t="shared" si="3"/>
        <v>300</v>
      </c>
      <c r="M21" s="32"/>
      <c r="N21" s="33">
        <f t="shared" si="4"/>
        <v>-300</v>
      </c>
      <c r="O21" s="54">
        <f>SUM(C21:G21)+'214'!O21</f>
        <v>0</v>
      </c>
      <c r="P21" s="54">
        <f t="shared" si="5"/>
        <v>300</v>
      </c>
      <c r="Q21" s="26" t="s">
        <v>292</v>
      </c>
    </row>
    <row r="22">
      <c r="A22" s="57" t="s">
        <v>159</v>
      </c>
      <c r="B22" s="51">
        <f>-1*'214'!N22</f>
        <v>350</v>
      </c>
      <c r="C22" s="236"/>
      <c r="D22" s="42"/>
      <c r="E22" s="42"/>
      <c r="F22" s="42"/>
      <c r="G22" s="236"/>
      <c r="H22" s="42"/>
      <c r="I22" s="42"/>
      <c r="J22" s="236"/>
      <c r="K22" s="42"/>
      <c r="L22" s="52">
        <f t="shared" si="3"/>
        <v>350</v>
      </c>
      <c r="M22" s="53">
        <v>350.0</v>
      </c>
      <c r="N22" s="33">
        <f t="shared" si="4"/>
        <v>0</v>
      </c>
      <c r="O22" s="54">
        <f>SUM(C22:G22)+'214'!O22</f>
        <v>0</v>
      </c>
      <c r="P22" s="54">
        <f t="shared" si="5"/>
        <v>0</v>
      </c>
      <c r="Q22" s="26" t="s">
        <v>502</v>
      </c>
    </row>
    <row r="23">
      <c r="A23" s="57" t="s">
        <v>149</v>
      </c>
      <c r="B23" s="51">
        <f>-1*'214'!N23</f>
        <v>50</v>
      </c>
      <c r="C23" s="236"/>
      <c r="D23" s="42"/>
      <c r="E23" s="42"/>
      <c r="F23" s="42"/>
      <c r="G23" s="236"/>
      <c r="H23" s="42"/>
      <c r="I23" s="42"/>
      <c r="J23" s="236"/>
      <c r="K23" s="42"/>
      <c r="L23" s="52">
        <f t="shared" si="3"/>
        <v>50</v>
      </c>
      <c r="M23" s="32"/>
      <c r="N23" s="33">
        <f t="shared" si="4"/>
        <v>-50</v>
      </c>
      <c r="O23" s="54">
        <f>SUM(C23:G23)+'214'!O23</f>
        <v>0</v>
      </c>
      <c r="P23" s="54">
        <f t="shared" si="5"/>
        <v>0</v>
      </c>
      <c r="Q23" s="26" t="s">
        <v>294</v>
      </c>
    </row>
    <row r="24">
      <c r="A24" s="57" t="s">
        <v>103</v>
      </c>
      <c r="B24" s="51">
        <f>-1*'214'!N24</f>
        <v>0</v>
      </c>
      <c r="C24" s="236"/>
      <c r="D24" s="42"/>
      <c r="E24" s="42"/>
      <c r="F24" s="42"/>
      <c r="G24" s="236"/>
      <c r="H24" s="42"/>
      <c r="I24" s="42"/>
      <c r="J24" s="236"/>
      <c r="K24" s="42"/>
      <c r="L24" s="52">
        <f t="shared" si="3"/>
        <v>0</v>
      </c>
      <c r="M24" s="32"/>
      <c r="N24" s="33">
        <f t="shared" si="4"/>
        <v>0</v>
      </c>
      <c r="O24" s="54">
        <f>SUM(C24:G24)+'214'!O24</f>
        <v>2300</v>
      </c>
      <c r="P24" s="54">
        <f t="shared" si="5"/>
        <v>0</v>
      </c>
      <c r="Q24" s="26" t="s">
        <v>534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42"/>
      <c r="E26" s="42"/>
      <c r="F26" s="113"/>
      <c r="G26" s="69" t="s">
        <v>528</v>
      </c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97</v>
      </c>
      <c r="B2" s="7">
        <v>10.0</v>
      </c>
      <c r="C2" s="7">
        <v>2.0</v>
      </c>
      <c r="D2" s="7">
        <v>4.0</v>
      </c>
      <c r="E2" s="7">
        <v>16.0</v>
      </c>
      <c r="F2" s="6" t="s">
        <v>88</v>
      </c>
      <c r="G2" s="6" t="s">
        <v>89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</v>
      </c>
      <c r="B3" s="7">
        <v>22.0</v>
      </c>
      <c r="C3" s="7">
        <v>5.0</v>
      </c>
      <c r="D3" s="7">
        <v>10.0</v>
      </c>
      <c r="E3" s="7">
        <v>37.0</v>
      </c>
      <c r="F3" s="6" t="s">
        <v>154</v>
      </c>
      <c r="G3" s="6" t="s">
        <v>155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25</v>
      </c>
      <c r="B4" s="7">
        <v>20.0</v>
      </c>
      <c r="C4" s="7">
        <v>7.0</v>
      </c>
      <c r="D4" s="7">
        <v>11.0</v>
      </c>
      <c r="E4" s="7">
        <v>38.0</v>
      </c>
      <c r="F4" s="6" t="s">
        <v>157</v>
      </c>
      <c r="G4" s="6" t="s">
        <v>158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94</v>
      </c>
      <c r="B5" s="7">
        <v>7.0</v>
      </c>
      <c r="C5" s="7">
        <v>3.0</v>
      </c>
      <c r="D5" s="7">
        <v>5.0</v>
      </c>
      <c r="E5" s="7">
        <v>15.0</v>
      </c>
      <c r="F5" s="6" t="s">
        <v>161</v>
      </c>
      <c r="G5" s="6" t="s">
        <v>162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124</v>
      </c>
      <c r="B6" s="7">
        <v>20.0</v>
      </c>
      <c r="C6" s="7">
        <v>9.0</v>
      </c>
      <c r="D6" s="7">
        <v>19.0</v>
      </c>
      <c r="E6" s="7">
        <v>48.0</v>
      </c>
      <c r="F6" s="6" t="s">
        <v>50</v>
      </c>
      <c r="G6" s="6" t="s">
        <v>58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16</v>
      </c>
      <c r="B7" s="7">
        <v>19.0</v>
      </c>
      <c r="C7" s="7">
        <v>9.0</v>
      </c>
      <c r="D7" s="7">
        <v>18.0</v>
      </c>
      <c r="E7" s="7">
        <v>46.0</v>
      </c>
      <c r="F7" s="6" t="s">
        <v>165</v>
      </c>
      <c r="G7" s="6" t="s">
        <v>166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28</v>
      </c>
      <c r="B8" s="7">
        <v>4.0</v>
      </c>
      <c r="C8" s="7">
        <v>2.0</v>
      </c>
      <c r="D8" s="7">
        <v>4.0</v>
      </c>
      <c r="E8" s="7">
        <v>10.0</v>
      </c>
      <c r="F8" s="6" t="s">
        <v>46</v>
      </c>
      <c r="G8" s="6" t="s">
        <v>161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112</v>
      </c>
      <c r="B9" s="7">
        <v>9.0</v>
      </c>
      <c r="C9" s="7">
        <v>2.0</v>
      </c>
      <c r="D9" s="7">
        <v>10.0</v>
      </c>
      <c r="E9" s="7">
        <v>21.0</v>
      </c>
      <c r="F9" s="6" t="s">
        <v>111</v>
      </c>
      <c r="G9" s="6" t="s">
        <v>171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87</v>
      </c>
      <c r="B10" s="7">
        <v>1.0</v>
      </c>
      <c r="C10" s="7">
        <v>1.0</v>
      </c>
      <c r="D10" s="7">
        <v>1.0</v>
      </c>
      <c r="E10" s="7">
        <v>3.0</v>
      </c>
      <c r="F10" s="6" t="s">
        <v>73</v>
      </c>
      <c r="G10" s="6" t="s">
        <v>176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55</v>
      </c>
      <c r="B11" s="7">
        <v>13.0</v>
      </c>
      <c r="C11" s="7">
        <v>7.0</v>
      </c>
      <c r="D11" s="7">
        <v>15.0</v>
      </c>
      <c r="E11" s="7">
        <v>35.0</v>
      </c>
      <c r="F11" s="6" t="s">
        <v>178</v>
      </c>
      <c r="G11" s="6" t="s">
        <v>179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23</v>
      </c>
      <c r="B12" s="7">
        <v>18.0</v>
      </c>
      <c r="C12" s="7">
        <v>9.0</v>
      </c>
      <c r="D12" s="7">
        <v>21.0</v>
      </c>
      <c r="E12" s="7">
        <v>48.0</v>
      </c>
      <c r="F12" s="6" t="s">
        <v>180</v>
      </c>
      <c r="G12" s="6" t="s">
        <v>56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45</v>
      </c>
      <c r="B13" s="7">
        <v>9.0</v>
      </c>
      <c r="C13" s="7">
        <v>5.0</v>
      </c>
      <c r="D13" s="7">
        <v>11.0</v>
      </c>
      <c r="E13" s="7">
        <v>25.0</v>
      </c>
      <c r="F13" s="6" t="s">
        <v>182</v>
      </c>
      <c r="G13" s="6" t="s">
        <v>183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62</v>
      </c>
      <c r="B14" s="7">
        <v>5.0</v>
      </c>
      <c r="C14" s="7">
        <v>1.0</v>
      </c>
      <c r="D14" s="7">
        <v>7.0</v>
      </c>
      <c r="E14" s="7">
        <v>13.0</v>
      </c>
      <c r="F14" s="6" t="s">
        <v>60</v>
      </c>
      <c r="G14" s="6" t="s">
        <v>61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65</v>
      </c>
      <c r="B15" s="7">
        <v>10.0</v>
      </c>
      <c r="C15" s="7">
        <v>7.0</v>
      </c>
      <c r="D15" s="7">
        <v>15.0</v>
      </c>
      <c r="E15" s="7">
        <v>32.0</v>
      </c>
      <c r="F15" s="6" t="s">
        <v>187</v>
      </c>
      <c r="G15" s="6" t="s">
        <v>188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103</v>
      </c>
      <c r="B16" s="7">
        <v>9.0</v>
      </c>
      <c r="C16" s="7">
        <v>7.0</v>
      </c>
      <c r="D16" s="7">
        <v>19.0</v>
      </c>
      <c r="E16" s="7">
        <v>35.0</v>
      </c>
      <c r="F16" s="6" t="s">
        <v>190</v>
      </c>
      <c r="G16" s="6" t="s">
        <v>191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36</v>
      </c>
      <c r="B17" s="7">
        <v>6.0</v>
      </c>
      <c r="C17" s="7">
        <v>6.0</v>
      </c>
      <c r="D17" s="7">
        <v>14.0</v>
      </c>
      <c r="E17" s="7">
        <v>26.0</v>
      </c>
      <c r="F17" s="6" t="s">
        <v>194</v>
      </c>
      <c r="G17" s="6" t="s">
        <v>195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70</v>
      </c>
      <c r="B18" s="7">
        <v>2.0</v>
      </c>
      <c r="C18" s="7">
        <v>0.0</v>
      </c>
      <c r="D18" s="7">
        <v>0.0</v>
      </c>
      <c r="E18" s="7">
        <v>2.0</v>
      </c>
      <c r="F18" s="6" t="s">
        <v>95</v>
      </c>
      <c r="G18" s="6" t="s">
        <v>95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98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99</v>
      </c>
      <c r="B20" s="6" t="s">
        <v>200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7" t="s">
        <v>0</v>
      </c>
      <c r="B1" s="18" t="s">
        <v>254</v>
      </c>
      <c r="C1" s="19">
        <v>41673.0</v>
      </c>
      <c r="D1" s="19">
        <v>41676.0</v>
      </c>
      <c r="E1" s="19">
        <v>41680.0</v>
      </c>
      <c r="F1" s="19">
        <v>41683.0</v>
      </c>
      <c r="G1" s="19">
        <v>41687.0</v>
      </c>
      <c r="H1" s="19">
        <v>41690.0</v>
      </c>
      <c r="I1" s="19">
        <v>41694.0</v>
      </c>
      <c r="J1" s="19">
        <v>41697.0</v>
      </c>
      <c r="K1" s="17" t="s">
        <v>538</v>
      </c>
      <c r="L1" s="20" t="s">
        <v>256</v>
      </c>
      <c r="M1" s="22" t="s">
        <v>257</v>
      </c>
      <c r="N1" s="23" t="s">
        <v>258</v>
      </c>
      <c r="O1" s="24" t="s">
        <v>259</v>
      </c>
      <c r="P1" s="244"/>
      <c r="Q1" s="26" t="s">
        <v>260</v>
      </c>
    </row>
    <row r="2">
      <c r="A2" s="27" t="s">
        <v>261</v>
      </c>
      <c r="B2" s="28">
        <f>'114'!L2</f>
        <v>1350</v>
      </c>
      <c r="C2" s="230" t="s">
        <v>539</v>
      </c>
      <c r="D2" s="229" t="s">
        <v>540</v>
      </c>
      <c r="E2" s="42"/>
      <c r="F2" s="229" t="s">
        <v>541</v>
      </c>
      <c r="G2" s="230" t="s">
        <v>542</v>
      </c>
      <c r="H2" s="229" t="s">
        <v>466</v>
      </c>
      <c r="I2" s="42"/>
      <c r="J2" s="230" t="s">
        <v>327</v>
      </c>
      <c r="K2" s="42"/>
      <c r="L2" s="31">
        <f>B2+L3-L4</f>
        <v>550</v>
      </c>
      <c r="M2" s="32"/>
      <c r="N2" s="33">
        <f>SUM(N5:N24)</f>
        <v>-7500</v>
      </c>
      <c r="O2" s="216" t="s">
        <v>533</v>
      </c>
      <c r="P2" s="113"/>
      <c r="Q2" s="36"/>
      <c r="R2" s="36"/>
    </row>
    <row r="3">
      <c r="A3" s="37" t="s">
        <v>271</v>
      </c>
      <c r="B3" s="38"/>
      <c r="C3" s="39">
        <f t="shared" ref="C3:K3" si="1">SUM(C5:C24)</f>
        <v>2400</v>
      </c>
      <c r="D3" s="39">
        <f t="shared" si="1"/>
        <v>2500</v>
      </c>
      <c r="E3" s="39">
        <f t="shared" si="1"/>
        <v>0</v>
      </c>
      <c r="F3" s="39">
        <f t="shared" si="1"/>
        <v>2400</v>
      </c>
      <c r="G3" s="39">
        <f t="shared" si="1"/>
        <v>2400</v>
      </c>
      <c r="H3" s="39">
        <f t="shared" si="1"/>
        <v>2500</v>
      </c>
      <c r="I3" s="39">
        <f t="shared" si="1"/>
        <v>0</v>
      </c>
      <c r="J3" s="39">
        <f t="shared" si="1"/>
        <v>1300</v>
      </c>
      <c r="K3" s="39">
        <f t="shared" si="1"/>
        <v>0</v>
      </c>
      <c r="L3" s="39">
        <f t="shared" ref="L3:L4" si="2">SUM(C3:K3)</f>
        <v>13500</v>
      </c>
      <c r="M3" s="32"/>
      <c r="N3" s="40"/>
      <c r="O3" s="41"/>
      <c r="P3" s="42"/>
      <c r="Q3" s="43"/>
      <c r="R3" s="43"/>
    </row>
    <row r="4">
      <c r="A4" s="44" t="s">
        <v>272</v>
      </c>
      <c r="B4" s="45"/>
      <c r="C4" s="231">
        <v>2600.0</v>
      </c>
      <c r="D4" s="231">
        <v>2600.0</v>
      </c>
      <c r="E4" s="231">
        <v>0.0</v>
      </c>
      <c r="F4" s="231">
        <v>2600.0</v>
      </c>
      <c r="G4" s="231">
        <v>2600.0</v>
      </c>
      <c r="H4" s="231">
        <v>2600.0</v>
      </c>
      <c r="I4" s="232"/>
      <c r="J4" s="231">
        <v>1300.0</v>
      </c>
      <c r="K4" s="232"/>
      <c r="L4" s="47">
        <f t="shared" si="2"/>
        <v>14300</v>
      </c>
      <c r="M4" s="32"/>
      <c r="N4" s="40"/>
      <c r="O4" s="48"/>
      <c r="P4" s="42"/>
    </row>
    <row r="5">
      <c r="A5" s="50" t="s">
        <v>278</v>
      </c>
      <c r="B5" s="51">
        <f>-1*'114'!N5</f>
        <v>300</v>
      </c>
      <c r="C5" s="236"/>
      <c r="D5" s="230">
        <v>250.0</v>
      </c>
      <c r="E5" s="42"/>
      <c r="F5" s="236"/>
      <c r="G5" s="230">
        <v>300.0</v>
      </c>
      <c r="H5" s="236"/>
      <c r="I5" s="42"/>
      <c r="J5" s="236"/>
      <c r="K5" s="42"/>
      <c r="L5" s="52">
        <f t="shared" ref="L5:L24" si="3">SUM(B5:K5)</f>
        <v>850</v>
      </c>
      <c r="M5" s="53">
        <v>850.0</v>
      </c>
      <c r="N5" s="33">
        <f t="shared" ref="N5:N24" si="4">M5-L5</f>
        <v>0</v>
      </c>
      <c r="O5" s="54">
        <f>SUM(C5:K5)+'114'!O5</f>
        <v>2950</v>
      </c>
      <c r="P5" s="113"/>
      <c r="Q5" s="56"/>
    </row>
    <row r="6">
      <c r="A6" s="57" t="s">
        <v>94</v>
      </c>
      <c r="B6" s="51">
        <f>-1*'114'!N6</f>
        <v>300</v>
      </c>
      <c r="C6" s="229">
        <v>300.0</v>
      </c>
      <c r="D6" s="229">
        <v>250.0</v>
      </c>
      <c r="E6" s="42"/>
      <c r="F6" s="236"/>
      <c r="G6" s="236"/>
      <c r="H6" s="236"/>
      <c r="I6" s="42"/>
      <c r="J6" s="236"/>
      <c r="K6" s="42"/>
      <c r="L6" s="52">
        <f t="shared" si="3"/>
        <v>850</v>
      </c>
      <c r="M6" s="32"/>
      <c r="N6" s="33">
        <f t="shared" si="4"/>
        <v>-850</v>
      </c>
      <c r="O6" s="54">
        <f>SUM(C6:K6)+'114'!O6</f>
        <v>1350</v>
      </c>
      <c r="P6" s="113"/>
      <c r="Q6" s="26" t="s">
        <v>279</v>
      </c>
    </row>
    <row r="7">
      <c r="A7" s="57" t="s">
        <v>23</v>
      </c>
      <c r="B7" s="51">
        <f>-1*'114'!N7</f>
        <v>1450</v>
      </c>
      <c r="C7" s="229">
        <v>300.0</v>
      </c>
      <c r="D7" s="230">
        <v>250.0</v>
      </c>
      <c r="E7" s="42"/>
      <c r="F7" s="230">
        <v>300.0</v>
      </c>
      <c r="G7" s="229">
        <v>300.0</v>
      </c>
      <c r="H7" s="229">
        <v>250.0</v>
      </c>
      <c r="I7" s="42"/>
      <c r="J7" s="230">
        <v>200.0</v>
      </c>
      <c r="K7" s="42"/>
      <c r="L7" s="52">
        <f t="shared" si="3"/>
        <v>3050</v>
      </c>
      <c r="M7" s="53">
        <v>1000.0</v>
      </c>
      <c r="N7" s="33">
        <f t="shared" si="4"/>
        <v>-2050</v>
      </c>
      <c r="O7" s="54">
        <f>SUM(C7:K7)+'114'!O7</f>
        <v>4300</v>
      </c>
      <c r="P7" s="113"/>
      <c r="Q7" s="26" t="s">
        <v>280</v>
      </c>
    </row>
    <row r="8">
      <c r="A8" s="57" t="s">
        <v>7</v>
      </c>
      <c r="B8" s="51">
        <f>-1*'114'!N8</f>
        <v>-50</v>
      </c>
      <c r="C8" s="229">
        <v>300.0</v>
      </c>
      <c r="D8" s="229">
        <v>250.0</v>
      </c>
      <c r="E8" s="42"/>
      <c r="F8" s="236"/>
      <c r="G8" s="230">
        <v>300.0</v>
      </c>
      <c r="H8" s="230">
        <v>250.0</v>
      </c>
      <c r="I8" s="42"/>
      <c r="J8" s="230">
        <v>200.0</v>
      </c>
      <c r="K8" s="42"/>
      <c r="L8" s="52">
        <f t="shared" si="3"/>
        <v>1250</v>
      </c>
      <c r="M8" s="53">
        <v>2600.0</v>
      </c>
      <c r="N8" s="33">
        <f t="shared" si="4"/>
        <v>1350</v>
      </c>
      <c r="O8" s="54">
        <f>SUM(C8:K8)+'114'!O8</f>
        <v>3450</v>
      </c>
      <c r="P8" s="113"/>
      <c r="Q8" s="26" t="s">
        <v>281</v>
      </c>
    </row>
    <row r="9">
      <c r="A9" s="57" t="s">
        <v>96</v>
      </c>
      <c r="B9" s="51">
        <f>-1*'114'!N9</f>
        <v>100</v>
      </c>
      <c r="C9" s="236"/>
      <c r="D9" s="236"/>
      <c r="E9" s="42"/>
      <c r="F9" s="236"/>
      <c r="G9" s="236"/>
      <c r="H9" s="230">
        <v>250.0</v>
      </c>
      <c r="I9" s="42"/>
      <c r="J9" s="236"/>
      <c r="K9" s="42"/>
      <c r="L9" s="52">
        <f t="shared" si="3"/>
        <v>350</v>
      </c>
      <c r="M9" s="32"/>
      <c r="N9" s="33">
        <f t="shared" si="4"/>
        <v>-350</v>
      </c>
      <c r="O9" s="54">
        <f>SUM(C9:K9)+'114'!O9</f>
        <v>250</v>
      </c>
      <c r="P9" s="113"/>
      <c r="Q9" s="26" t="s">
        <v>383</v>
      </c>
    </row>
    <row r="10">
      <c r="A10" s="57" t="s">
        <v>62</v>
      </c>
      <c r="B10" s="51">
        <f>-1*'114'!N10</f>
        <v>1050</v>
      </c>
      <c r="C10" s="236"/>
      <c r="D10" s="230">
        <v>250.0</v>
      </c>
      <c r="E10" s="42"/>
      <c r="F10" s="230">
        <v>300.0</v>
      </c>
      <c r="G10" s="229">
        <v>300.0</v>
      </c>
      <c r="H10" s="230">
        <v>250.0</v>
      </c>
      <c r="I10" s="42"/>
      <c r="J10" s="236"/>
      <c r="K10" s="42"/>
      <c r="L10" s="52">
        <f t="shared" si="3"/>
        <v>2150</v>
      </c>
      <c r="M10" s="32"/>
      <c r="N10" s="33">
        <f t="shared" si="4"/>
        <v>-2150</v>
      </c>
      <c r="O10" s="54">
        <f>SUM(C10:K10)+'114'!O10</f>
        <v>4050</v>
      </c>
      <c r="P10" s="113"/>
      <c r="Q10" s="26" t="s">
        <v>282</v>
      </c>
    </row>
    <row r="11">
      <c r="A11" s="57" t="s">
        <v>16</v>
      </c>
      <c r="B11" s="51">
        <f>-1*'114'!N11</f>
        <v>0</v>
      </c>
      <c r="C11" s="229">
        <v>300.0</v>
      </c>
      <c r="D11" s="229">
        <v>250.0</v>
      </c>
      <c r="E11" s="42"/>
      <c r="F11" s="229">
        <v>300.0</v>
      </c>
      <c r="G11" s="236"/>
      <c r="H11" s="229">
        <v>250.0</v>
      </c>
      <c r="I11" s="42"/>
      <c r="J11" s="229">
        <v>200.0</v>
      </c>
      <c r="K11" s="42"/>
      <c r="L11" s="52">
        <f t="shared" si="3"/>
        <v>1300</v>
      </c>
      <c r="M11" s="61">
        <f>L11</f>
        <v>1300</v>
      </c>
      <c r="N11" s="33">
        <f t="shared" si="4"/>
        <v>0</v>
      </c>
      <c r="O11" s="54">
        <f>SUM(C11:K11)+'114'!O11</f>
        <v>4550</v>
      </c>
      <c r="P11" s="113"/>
      <c r="Q11" s="26" t="s">
        <v>283</v>
      </c>
    </row>
    <row r="12">
      <c r="A12" s="57" t="s">
        <v>36</v>
      </c>
      <c r="B12" s="51">
        <f>-1*'114'!N12</f>
        <v>750</v>
      </c>
      <c r="C12" s="230">
        <v>300.0</v>
      </c>
      <c r="D12" s="229">
        <v>250.0</v>
      </c>
      <c r="E12" s="42"/>
      <c r="F12" s="236"/>
      <c r="G12" s="236"/>
      <c r="H12" s="236"/>
      <c r="I12" s="42"/>
      <c r="J12" s="236"/>
      <c r="K12" s="42"/>
      <c r="L12" s="52">
        <f t="shared" si="3"/>
        <v>1300</v>
      </c>
      <c r="M12" s="53">
        <v>2600.0</v>
      </c>
      <c r="N12" s="33">
        <f t="shared" si="4"/>
        <v>1300</v>
      </c>
      <c r="O12" s="54">
        <f>SUM(C12:K12)+'114'!O12</f>
        <v>2450</v>
      </c>
      <c r="P12" s="113"/>
      <c r="Q12" s="26" t="s">
        <v>284</v>
      </c>
    </row>
    <row r="13">
      <c r="A13" s="57" t="s">
        <v>45</v>
      </c>
      <c r="B13" s="51">
        <f>-1*'114'!N13</f>
        <v>300</v>
      </c>
      <c r="C13" s="236"/>
      <c r="D13" s="229">
        <v>250.0</v>
      </c>
      <c r="E13" s="42"/>
      <c r="F13" s="236"/>
      <c r="G13" s="236"/>
      <c r="H13" s="236"/>
      <c r="I13" s="42"/>
      <c r="J13" s="230">
        <v>200.0</v>
      </c>
      <c r="K13" s="42"/>
      <c r="L13" s="52">
        <f t="shared" si="3"/>
        <v>750</v>
      </c>
      <c r="M13" s="53">
        <v>750.0</v>
      </c>
      <c r="N13" s="33">
        <f t="shared" si="4"/>
        <v>0</v>
      </c>
      <c r="O13" s="54">
        <f>SUM(C13:K13)+'114'!O13</f>
        <v>750</v>
      </c>
      <c r="P13" s="113"/>
      <c r="Q13" s="26" t="s">
        <v>285</v>
      </c>
    </row>
    <row r="14">
      <c r="A14" s="57" t="s">
        <v>87</v>
      </c>
      <c r="B14" s="51">
        <f>-1*'114'!N14</f>
        <v>950</v>
      </c>
      <c r="C14" s="236"/>
      <c r="D14" s="236"/>
      <c r="E14" s="42"/>
      <c r="F14" s="236"/>
      <c r="G14" s="236"/>
      <c r="H14" s="236"/>
      <c r="I14" s="42"/>
      <c r="J14" s="236"/>
      <c r="K14" s="42"/>
      <c r="L14" s="52">
        <f t="shared" si="3"/>
        <v>950</v>
      </c>
      <c r="M14" s="53">
        <v>1000.0</v>
      </c>
      <c r="N14" s="33">
        <f t="shared" si="4"/>
        <v>50</v>
      </c>
      <c r="O14" s="54">
        <f>SUM(C14:K14)+'114'!O14</f>
        <v>550</v>
      </c>
      <c r="P14" s="113"/>
      <c r="Q14" s="26" t="s">
        <v>286</v>
      </c>
    </row>
    <row r="15">
      <c r="A15" s="57" t="s">
        <v>25</v>
      </c>
      <c r="B15" s="51">
        <f>-1*'114'!N15</f>
        <v>500</v>
      </c>
      <c r="C15" s="230">
        <v>300.0</v>
      </c>
      <c r="D15" s="236"/>
      <c r="E15" s="42"/>
      <c r="F15" s="229">
        <v>300.0</v>
      </c>
      <c r="G15" s="230">
        <v>300.0</v>
      </c>
      <c r="H15" s="229">
        <v>250.0</v>
      </c>
      <c r="I15" s="42"/>
      <c r="J15" s="236"/>
      <c r="K15" s="42"/>
      <c r="L15" s="52">
        <f t="shared" si="3"/>
        <v>1650</v>
      </c>
      <c r="M15" s="32"/>
      <c r="N15" s="33">
        <f t="shared" si="4"/>
        <v>-1650</v>
      </c>
      <c r="O15" s="54">
        <f>SUM(C15:K15)+'114'!O15</f>
        <v>3850</v>
      </c>
      <c r="P15" s="113"/>
      <c r="Q15" s="26" t="s">
        <v>287</v>
      </c>
    </row>
    <row r="16">
      <c r="A16" s="57" t="s">
        <v>112</v>
      </c>
      <c r="B16" s="51">
        <f>-1*'114'!N16</f>
        <v>1650</v>
      </c>
      <c r="C16" s="236"/>
      <c r="D16" s="236"/>
      <c r="E16" s="42"/>
      <c r="F16" s="230">
        <v>300.0</v>
      </c>
      <c r="G16" s="236"/>
      <c r="H16" s="229">
        <v>250.0</v>
      </c>
      <c r="I16" s="42"/>
      <c r="J16" s="236"/>
      <c r="K16" s="42"/>
      <c r="L16" s="52">
        <f t="shared" si="3"/>
        <v>2200</v>
      </c>
      <c r="M16" s="53">
        <v>1000.0</v>
      </c>
      <c r="N16" s="33">
        <f t="shared" si="4"/>
        <v>-1200</v>
      </c>
      <c r="O16" s="54">
        <f>SUM(C16:K16)+'114'!O16</f>
        <v>2150</v>
      </c>
      <c r="P16" s="113"/>
      <c r="Q16" s="26" t="s">
        <v>453</v>
      </c>
    </row>
    <row r="17">
      <c r="A17" s="57" t="s">
        <v>124</v>
      </c>
      <c r="B17" s="51">
        <f>-1*'114'!N17</f>
        <v>1150</v>
      </c>
      <c r="C17" s="230">
        <v>300.0</v>
      </c>
      <c r="D17" s="236"/>
      <c r="E17" s="42"/>
      <c r="F17" s="229">
        <v>300.0</v>
      </c>
      <c r="G17" s="229">
        <v>300.0</v>
      </c>
      <c r="H17" s="230">
        <v>250.0</v>
      </c>
      <c r="I17" s="42"/>
      <c r="J17" s="229">
        <v>200.0</v>
      </c>
      <c r="K17" s="42"/>
      <c r="L17" s="52">
        <f t="shared" si="3"/>
        <v>2500</v>
      </c>
      <c r="M17" s="53">
        <v>1600.0</v>
      </c>
      <c r="N17" s="33">
        <f t="shared" si="4"/>
        <v>-900</v>
      </c>
      <c r="O17" s="54">
        <f>SUM(C17:K17)+'114'!O17</f>
        <v>4600</v>
      </c>
      <c r="P17" s="113"/>
      <c r="Q17" s="26" t="s">
        <v>289</v>
      </c>
    </row>
    <row r="18">
      <c r="A18" s="57" t="s">
        <v>97</v>
      </c>
      <c r="B18" s="51">
        <f>-1*'114'!N18</f>
        <v>800</v>
      </c>
      <c r="C18" s="236"/>
      <c r="D18" s="236"/>
      <c r="E18" s="42"/>
      <c r="F18" s="229">
        <v>300.0</v>
      </c>
      <c r="G18" s="230">
        <v>300.0</v>
      </c>
      <c r="H18" s="230">
        <v>250.0</v>
      </c>
      <c r="I18" s="42"/>
      <c r="J18" s="236"/>
      <c r="K18" s="42"/>
      <c r="L18" s="52">
        <f t="shared" si="3"/>
        <v>1650</v>
      </c>
      <c r="M18" s="53">
        <v>1000.0</v>
      </c>
      <c r="N18" s="33">
        <f t="shared" si="4"/>
        <v>-650</v>
      </c>
      <c r="O18" s="54">
        <f>SUM(C18:K18)+'114'!O18</f>
        <v>2900</v>
      </c>
      <c r="P18" s="113"/>
      <c r="Q18" s="26" t="s">
        <v>385</v>
      </c>
    </row>
    <row r="19">
      <c r="A19" s="57" t="s">
        <v>65</v>
      </c>
      <c r="B19" s="51">
        <f>-1*'114'!N19</f>
        <v>550</v>
      </c>
      <c r="C19" s="236"/>
      <c r="D19" s="230">
        <v>250.0</v>
      </c>
      <c r="E19" s="42"/>
      <c r="F19" s="236"/>
      <c r="G19" s="236"/>
      <c r="H19" s="236"/>
      <c r="I19" s="42"/>
      <c r="J19" s="236"/>
      <c r="K19" s="42"/>
      <c r="L19" s="52">
        <f t="shared" si="3"/>
        <v>800</v>
      </c>
      <c r="M19" s="53">
        <v>800.0</v>
      </c>
      <c r="N19" s="33">
        <f t="shared" si="4"/>
        <v>0</v>
      </c>
      <c r="O19" s="54">
        <f>SUM(C19:K19)+'114'!O19</f>
        <v>1050</v>
      </c>
      <c r="P19" s="113"/>
      <c r="Q19" s="26" t="s">
        <v>290</v>
      </c>
    </row>
    <row r="20">
      <c r="A20" s="57" t="s">
        <v>55</v>
      </c>
      <c r="B20" s="51">
        <f>-1*'114'!N20</f>
        <v>1100</v>
      </c>
      <c r="C20" s="236"/>
      <c r="D20" s="230">
        <v>250.0</v>
      </c>
      <c r="E20" s="42"/>
      <c r="F20" s="230">
        <v>300.0</v>
      </c>
      <c r="G20" s="236"/>
      <c r="H20" s="229">
        <v>250.0</v>
      </c>
      <c r="I20" s="42"/>
      <c r="J20" s="229">
        <v>200.0</v>
      </c>
      <c r="K20" s="42"/>
      <c r="L20" s="52">
        <f t="shared" si="3"/>
        <v>2100</v>
      </c>
      <c r="M20" s="53">
        <v>2100.0</v>
      </c>
      <c r="N20" s="33">
        <f t="shared" si="4"/>
        <v>0</v>
      </c>
      <c r="O20" s="54">
        <f>SUM(C20:K20)+'114'!O20</f>
        <v>3150</v>
      </c>
      <c r="P20" s="113"/>
      <c r="Q20" s="26" t="s">
        <v>291</v>
      </c>
    </row>
    <row r="21">
      <c r="A21" s="57" t="s">
        <v>28</v>
      </c>
      <c r="B21" s="51">
        <f>-1*'114'!N21</f>
        <v>0</v>
      </c>
      <c r="C21" s="236"/>
      <c r="D21" s="236"/>
      <c r="E21" s="42"/>
      <c r="F21" s="236"/>
      <c r="G21" s="236"/>
      <c r="H21" s="236"/>
      <c r="I21" s="42"/>
      <c r="J21" s="236"/>
      <c r="K21" s="42"/>
      <c r="L21" s="52">
        <f t="shared" si="3"/>
        <v>0</v>
      </c>
      <c r="M21" s="32"/>
      <c r="N21" s="33">
        <f t="shared" si="4"/>
        <v>0</v>
      </c>
      <c r="O21" s="54">
        <f>SUM(C21:K21)+'114'!O21</f>
        <v>0</v>
      </c>
      <c r="P21" s="113"/>
      <c r="Q21" s="26" t="s">
        <v>292</v>
      </c>
    </row>
    <row r="22">
      <c r="A22" s="57" t="s">
        <v>159</v>
      </c>
      <c r="B22" s="51">
        <f>-1*'114'!N22</f>
        <v>350</v>
      </c>
      <c r="C22" s="236"/>
      <c r="D22" s="236"/>
      <c r="E22" s="42"/>
      <c r="F22" s="236"/>
      <c r="G22" s="236"/>
      <c r="H22" s="236"/>
      <c r="I22" s="42"/>
      <c r="J22" s="236"/>
      <c r="K22" s="42"/>
      <c r="L22" s="52">
        <f t="shared" si="3"/>
        <v>350</v>
      </c>
      <c r="M22" s="32"/>
      <c r="N22" s="33">
        <f t="shared" si="4"/>
        <v>-350</v>
      </c>
      <c r="O22" s="54">
        <f>SUM(C22:K22)+'114'!O22</f>
        <v>0</v>
      </c>
      <c r="P22" s="113"/>
      <c r="Q22" s="26" t="s">
        <v>502</v>
      </c>
    </row>
    <row r="23">
      <c r="A23" s="57" t="s">
        <v>149</v>
      </c>
      <c r="B23" s="51">
        <f>-1*'114'!N23</f>
        <v>50</v>
      </c>
      <c r="C23" s="236"/>
      <c r="D23" s="236"/>
      <c r="E23" s="42"/>
      <c r="F23" s="236"/>
      <c r="G23" s="236"/>
      <c r="H23" s="236"/>
      <c r="I23" s="42"/>
      <c r="J23" s="236"/>
      <c r="K23" s="42"/>
      <c r="L23" s="52">
        <f t="shared" si="3"/>
        <v>50</v>
      </c>
      <c r="M23" s="32"/>
      <c r="N23" s="33">
        <f t="shared" si="4"/>
        <v>-50</v>
      </c>
      <c r="O23" s="54">
        <f>SUM(C23:K23)+'114'!O23</f>
        <v>0</v>
      </c>
      <c r="P23" s="113"/>
      <c r="Q23" s="26" t="s">
        <v>294</v>
      </c>
    </row>
    <row r="24">
      <c r="A24" s="57" t="s">
        <v>103</v>
      </c>
      <c r="B24" s="51">
        <f>-1*'114'!N24</f>
        <v>0</v>
      </c>
      <c r="C24" s="230">
        <v>300.0</v>
      </c>
      <c r="D24" s="236"/>
      <c r="E24" s="42"/>
      <c r="F24" s="236"/>
      <c r="G24" s="229">
        <v>300.0</v>
      </c>
      <c r="H24" s="236"/>
      <c r="I24" s="42"/>
      <c r="J24" s="69">
        <v>100.0</v>
      </c>
      <c r="K24" s="42"/>
      <c r="L24" s="52">
        <f t="shared" si="3"/>
        <v>700</v>
      </c>
      <c r="M24" s="53">
        <v>700.0</v>
      </c>
      <c r="N24" s="33">
        <f t="shared" si="4"/>
        <v>0</v>
      </c>
      <c r="O24" s="54">
        <f>SUM(C24:K24)+'114'!O24</f>
        <v>2300</v>
      </c>
      <c r="Q24" s="26" t="s">
        <v>534</v>
      </c>
    </row>
    <row r="25">
      <c r="B25" s="68"/>
      <c r="C25" s="42"/>
      <c r="D25" s="42"/>
      <c r="E25" s="236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69" t="s">
        <v>551</v>
      </c>
      <c r="E26" s="42"/>
      <c r="F26" s="113"/>
      <c r="G26" s="69" t="s">
        <v>463</v>
      </c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7" t="s">
        <v>248</v>
      </c>
      <c r="B1" s="18" t="s">
        <v>254</v>
      </c>
      <c r="C1" s="19">
        <v>41641.0</v>
      </c>
      <c r="D1" s="19">
        <v>41645.0</v>
      </c>
      <c r="E1" s="19">
        <v>41648.0</v>
      </c>
      <c r="F1" s="19">
        <v>41652.0</v>
      </c>
      <c r="G1" s="19">
        <v>41655.0</v>
      </c>
      <c r="H1" s="19">
        <v>41659.0</v>
      </c>
      <c r="I1" s="19">
        <v>41662.0</v>
      </c>
      <c r="J1" s="19">
        <v>41666.0</v>
      </c>
      <c r="K1" s="19">
        <v>41669.0</v>
      </c>
      <c r="L1" s="20" t="s">
        <v>256</v>
      </c>
      <c r="M1" s="22" t="s">
        <v>257</v>
      </c>
      <c r="N1" s="23" t="s">
        <v>258</v>
      </c>
      <c r="O1" s="24" t="s">
        <v>259</v>
      </c>
      <c r="P1" s="244"/>
    </row>
    <row r="2">
      <c r="A2" s="27" t="s">
        <v>261</v>
      </c>
      <c r="B2" s="28">
        <f>'1213'!M2</f>
        <v>1000</v>
      </c>
      <c r="C2" s="42"/>
      <c r="D2" s="69" t="s">
        <v>315</v>
      </c>
      <c r="E2" s="230" t="s">
        <v>543</v>
      </c>
      <c r="F2" s="42"/>
      <c r="G2" s="230" t="s">
        <v>544</v>
      </c>
      <c r="H2" s="230" t="s">
        <v>545</v>
      </c>
      <c r="I2" s="229" t="s">
        <v>374</v>
      </c>
      <c r="J2" s="229" t="s">
        <v>546</v>
      </c>
      <c r="K2" s="230" t="s">
        <v>424</v>
      </c>
      <c r="L2" s="31">
        <f>B2+L3-L4</f>
        <v>1350</v>
      </c>
      <c r="M2" s="32"/>
      <c r="N2" s="33">
        <f>SUM(N5:N24)</f>
        <v>-11300</v>
      </c>
      <c r="O2" s="216" t="s">
        <v>533</v>
      </c>
      <c r="P2" s="113"/>
      <c r="Q2" s="36"/>
      <c r="R2" s="36"/>
    </row>
    <row r="3">
      <c r="A3" s="37" t="s">
        <v>271</v>
      </c>
      <c r="B3" s="38"/>
      <c r="C3" s="39">
        <f t="shared" ref="C3:K3" si="1">SUM(C5:C24)</f>
        <v>0</v>
      </c>
      <c r="D3" s="39">
        <f t="shared" si="1"/>
        <v>2500</v>
      </c>
      <c r="E3" s="39">
        <f t="shared" si="1"/>
        <v>2400</v>
      </c>
      <c r="F3" s="39">
        <f t="shared" si="1"/>
        <v>0</v>
      </c>
      <c r="G3" s="39">
        <f t="shared" si="1"/>
        <v>2500</v>
      </c>
      <c r="H3" s="39">
        <f t="shared" si="1"/>
        <v>2500</v>
      </c>
      <c r="I3" s="39">
        <f t="shared" si="1"/>
        <v>3250</v>
      </c>
      <c r="J3" s="39">
        <f t="shared" si="1"/>
        <v>2700</v>
      </c>
      <c r="K3" s="39">
        <f t="shared" si="1"/>
        <v>2700</v>
      </c>
      <c r="L3" s="39">
        <f>SUM(C3:K3)</f>
        <v>18550</v>
      </c>
      <c r="M3" s="32"/>
      <c r="N3" s="40"/>
      <c r="O3" s="41"/>
      <c r="P3" s="42"/>
      <c r="Q3" s="43"/>
      <c r="R3" s="43"/>
    </row>
    <row r="4">
      <c r="A4" s="44" t="s">
        <v>272</v>
      </c>
      <c r="B4" s="45"/>
      <c r="C4" s="232"/>
      <c r="D4" s="231">
        <v>2600.0</v>
      </c>
      <c r="E4" s="231">
        <v>2600.0</v>
      </c>
      <c r="F4" s="232"/>
      <c r="G4" s="231">
        <v>2600.0</v>
      </c>
      <c r="H4" s="231">
        <v>2600.0</v>
      </c>
      <c r="I4" s="231">
        <v>2600.0</v>
      </c>
      <c r="J4" s="231">
        <v>2600.0</v>
      </c>
      <c r="K4" s="231">
        <v>2600.0</v>
      </c>
      <c r="L4" s="47">
        <f t="shared" ref="L4:L24" si="2">SUM(B4:K4)</f>
        <v>18200</v>
      </c>
      <c r="M4" s="32"/>
      <c r="N4" s="40"/>
      <c r="O4" s="48"/>
      <c r="P4" s="42"/>
    </row>
    <row r="5">
      <c r="A5" s="50" t="s">
        <v>278</v>
      </c>
      <c r="B5" s="51">
        <f>-1*'1213'!O5</f>
        <v>0</v>
      </c>
      <c r="C5" s="42"/>
      <c r="D5" s="236"/>
      <c r="E5" s="229">
        <v>300.0</v>
      </c>
      <c r="F5" s="42"/>
      <c r="G5" s="236"/>
      <c r="H5" s="69">
        <v>500.0</v>
      </c>
      <c r="I5" s="69">
        <v>500.0</v>
      </c>
      <c r="J5" s="236"/>
      <c r="K5" s="229">
        <v>300.0</v>
      </c>
      <c r="L5" s="52">
        <f t="shared" si="2"/>
        <v>1600</v>
      </c>
      <c r="M5" s="53">
        <v>1300.0</v>
      </c>
      <c r="N5" s="33">
        <f t="shared" ref="N5:N24" si="3">M5-L5</f>
        <v>-300</v>
      </c>
      <c r="O5" s="54">
        <f>SUM(C5:K5)+'1213'!Q5</f>
        <v>2400</v>
      </c>
      <c r="P5" s="113"/>
      <c r="Q5" s="56"/>
    </row>
    <row r="6">
      <c r="A6" s="57" t="s">
        <v>94</v>
      </c>
      <c r="B6" s="51">
        <f>-1*'1213'!O6</f>
        <v>-150</v>
      </c>
      <c r="C6" s="42"/>
      <c r="D6" s="230">
        <v>250.0</v>
      </c>
      <c r="E6" s="236"/>
      <c r="F6" s="42"/>
      <c r="G6" s="236"/>
      <c r="H6" s="42"/>
      <c r="I6" s="42"/>
      <c r="J6" s="236"/>
      <c r="K6" s="230">
        <v>300.0</v>
      </c>
      <c r="L6" s="52">
        <f t="shared" si="2"/>
        <v>400</v>
      </c>
      <c r="M6" s="53">
        <v>100.0</v>
      </c>
      <c r="N6" s="33">
        <f t="shared" si="3"/>
        <v>-300</v>
      </c>
      <c r="O6" s="54">
        <f>SUM(C6:K6)+'1213'!Q6</f>
        <v>800</v>
      </c>
      <c r="P6" s="113"/>
    </row>
    <row r="7">
      <c r="A7" s="57" t="s">
        <v>23</v>
      </c>
      <c r="B7" s="51">
        <f>-1*'1213'!O7</f>
        <v>50</v>
      </c>
      <c r="C7" s="42"/>
      <c r="D7" s="230">
        <v>250.0</v>
      </c>
      <c r="E7" s="230">
        <v>300.0</v>
      </c>
      <c r="F7" s="42"/>
      <c r="G7" s="229">
        <v>250.0</v>
      </c>
      <c r="H7" s="230">
        <v>250.0</v>
      </c>
      <c r="I7" s="230">
        <v>250.0</v>
      </c>
      <c r="J7" s="230">
        <v>300.0</v>
      </c>
      <c r="K7" s="229">
        <v>300.0</v>
      </c>
      <c r="L7" s="52">
        <f t="shared" si="2"/>
        <v>1950</v>
      </c>
      <c r="M7" s="53">
        <v>500.0</v>
      </c>
      <c r="N7" s="33">
        <f t="shared" si="3"/>
        <v>-1450</v>
      </c>
      <c r="O7" s="54">
        <f>SUM(C7:K7)+'1213'!Q7</f>
        <v>2700</v>
      </c>
      <c r="P7" s="113"/>
    </row>
    <row r="8">
      <c r="A8" s="57" t="s">
        <v>7</v>
      </c>
      <c r="B8" s="51">
        <f>-1*'1213'!O8</f>
        <v>-100</v>
      </c>
      <c r="C8" s="42"/>
      <c r="D8" s="236"/>
      <c r="E8" s="236"/>
      <c r="F8" s="42"/>
      <c r="G8" s="230">
        <v>250.0</v>
      </c>
      <c r="H8" s="230">
        <v>250.0</v>
      </c>
      <c r="I8" s="230">
        <v>250.0</v>
      </c>
      <c r="J8" s="229">
        <v>300.0</v>
      </c>
      <c r="K8" s="236"/>
      <c r="L8" s="52">
        <f t="shared" si="2"/>
        <v>950</v>
      </c>
      <c r="M8" s="53">
        <v>1000.0</v>
      </c>
      <c r="N8" s="33">
        <f t="shared" si="3"/>
        <v>50</v>
      </c>
      <c r="O8" s="54">
        <f>SUM(C8:K8)+'1213'!Q8</f>
        <v>2150</v>
      </c>
      <c r="P8" s="113"/>
    </row>
    <row r="9">
      <c r="A9" s="57" t="s">
        <v>96</v>
      </c>
      <c r="B9" s="51">
        <f>-1*'1213'!O9</f>
        <v>100</v>
      </c>
      <c r="C9" s="42"/>
      <c r="D9" s="236"/>
      <c r="E9" s="236"/>
      <c r="F9" s="42"/>
      <c r="G9" s="236"/>
      <c r="H9" s="236"/>
      <c r="I9" s="236"/>
      <c r="J9" s="236"/>
      <c r="K9" s="236"/>
      <c r="L9" s="52">
        <f t="shared" si="2"/>
        <v>100</v>
      </c>
      <c r="M9" s="32"/>
      <c r="N9" s="33">
        <f t="shared" si="3"/>
        <v>-100</v>
      </c>
      <c r="O9" s="54">
        <f>SUM(C9:K9)+'1213'!Q9</f>
        <v>0</v>
      </c>
      <c r="P9" s="113"/>
    </row>
    <row r="10">
      <c r="A10" s="57" t="s">
        <v>62</v>
      </c>
      <c r="B10" s="51">
        <f>-1*'1213'!O10</f>
        <v>450</v>
      </c>
      <c r="C10" s="42"/>
      <c r="D10" s="230">
        <v>250.0</v>
      </c>
      <c r="E10" s="230">
        <v>300.0</v>
      </c>
      <c r="F10" s="42"/>
      <c r="G10" s="230">
        <v>250.0</v>
      </c>
      <c r="H10" s="230">
        <v>250.0</v>
      </c>
      <c r="I10" s="230">
        <v>250.0</v>
      </c>
      <c r="J10" s="229">
        <v>300.0</v>
      </c>
      <c r="K10" s="236"/>
      <c r="L10" s="52">
        <f t="shared" si="2"/>
        <v>2050</v>
      </c>
      <c r="M10" s="53">
        <v>1000.0</v>
      </c>
      <c r="N10" s="33">
        <f t="shared" si="3"/>
        <v>-1050</v>
      </c>
      <c r="O10" s="54">
        <f>SUM(C10:K10)+'1213'!Q10</f>
        <v>2950</v>
      </c>
      <c r="P10" s="113"/>
    </row>
    <row r="11">
      <c r="A11" s="57" t="s">
        <v>16</v>
      </c>
      <c r="B11" s="51">
        <f>-1*'1213'!O11</f>
        <v>0</v>
      </c>
      <c r="C11" s="42"/>
      <c r="D11" s="229">
        <v>250.0</v>
      </c>
      <c r="E11" s="229">
        <v>300.0</v>
      </c>
      <c r="F11" s="42"/>
      <c r="G11" s="229">
        <v>250.0</v>
      </c>
      <c r="H11" s="229">
        <v>250.0</v>
      </c>
      <c r="I11" s="229">
        <v>250.0</v>
      </c>
      <c r="J11" s="229">
        <v>300.0</v>
      </c>
      <c r="K11" s="229">
        <v>300.0</v>
      </c>
      <c r="L11" s="52">
        <f t="shared" si="2"/>
        <v>1900</v>
      </c>
      <c r="M11" s="61">
        <f>L11</f>
        <v>1900</v>
      </c>
      <c r="N11" s="33">
        <f t="shared" si="3"/>
        <v>0</v>
      </c>
      <c r="O11" s="54">
        <f>SUM(C11:K11)+'1213'!Q11</f>
        <v>3250</v>
      </c>
      <c r="P11" s="113"/>
    </row>
    <row r="12">
      <c r="A12" s="57" t="s">
        <v>36</v>
      </c>
      <c r="B12" s="51">
        <f>-1*'1213'!O12</f>
        <v>-350</v>
      </c>
      <c r="C12" s="42"/>
      <c r="D12" s="229">
        <v>250.0</v>
      </c>
      <c r="E12" s="236"/>
      <c r="F12" s="42"/>
      <c r="G12" s="236"/>
      <c r="H12" s="236"/>
      <c r="I12" s="230">
        <v>250.0</v>
      </c>
      <c r="J12" s="230">
        <v>300.0</v>
      </c>
      <c r="K12" s="230">
        <v>300.0</v>
      </c>
      <c r="L12" s="52">
        <f t="shared" si="2"/>
        <v>750</v>
      </c>
      <c r="M12" s="32"/>
      <c r="N12" s="33">
        <f t="shared" si="3"/>
        <v>-750</v>
      </c>
      <c r="O12" s="54">
        <f>SUM(C12:K12)+'1213'!Q12</f>
        <v>1900</v>
      </c>
      <c r="P12" s="113"/>
    </row>
    <row r="13">
      <c r="A13" s="57" t="s">
        <v>45</v>
      </c>
      <c r="B13" s="51">
        <f>-1*'1213'!O14</f>
        <v>0</v>
      </c>
      <c r="C13" s="42"/>
      <c r="D13" s="236"/>
      <c r="E13" s="236"/>
      <c r="F13" s="42"/>
      <c r="G13" s="236"/>
      <c r="H13" s="236"/>
      <c r="I13" s="236"/>
      <c r="J13" s="236"/>
      <c r="K13" s="229">
        <v>300.0</v>
      </c>
      <c r="L13" s="52">
        <f t="shared" si="2"/>
        <v>300</v>
      </c>
      <c r="M13" s="32"/>
      <c r="N13" s="33">
        <f t="shared" si="3"/>
        <v>-300</v>
      </c>
      <c r="O13" s="54">
        <f>SUM(C13:K13)+'1213'!Q14</f>
        <v>300</v>
      </c>
      <c r="P13" s="113"/>
    </row>
    <row r="14">
      <c r="A14" s="57" t="s">
        <v>87</v>
      </c>
      <c r="B14" s="51">
        <f>-1*'1213'!O15</f>
        <v>700</v>
      </c>
      <c r="C14" s="42"/>
      <c r="D14" s="230">
        <v>250.0</v>
      </c>
      <c r="E14" s="236"/>
      <c r="F14" s="42"/>
      <c r="G14" s="236"/>
      <c r="H14" s="236"/>
      <c r="I14" s="236"/>
      <c r="J14" s="236"/>
      <c r="K14" s="236"/>
      <c r="L14" s="52">
        <f t="shared" si="2"/>
        <v>950</v>
      </c>
      <c r="M14" s="32"/>
      <c r="N14" s="33">
        <f t="shared" si="3"/>
        <v>-950</v>
      </c>
      <c r="O14" s="54">
        <f>SUM(C14:K14)+'1213'!Q15</f>
        <v>550</v>
      </c>
      <c r="P14" s="113"/>
    </row>
    <row r="15">
      <c r="A15" s="57" t="s">
        <v>25</v>
      </c>
      <c r="B15" s="51">
        <f>-1*'1213'!O17</f>
        <v>-850</v>
      </c>
      <c r="C15" s="42"/>
      <c r="D15" s="236"/>
      <c r="E15" s="230">
        <v>300.0</v>
      </c>
      <c r="F15" s="42"/>
      <c r="G15" s="230">
        <v>250.0</v>
      </c>
      <c r="H15" s="229">
        <v>250.0</v>
      </c>
      <c r="I15" s="230">
        <v>250.0</v>
      </c>
      <c r="J15" s="229">
        <v>300.0</v>
      </c>
      <c r="K15" s="236"/>
      <c r="L15" s="52">
        <f t="shared" si="2"/>
        <v>500</v>
      </c>
      <c r="M15" s="32"/>
      <c r="N15" s="33">
        <f t="shared" si="3"/>
        <v>-500</v>
      </c>
      <c r="O15" s="54">
        <f>SUM(C15:K15)+'1213'!Q17</f>
        <v>2700</v>
      </c>
      <c r="P15" s="113"/>
    </row>
    <row r="16">
      <c r="A16" s="57" t="s">
        <v>112</v>
      </c>
      <c r="B16" s="51">
        <f>-1*'1213'!O22</f>
        <v>850</v>
      </c>
      <c r="C16" s="42"/>
      <c r="D16" s="230">
        <v>250.0</v>
      </c>
      <c r="E16" s="230">
        <v>300.0</v>
      </c>
      <c r="F16" s="42"/>
      <c r="G16" s="229">
        <v>250.0</v>
      </c>
      <c r="H16" s="236"/>
      <c r="I16" s="236"/>
      <c r="J16" s="236"/>
      <c r="K16" s="236"/>
      <c r="L16" s="52">
        <f t="shared" si="2"/>
        <v>1650</v>
      </c>
      <c r="M16" s="32"/>
      <c r="N16" s="33">
        <f t="shared" si="3"/>
        <v>-1650</v>
      </c>
      <c r="O16" s="54">
        <f>SUM(C16:K16)+'1213'!Q22</f>
        <v>1600</v>
      </c>
      <c r="P16" s="113"/>
    </row>
    <row r="17">
      <c r="A17" s="57" t="s">
        <v>124</v>
      </c>
      <c r="B17" s="51">
        <f>-1*'1213'!O23</f>
        <v>1500</v>
      </c>
      <c r="C17" s="42"/>
      <c r="D17" s="229">
        <v>250.0</v>
      </c>
      <c r="E17" s="229">
        <v>300.0</v>
      </c>
      <c r="F17" s="42"/>
      <c r="G17" s="229">
        <v>250.0</v>
      </c>
      <c r="H17" s="229">
        <v>250.0</v>
      </c>
      <c r="I17" s="230">
        <v>250.0</v>
      </c>
      <c r="J17" s="230">
        <v>300.0</v>
      </c>
      <c r="K17" s="230">
        <v>300.0</v>
      </c>
      <c r="L17" s="52">
        <f t="shared" si="2"/>
        <v>3400</v>
      </c>
      <c r="M17" s="53">
        <v>2250.0</v>
      </c>
      <c r="N17" s="33">
        <f t="shared" si="3"/>
        <v>-1150</v>
      </c>
      <c r="O17" s="54">
        <f>SUM(C17:K17)+'1213'!Q23</f>
        <v>3250</v>
      </c>
      <c r="P17" s="113"/>
    </row>
    <row r="18">
      <c r="A18" s="57" t="s">
        <v>97</v>
      </c>
      <c r="B18" s="51">
        <f>-1*'1213'!O24</f>
        <v>800</v>
      </c>
      <c r="C18" s="42"/>
      <c r="D18" s="229">
        <v>250.0</v>
      </c>
      <c r="E18" s="236"/>
      <c r="F18" s="42"/>
      <c r="G18" s="230">
        <v>250.0</v>
      </c>
      <c r="H18" s="230">
        <v>250.0</v>
      </c>
      <c r="I18" s="229">
        <v>250.0</v>
      </c>
      <c r="J18" s="236"/>
      <c r="K18" s="236"/>
      <c r="L18" s="52">
        <f t="shared" si="2"/>
        <v>1800</v>
      </c>
      <c r="M18" s="53">
        <v>1000.0</v>
      </c>
      <c r="N18" s="33">
        <f t="shared" si="3"/>
        <v>-800</v>
      </c>
      <c r="O18" s="54">
        <f>SUM(C18:K18)+'1213'!Q24</f>
        <v>2050</v>
      </c>
      <c r="P18" s="113"/>
    </row>
    <row r="19">
      <c r="A19" s="57" t="s">
        <v>65</v>
      </c>
      <c r="B19" s="51">
        <f>-1*'1213'!O25</f>
        <v>0</v>
      </c>
      <c r="C19" s="42"/>
      <c r="D19" s="236"/>
      <c r="E19" s="236"/>
      <c r="F19" s="42"/>
      <c r="G19" s="236"/>
      <c r="H19" s="236"/>
      <c r="I19" s="229">
        <v>250.0</v>
      </c>
      <c r="J19" s="236"/>
      <c r="K19" s="229">
        <v>300.0</v>
      </c>
      <c r="L19" s="52">
        <f t="shared" si="2"/>
        <v>550</v>
      </c>
      <c r="M19" s="32"/>
      <c r="N19" s="33">
        <f t="shared" si="3"/>
        <v>-550</v>
      </c>
      <c r="O19" s="54">
        <f>SUM(C19:K19)+'1213'!Q25</f>
        <v>800</v>
      </c>
      <c r="P19" s="113"/>
    </row>
    <row r="20">
      <c r="A20" s="57" t="s">
        <v>55</v>
      </c>
      <c r="B20" s="51">
        <f>-1*'1213'!O27</f>
        <v>0</v>
      </c>
      <c r="C20" s="42"/>
      <c r="D20" s="236"/>
      <c r="E20" s="236"/>
      <c r="F20" s="42"/>
      <c r="G20" s="229">
        <v>250.0</v>
      </c>
      <c r="H20" s="236"/>
      <c r="I20" s="229">
        <v>250.0</v>
      </c>
      <c r="J20" s="229">
        <v>300.0</v>
      </c>
      <c r="K20" s="230">
        <v>300.0</v>
      </c>
      <c r="L20" s="52">
        <f t="shared" si="2"/>
        <v>1100</v>
      </c>
      <c r="M20" s="32"/>
      <c r="N20" s="33">
        <f t="shared" si="3"/>
        <v>-1100</v>
      </c>
      <c r="O20" s="54">
        <f>SUM(C20:K20)+'1213'!Q27</f>
        <v>2150</v>
      </c>
      <c r="P20" s="113"/>
    </row>
    <row r="21">
      <c r="A21" s="57" t="s">
        <v>28</v>
      </c>
      <c r="B21" s="51">
        <f>-1*'1213'!O29</f>
        <v>500</v>
      </c>
      <c r="C21" s="42"/>
      <c r="D21" s="236"/>
      <c r="E21" s="236"/>
      <c r="F21" s="42"/>
      <c r="G21" s="236"/>
      <c r="H21" s="236"/>
      <c r="I21" s="236"/>
      <c r="J21" s="236"/>
      <c r="K21" s="236"/>
      <c r="L21" s="52">
        <f t="shared" si="2"/>
        <v>500</v>
      </c>
      <c r="M21" s="53">
        <v>500.0</v>
      </c>
      <c r="N21" s="33">
        <f t="shared" si="3"/>
        <v>0</v>
      </c>
      <c r="O21" s="54">
        <f>SUM(C21:K21)+'1213'!Q29</f>
        <v>0</v>
      </c>
      <c r="P21" s="113"/>
    </row>
    <row r="22">
      <c r="A22" s="57" t="s">
        <v>159</v>
      </c>
      <c r="B22" s="51">
        <f>-1*'1213'!O33</f>
        <v>350</v>
      </c>
      <c r="C22" s="42"/>
      <c r="D22" s="236"/>
      <c r="E22" s="236"/>
      <c r="F22" s="42"/>
      <c r="G22" s="236"/>
      <c r="H22" s="236"/>
      <c r="I22" s="236"/>
      <c r="J22" s="236"/>
      <c r="K22" s="236"/>
      <c r="L22" s="52">
        <f t="shared" si="2"/>
        <v>350</v>
      </c>
      <c r="M22" s="32"/>
      <c r="N22" s="33">
        <f t="shared" si="3"/>
        <v>-350</v>
      </c>
      <c r="O22" s="54">
        <f>SUM(C22:K22)+'1213'!Q33</f>
        <v>0</v>
      </c>
      <c r="P22" s="113"/>
    </row>
    <row r="23">
      <c r="A23" s="57" t="s">
        <v>149</v>
      </c>
      <c r="B23" s="51">
        <f>-1*'1213'!O34</f>
        <v>50</v>
      </c>
      <c r="C23" s="42"/>
      <c r="D23" s="236"/>
      <c r="E23" s="236"/>
      <c r="F23" s="42"/>
      <c r="G23" s="236"/>
      <c r="H23" s="236"/>
      <c r="I23" s="236"/>
      <c r="J23" s="236"/>
      <c r="K23" s="236"/>
      <c r="L23" s="52">
        <f t="shared" si="2"/>
        <v>50</v>
      </c>
      <c r="M23" s="32"/>
      <c r="N23" s="33">
        <f t="shared" si="3"/>
        <v>-50</v>
      </c>
      <c r="O23" s="54">
        <f>SUM(C23:K23)+'1213'!Q34</f>
        <v>0</v>
      </c>
      <c r="P23" s="113"/>
    </row>
    <row r="24">
      <c r="A24" s="57" t="s">
        <v>103</v>
      </c>
      <c r="B24" s="254"/>
      <c r="C24" s="42"/>
      <c r="D24" s="229">
        <v>250.0</v>
      </c>
      <c r="E24" s="229">
        <v>300.0</v>
      </c>
      <c r="F24" s="42"/>
      <c r="G24" s="230">
        <v>250.0</v>
      </c>
      <c r="H24" s="229">
        <v>250.0</v>
      </c>
      <c r="I24" s="229">
        <v>250.0</v>
      </c>
      <c r="J24" s="230">
        <v>300.0</v>
      </c>
      <c r="K24" s="236"/>
      <c r="L24" s="52">
        <f t="shared" si="2"/>
        <v>1600</v>
      </c>
      <c r="M24" s="53">
        <v>1600.0</v>
      </c>
      <c r="N24" s="33">
        <f t="shared" si="3"/>
        <v>0</v>
      </c>
      <c r="O24" s="54">
        <f>SUM(C24:K24)</f>
        <v>1600</v>
      </c>
    </row>
    <row r="25">
      <c r="B25" s="68"/>
      <c r="C25" s="42"/>
      <c r="D25" s="42"/>
      <c r="E25" s="42"/>
      <c r="F25" s="42"/>
      <c r="G25" s="236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42"/>
      <c r="E26" s="69" t="s">
        <v>515</v>
      </c>
      <c r="F26" s="113"/>
      <c r="G26" s="42"/>
      <c r="H26" s="69" t="s">
        <v>552</v>
      </c>
      <c r="I26" s="69" t="s">
        <v>553</v>
      </c>
      <c r="J26" s="42"/>
      <c r="K26" s="69" t="s">
        <v>551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41">
        <v>-4.0</v>
      </c>
      <c r="B1" s="17" t="s">
        <v>248</v>
      </c>
      <c r="C1" s="18" t="s">
        <v>254</v>
      </c>
      <c r="D1" s="19">
        <v>41610.0</v>
      </c>
      <c r="E1" s="19">
        <v>41613.0</v>
      </c>
      <c r="F1" s="19">
        <v>41617.0</v>
      </c>
      <c r="G1" s="19">
        <v>41620.0</v>
      </c>
      <c r="H1" s="19">
        <v>41624.0</v>
      </c>
      <c r="I1" s="19">
        <v>41627.0</v>
      </c>
      <c r="J1" s="19">
        <v>41631.0</v>
      </c>
      <c r="K1" s="19">
        <v>41634.0</v>
      </c>
      <c r="L1" s="19">
        <v>41638.0</v>
      </c>
      <c r="M1" s="20" t="s">
        <v>256</v>
      </c>
      <c r="N1" s="22" t="s">
        <v>257</v>
      </c>
      <c r="O1" s="23" t="s">
        <v>258</v>
      </c>
      <c r="P1" s="24" t="s">
        <v>547</v>
      </c>
      <c r="Q1" s="247" t="s">
        <v>533</v>
      </c>
    </row>
    <row r="2">
      <c r="A2" s="250">
        <v>-3.0</v>
      </c>
      <c r="B2" s="27" t="s">
        <v>261</v>
      </c>
      <c r="C2" s="28">
        <f>'1113'!M2</f>
        <v>850</v>
      </c>
      <c r="D2" s="229" t="s">
        <v>548</v>
      </c>
      <c r="E2" s="42"/>
      <c r="F2" s="42"/>
      <c r="G2" s="229" t="s">
        <v>417</v>
      </c>
      <c r="H2" s="230" t="s">
        <v>422</v>
      </c>
      <c r="I2" s="230" t="s">
        <v>430</v>
      </c>
      <c r="J2" s="230" t="s">
        <v>430</v>
      </c>
      <c r="K2" s="230" t="s">
        <v>549</v>
      </c>
      <c r="L2" s="229" t="s">
        <v>550</v>
      </c>
      <c r="M2" s="31">
        <f>C2+M3-M4</f>
        <v>1000</v>
      </c>
      <c r="N2" s="32"/>
      <c r="O2" s="33">
        <f>SUM(O5:O34)</f>
        <v>-3900</v>
      </c>
      <c r="P2" s="48"/>
      <c r="Q2" s="251"/>
      <c r="R2" s="36"/>
      <c r="S2" s="36"/>
    </row>
    <row r="3">
      <c r="A3" s="241">
        <v>-2.0</v>
      </c>
      <c r="B3" s="37" t="s">
        <v>271</v>
      </c>
      <c r="C3" s="38"/>
      <c r="D3" s="39">
        <f t="shared" ref="D3:L3" si="1">SUM(D5:D34)</f>
        <v>2800</v>
      </c>
      <c r="E3" s="39">
        <f t="shared" si="1"/>
        <v>0</v>
      </c>
      <c r="F3" s="39">
        <f t="shared" si="1"/>
        <v>0</v>
      </c>
      <c r="G3" s="39">
        <f t="shared" si="1"/>
        <v>3300</v>
      </c>
      <c r="H3" s="39">
        <f t="shared" si="1"/>
        <v>3000</v>
      </c>
      <c r="I3" s="39">
        <f t="shared" si="1"/>
        <v>2500</v>
      </c>
      <c r="J3" s="39">
        <f t="shared" si="1"/>
        <v>2500</v>
      </c>
      <c r="K3" s="39">
        <f t="shared" si="1"/>
        <v>2400</v>
      </c>
      <c r="L3" s="39">
        <f t="shared" si="1"/>
        <v>1850</v>
      </c>
      <c r="M3" s="39">
        <f>SUM(D3:L3)</f>
        <v>18350</v>
      </c>
      <c r="N3" s="32"/>
      <c r="O3" s="40"/>
      <c r="P3" s="41"/>
      <c r="Q3" s="252"/>
      <c r="R3" s="43"/>
      <c r="S3" s="43"/>
    </row>
    <row r="4">
      <c r="A4" s="253">
        <v>-1.0</v>
      </c>
      <c r="B4" s="44" t="s">
        <v>272</v>
      </c>
      <c r="C4" s="45"/>
      <c r="D4" s="231">
        <v>2600.0</v>
      </c>
      <c r="E4" s="232"/>
      <c r="F4" s="232"/>
      <c r="G4" s="231">
        <v>2600.0</v>
      </c>
      <c r="H4" s="231">
        <v>2600.0</v>
      </c>
      <c r="I4" s="231">
        <v>2600.0</v>
      </c>
      <c r="J4" s="231">
        <v>2600.0</v>
      </c>
      <c r="K4" s="231">
        <v>2600.0</v>
      </c>
      <c r="L4" s="231">
        <v>2600.0</v>
      </c>
      <c r="M4" s="47">
        <f t="shared" ref="M4:M27" si="2">SUM(C4:L4)</f>
        <v>18200</v>
      </c>
      <c r="N4" s="32"/>
      <c r="O4" s="40"/>
      <c r="P4" s="48"/>
      <c r="Q4" s="252"/>
    </row>
    <row r="5">
      <c r="A5" s="241">
        <v>0.0</v>
      </c>
      <c r="B5" s="50" t="s">
        <v>278</v>
      </c>
      <c r="C5" s="51">
        <f>-1*'1113'!O5</f>
        <v>300</v>
      </c>
      <c r="D5" s="236"/>
      <c r="E5" s="42"/>
      <c r="F5" s="42"/>
      <c r="G5" s="230">
        <v>300.0</v>
      </c>
      <c r="H5" s="229">
        <v>300.0</v>
      </c>
      <c r="I5" s="229">
        <v>250.0</v>
      </c>
      <c r="J5" s="236"/>
      <c r="K5" s="236"/>
      <c r="L5" s="230">
        <v>250.0</v>
      </c>
      <c r="M5" s="52">
        <f t="shared" si="2"/>
        <v>1400</v>
      </c>
      <c r="N5" s="53">
        <v>1400.0</v>
      </c>
      <c r="O5" s="33">
        <f t="shared" ref="O5:O34" si="3">N5-M5</f>
        <v>0</v>
      </c>
      <c r="P5" s="54">
        <f>SUM(D5:G5)+'1113'!P5</f>
        <v>3250</v>
      </c>
      <c r="Q5" s="54">
        <f t="shared" ref="Q5:Q34" si="4">SUM(H5:L5)</f>
        <v>800</v>
      </c>
      <c r="R5" s="56"/>
    </row>
    <row r="6">
      <c r="A6" s="241">
        <v>1.0</v>
      </c>
      <c r="B6" s="57" t="s">
        <v>94</v>
      </c>
      <c r="C6" s="51">
        <f>-1*'1113'!O6</f>
        <v>-400</v>
      </c>
      <c r="D6" s="236"/>
      <c r="E6" s="42"/>
      <c r="F6" s="42"/>
      <c r="G6" s="236"/>
      <c r="H6" s="236"/>
      <c r="I6" s="236"/>
      <c r="J6" s="236"/>
      <c r="K6" s="236"/>
      <c r="L6" s="230">
        <v>250.0</v>
      </c>
      <c r="M6" s="52">
        <f t="shared" si="2"/>
        <v>-150</v>
      </c>
      <c r="N6" s="32"/>
      <c r="O6" s="33">
        <f t="shared" si="3"/>
        <v>150</v>
      </c>
      <c r="P6" s="54">
        <f>SUM(D6:G6)+'1113'!P6</f>
        <v>0</v>
      </c>
      <c r="Q6" s="54">
        <f t="shared" si="4"/>
        <v>250</v>
      </c>
    </row>
    <row r="7">
      <c r="A7" s="241">
        <v>2.0</v>
      </c>
      <c r="B7" s="57" t="s">
        <v>23</v>
      </c>
      <c r="C7" s="51">
        <f>-1*'1113'!O7</f>
        <v>600</v>
      </c>
      <c r="D7" s="230">
        <v>350.0</v>
      </c>
      <c r="E7" s="42"/>
      <c r="F7" s="42"/>
      <c r="G7" s="229">
        <v>300.0</v>
      </c>
      <c r="H7" s="230">
        <v>300.0</v>
      </c>
      <c r="I7" s="230">
        <v>250.0</v>
      </c>
      <c r="J7" s="230">
        <v>250.0</v>
      </c>
      <c r="K7" s="236"/>
      <c r="L7" s="236"/>
      <c r="M7" s="52">
        <f t="shared" si="2"/>
        <v>2050</v>
      </c>
      <c r="N7" s="53">
        <v>2000.0</v>
      </c>
      <c r="O7" s="33">
        <f t="shared" si="3"/>
        <v>-50</v>
      </c>
      <c r="P7" s="54">
        <f>SUM(D7:G7)+'1113'!P7</f>
        <v>3900</v>
      </c>
      <c r="Q7" s="54">
        <f t="shared" si="4"/>
        <v>800</v>
      </c>
    </row>
    <row r="8">
      <c r="A8" s="241">
        <v>3.0</v>
      </c>
      <c r="B8" s="57" t="s">
        <v>7</v>
      </c>
      <c r="C8" s="51">
        <f>-1*'1113'!O8</f>
        <v>1800</v>
      </c>
      <c r="D8" s="236"/>
      <c r="E8" s="42"/>
      <c r="F8" s="42"/>
      <c r="G8" s="236"/>
      <c r="H8" s="229">
        <v>300.0</v>
      </c>
      <c r="I8" s="230">
        <v>250.0</v>
      </c>
      <c r="J8" s="230">
        <v>250.0</v>
      </c>
      <c r="K8" s="230">
        <v>300.0</v>
      </c>
      <c r="L8" s="236"/>
      <c r="M8" s="52">
        <f t="shared" si="2"/>
        <v>2900</v>
      </c>
      <c r="N8" s="53">
        <v>3000.0</v>
      </c>
      <c r="O8" s="33">
        <f t="shared" si="3"/>
        <v>100</v>
      </c>
      <c r="P8" s="54">
        <f>SUM(D8:G8)+'1113'!P8</f>
        <v>1250</v>
      </c>
      <c r="Q8" s="54">
        <f t="shared" si="4"/>
        <v>1100</v>
      </c>
    </row>
    <row r="9">
      <c r="A9" s="241">
        <v>4.0</v>
      </c>
      <c r="B9" s="57" t="s">
        <v>96</v>
      </c>
      <c r="C9" s="51">
        <f>-1*'1113'!O9</f>
        <v>100</v>
      </c>
      <c r="D9" s="236"/>
      <c r="E9" s="42"/>
      <c r="F9" s="42"/>
      <c r="G9" s="236"/>
      <c r="H9" s="236"/>
      <c r="I9" s="236"/>
      <c r="J9" s="236"/>
      <c r="K9" s="236"/>
      <c r="L9" s="236"/>
      <c r="M9" s="52">
        <f t="shared" si="2"/>
        <v>100</v>
      </c>
      <c r="N9" s="32"/>
      <c r="O9" s="33">
        <f t="shared" si="3"/>
        <v>-100</v>
      </c>
      <c r="P9" s="54">
        <f>SUM(D9:G9)+'1113'!P9</f>
        <v>2450</v>
      </c>
      <c r="Q9" s="54">
        <f t="shared" si="4"/>
        <v>0</v>
      </c>
    </row>
    <row r="10">
      <c r="A10" s="241">
        <v>5.0</v>
      </c>
      <c r="B10" s="57" t="s">
        <v>62</v>
      </c>
      <c r="C10" s="51">
        <f>-1*'1113'!O10</f>
        <v>950</v>
      </c>
      <c r="D10" s="229">
        <v>350.0</v>
      </c>
      <c r="E10" s="42"/>
      <c r="F10" s="42"/>
      <c r="G10" s="229">
        <v>300.0</v>
      </c>
      <c r="H10" s="230">
        <v>300.0</v>
      </c>
      <c r="I10" s="230">
        <v>250.0</v>
      </c>
      <c r="J10" s="229">
        <v>250.0</v>
      </c>
      <c r="K10" s="230">
        <v>300.0</v>
      </c>
      <c r="L10" s="230">
        <v>250.0</v>
      </c>
      <c r="M10" s="52">
        <f t="shared" si="2"/>
        <v>2950</v>
      </c>
      <c r="N10" s="53">
        <v>2500.0</v>
      </c>
      <c r="O10" s="33">
        <f t="shared" si="3"/>
        <v>-450</v>
      </c>
      <c r="P10" s="54">
        <f>SUM(D10:G10)+'1113'!P10</f>
        <v>2300</v>
      </c>
      <c r="Q10" s="54">
        <f t="shared" si="4"/>
        <v>1350</v>
      </c>
    </row>
    <row r="11">
      <c r="A11" s="241">
        <v>6.0</v>
      </c>
      <c r="B11" s="57" t="s">
        <v>16</v>
      </c>
      <c r="C11" s="51">
        <f>-1*'1113'!O11</f>
        <v>0</v>
      </c>
      <c r="D11" s="229">
        <v>350.0</v>
      </c>
      <c r="E11" s="42"/>
      <c r="F11" s="42"/>
      <c r="G11" s="229">
        <v>300.0</v>
      </c>
      <c r="H11" s="229">
        <v>300.0</v>
      </c>
      <c r="I11" s="229">
        <v>250.0</v>
      </c>
      <c r="J11" s="229">
        <v>250.0</v>
      </c>
      <c r="K11" s="229">
        <v>300.0</v>
      </c>
      <c r="L11" s="229">
        <v>250.0</v>
      </c>
      <c r="M11" s="52">
        <f t="shared" si="2"/>
        <v>2000</v>
      </c>
      <c r="N11" s="61">
        <f>M11</f>
        <v>2000</v>
      </c>
      <c r="O11" s="33">
        <f t="shared" si="3"/>
        <v>0</v>
      </c>
      <c r="P11" s="54">
        <f>SUM(D11:G11)+'1113'!P11</f>
        <v>4550</v>
      </c>
      <c r="Q11" s="54">
        <f t="shared" si="4"/>
        <v>1350</v>
      </c>
    </row>
    <row r="12">
      <c r="A12" s="241">
        <v>7.0</v>
      </c>
      <c r="B12" s="57" t="s">
        <v>36</v>
      </c>
      <c r="C12" s="51">
        <f>-1*'1113'!O12</f>
        <v>-1800</v>
      </c>
      <c r="D12" s="230">
        <v>350.0</v>
      </c>
      <c r="E12" s="42"/>
      <c r="F12" s="42"/>
      <c r="G12" s="229">
        <v>300.0</v>
      </c>
      <c r="H12" s="236"/>
      <c r="I12" s="229">
        <v>250.0</v>
      </c>
      <c r="J12" s="236"/>
      <c r="K12" s="230">
        <v>300.0</v>
      </c>
      <c r="L12" s="229">
        <v>250.0</v>
      </c>
      <c r="M12" s="52">
        <f t="shared" si="2"/>
        <v>-350</v>
      </c>
      <c r="N12" s="32"/>
      <c r="O12" s="33">
        <f t="shared" si="3"/>
        <v>350</v>
      </c>
      <c r="P12" s="54">
        <f>SUM(D12:G12)+'1113'!P12</f>
        <v>1450</v>
      </c>
      <c r="Q12" s="54">
        <f t="shared" si="4"/>
        <v>800</v>
      </c>
    </row>
    <row r="13">
      <c r="A13" s="241">
        <v>8.0</v>
      </c>
      <c r="B13" s="57" t="s">
        <v>172</v>
      </c>
      <c r="C13" s="51">
        <f>-1*'1113'!O13</f>
        <v>0</v>
      </c>
      <c r="D13" s="236"/>
      <c r="E13" s="42"/>
      <c r="F13" s="42"/>
      <c r="G13" s="236"/>
      <c r="H13" s="236"/>
      <c r="I13" s="236"/>
      <c r="J13" s="236"/>
      <c r="K13" s="236"/>
      <c r="L13" s="236"/>
      <c r="M13" s="52">
        <f t="shared" si="2"/>
        <v>0</v>
      </c>
      <c r="N13" s="32"/>
      <c r="O13" s="33">
        <f t="shared" si="3"/>
        <v>0</v>
      </c>
      <c r="P13" s="54">
        <f>SUM(D13:G13)+'1113'!P13</f>
        <v>1250</v>
      </c>
      <c r="Q13" s="54">
        <f t="shared" si="4"/>
        <v>0</v>
      </c>
    </row>
    <row r="14">
      <c r="A14" s="241">
        <v>9.0</v>
      </c>
      <c r="B14" s="57" t="s">
        <v>45</v>
      </c>
      <c r="C14" s="51">
        <f>-1*'1113'!O14</f>
        <v>0</v>
      </c>
      <c r="D14" s="236"/>
      <c r="E14" s="42"/>
      <c r="F14" s="42"/>
      <c r="G14" s="236"/>
      <c r="H14" s="236"/>
      <c r="I14" s="236"/>
      <c r="J14" s="236"/>
      <c r="K14" s="236"/>
      <c r="L14" s="236"/>
      <c r="M14" s="52">
        <f t="shared" si="2"/>
        <v>0</v>
      </c>
      <c r="N14" s="32"/>
      <c r="O14" s="33">
        <f t="shared" si="3"/>
        <v>0</v>
      </c>
      <c r="P14" s="54">
        <f>SUM(D14:G14)+'1113'!P14</f>
        <v>300</v>
      </c>
      <c r="Q14" s="54">
        <f t="shared" si="4"/>
        <v>0</v>
      </c>
    </row>
    <row r="15">
      <c r="A15" s="241">
        <v>10.0</v>
      </c>
      <c r="B15" s="57" t="s">
        <v>87</v>
      </c>
      <c r="C15" s="51">
        <f>-1*'1113'!O15</f>
        <v>400</v>
      </c>
      <c r="D15" s="236"/>
      <c r="E15" s="42"/>
      <c r="F15" s="42"/>
      <c r="G15" s="236"/>
      <c r="H15" s="236"/>
      <c r="I15" s="236"/>
      <c r="J15" s="236"/>
      <c r="K15" s="229">
        <v>300.0</v>
      </c>
      <c r="L15" s="236"/>
      <c r="M15" s="52">
        <f t="shared" si="2"/>
        <v>700</v>
      </c>
      <c r="N15" s="32"/>
      <c r="O15" s="33">
        <f t="shared" si="3"/>
        <v>-700</v>
      </c>
      <c r="P15" s="54">
        <f>SUM(D15:G15)+'1113'!P15</f>
        <v>750</v>
      </c>
      <c r="Q15" s="54">
        <f t="shared" si="4"/>
        <v>300</v>
      </c>
    </row>
    <row r="16">
      <c r="A16" s="241">
        <v>11.0</v>
      </c>
      <c r="B16" s="57" t="s">
        <v>168</v>
      </c>
      <c r="C16" s="51">
        <f>-1*'1113'!O16</f>
        <v>650</v>
      </c>
      <c r="D16" s="236"/>
      <c r="E16" s="42"/>
      <c r="F16" s="42"/>
      <c r="G16" s="236"/>
      <c r="H16" s="236"/>
      <c r="I16" s="236"/>
      <c r="J16" s="236"/>
      <c r="K16" s="236"/>
      <c r="L16" s="236"/>
      <c r="M16" s="52">
        <f t="shared" si="2"/>
        <v>650</v>
      </c>
      <c r="N16" s="53">
        <v>650.0</v>
      </c>
      <c r="O16" s="33">
        <f t="shared" si="3"/>
        <v>0</v>
      </c>
      <c r="P16" s="54">
        <f>SUM(D16:G16)+'1113'!P16</f>
        <v>1000</v>
      </c>
      <c r="Q16" s="54">
        <f t="shared" si="4"/>
        <v>0</v>
      </c>
    </row>
    <row r="17">
      <c r="A17" s="241">
        <v>16.0</v>
      </c>
      <c r="B17" s="57" t="s">
        <v>25</v>
      </c>
      <c r="C17" s="51">
        <f>-1*'1113'!O17</f>
        <v>-250</v>
      </c>
      <c r="D17" s="229">
        <v>350.0</v>
      </c>
      <c r="E17" s="42"/>
      <c r="F17" s="42"/>
      <c r="G17" s="230">
        <v>300.0</v>
      </c>
      <c r="H17" s="230">
        <v>300.0</v>
      </c>
      <c r="I17" s="230">
        <v>250.0</v>
      </c>
      <c r="J17" s="229">
        <v>250.0</v>
      </c>
      <c r="K17" s="230">
        <v>300.0</v>
      </c>
      <c r="L17" s="230">
        <v>250.0</v>
      </c>
      <c r="M17" s="52">
        <f t="shared" si="2"/>
        <v>1750</v>
      </c>
      <c r="N17" s="53">
        <v>2600.0</v>
      </c>
      <c r="O17" s="33">
        <f t="shared" si="3"/>
        <v>850</v>
      </c>
      <c r="P17" s="54">
        <f>SUM(D17:G17)+'1113'!P17</f>
        <v>3450</v>
      </c>
      <c r="Q17" s="54">
        <f t="shared" si="4"/>
        <v>1350</v>
      </c>
    </row>
    <row r="18">
      <c r="A18" s="241">
        <v>12.0</v>
      </c>
      <c r="B18" s="57" t="s">
        <v>70</v>
      </c>
      <c r="C18" s="51">
        <f>-1*'1113'!O18</f>
        <v>0</v>
      </c>
      <c r="D18" s="236"/>
      <c r="E18" s="42"/>
      <c r="F18" s="42"/>
      <c r="G18" s="236"/>
      <c r="H18" s="236"/>
      <c r="I18" s="236"/>
      <c r="J18" s="236"/>
      <c r="K18" s="229">
        <v>300.0</v>
      </c>
      <c r="L18" s="42"/>
      <c r="M18" s="52">
        <f t="shared" si="2"/>
        <v>300</v>
      </c>
      <c r="N18" s="53">
        <v>300.0</v>
      </c>
      <c r="O18" s="33">
        <f t="shared" si="3"/>
        <v>0</v>
      </c>
      <c r="P18" s="54">
        <f>SUM(D18:G18)+'1113'!P18</f>
        <v>0</v>
      </c>
      <c r="Q18" s="54">
        <f t="shared" si="4"/>
        <v>300</v>
      </c>
    </row>
    <row r="19">
      <c r="A19" s="241">
        <v>13.0</v>
      </c>
      <c r="B19" s="57" t="s">
        <v>216</v>
      </c>
      <c r="C19" s="51">
        <f>-1*'1113'!O19</f>
        <v>150</v>
      </c>
      <c r="D19" s="236"/>
      <c r="E19" s="42"/>
      <c r="F19" s="42"/>
      <c r="G19" s="236"/>
      <c r="H19" s="236"/>
      <c r="I19" s="236"/>
      <c r="J19" s="236"/>
      <c r="K19" s="236"/>
      <c r="L19" s="255">
        <v>-150.0</v>
      </c>
      <c r="M19" s="52">
        <f t="shared" si="2"/>
        <v>0</v>
      </c>
      <c r="N19" s="32"/>
      <c r="O19" s="33">
        <f t="shared" si="3"/>
        <v>0</v>
      </c>
      <c r="P19" s="54">
        <f>SUM(D19:G19)+'1113'!P19</f>
        <v>0</v>
      </c>
      <c r="Q19" s="54">
        <f t="shared" si="4"/>
        <v>-150</v>
      </c>
    </row>
    <row r="20">
      <c r="A20" s="241">
        <v>14.0</v>
      </c>
      <c r="B20" s="57" t="s">
        <v>177</v>
      </c>
      <c r="C20" s="51">
        <f>-1*'1113'!O20</f>
        <v>350</v>
      </c>
      <c r="D20" s="236"/>
      <c r="E20" s="42"/>
      <c r="F20" s="42"/>
      <c r="G20" s="236"/>
      <c r="H20" s="236"/>
      <c r="I20" s="236"/>
      <c r="J20" s="236"/>
      <c r="K20" s="236"/>
      <c r="L20" s="255">
        <v>-350.0</v>
      </c>
      <c r="M20" s="52">
        <f t="shared" si="2"/>
        <v>0</v>
      </c>
      <c r="N20" s="32"/>
      <c r="O20" s="33">
        <f t="shared" si="3"/>
        <v>0</v>
      </c>
      <c r="P20" s="54">
        <f>SUM(D20:G20)+'1113'!P20</f>
        <v>0</v>
      </c>
      <c r="Q20" s="54">
        <f t="shared" si="4"/>
        <v>-350</v>
      </c>
    </row>
    <row r="21">
      <c r="A21" s="241">
        <v>15.0</v>
      </c>
      <c r="B21" s="57" t="s">
        <v>199</v>
      </c>
      <c r="C21" s="51">
        <f>-1*'1113'!O21</f>
        <v>150</v>
      </c>
      <c r="D21" s="236"/>
      <c r="E21" s="42"/>
      <c r="F21" s="42"/>
      <c r="G21" s="236"/>
      <c r="H21" s="236"/>
      <c r="I21" s="236"/>
      <c r="J21" s="236"/>
      <c r="K21" s="236"/>
      <c r="L21" s="255">
        <v>-150.0</v>
      </c>
      <c r="M21" s="52">
        <f t="shared" si="2"/>
        <v>0</v>
      </c>
      <c r="N21" s="32"/>
      <c r="O21" s="33">
        <f t="shared" si="3"/>
        <v>0</v>
      </c>
      <c r="P21" s="54">
        <f>SUM(D21:G21)+'1113'!P21</f>
        <v>0</v>
      </c>
      <c r="Q21" s="54">
        <f t="shared" si="4"/>
        <v>-150</v>
      </c>
    </row>
    <row r="22">
      <c r="A22" s="241">
        <v>17.0</v>
      </c>
      <c r="B22" s="57" t="s">
        <v>112</v>
      </c>
      <c r="C22" s="51">
        <f>-1*'1113'!O22</f>
        <v>1400</v>
      </c>
      <c r="D22" s="229">
        <v>350.0</v>
      </c>
      <c r="E22" s="42"/>
      <c r="F22" s="42"/>
      <c r="G22" s="229">
        <v>300.0</v>
      </c>
      <c r="H22" s="230">
        <v>300.0</v>
      </c>
      <c r="I22" s="236"/>
      <c r="J22" s="229">
        <v>250.0</v>
      </c>
      <c r="K22" s="236"/>
      <c r="L22" s="230">
        <v>250.0</v>
      </c>
      <c r="M22" s="52">
        <f t="shared" si="2"/>
        <v>2850</v>
      </c>
      <c r="N22" s="53">
        <v>2000.0</v>
      </c>
      <c r="O22" s="33">
        <f t="shared" si="3"/>
        <v>-850</v>
      </c>
      <c r="P22" s="54">
        <f>SUM(D22:G22)+'1113'!P22</f>
        <v>3850</v>
      </c>
      <c r="Q22" s="54">
        <f t="shared" si="4"/>
        <v>800</v>
      </c>
    </row>
    <row r="23">
      <c r="A23" s="241">
        <v>18.0</v>
      </c>
      <c r="B23" s="57" t="s">
        <v>124</v>
      </c>
      <c r="C23" s="51">
        <f>-1*'1113'!O23</f>
        <v>2350</v>
      </c>
      <c r="D23" s="236"/>
      <c r="E23" s="42"/>
      <c r="F23" s="42"/>
      <c r="G23" s="229">
        <v>300.0</v>
      </c>
      <c r="H23" s="230">
        <v>300.0</v>
      </c>
      <c r="I23" s="229">
        <v>250.0</v>
      </c>
      <c r="J23" s="230">
        <v>250.0</v>
      </c>
      <c r="K23" s="229">
        <v>300.0</v>
      </c>
      <c r="L23" s="229">
        <v>250.0</v>
      </c>
      <c r="M23" s="52">
        <f t="shared" si="2"/>
        <v>4000</v>
      </c>
      <c r="N23" s="53">
        <v>2500.0</v>
      </c>
      <c r="O23" s="33">
        <f t="shared" si="3"/>
        <v>-1500</v>
      </c>
      <c r="P23" s="54">
        <f>SUM(D23:G23)+'1113'!P23</f>
        <v>4150</v>
      </c>
      <c r="Q23" s="54">
        <f t="shared" si="4"/>
        <v>1350</v>
      </c>
    </row>
    <row r="24">
      <c r="A24" s="241">
        <v>19.0</v>
      </c>
      <c r="B24" s="57" t="s">
        <v>97</v>
      </c>
      <c r="C24" s="51">
        <f>-1*'1113'!O24</f>
        <v>1450</v>
      </c>
      <c r="D24" s="236"/>
      <c r="E24" s="42"/>
      <c r="F24" s="42"/>
      <c r="G24" s="230">
        <v>300.0</v>
      </c>
      <c r="H24" s="229">
        <v>300.0</v>
      </c>
      <c r="I24" s="230">
        <v>250.0</v>
      </c>
      <c r="J24" s="229">
        <v>250.0</v>
      </c>
      <c r="K24" s="236"/>
      <c r="L24" s="229">
        <v>250.0</v>
      </c>
      <c r="M24" s="52">
        <f t="shared" si="2"/>
        <v>2800</v>
      </c>
      <c r="N24" s="53">
        <v>2000.0</v>
      </c>
      <c r="O24" s="33">
        <f t="shared" si="3"/>
        <v>-800</v>
      </c>
      <c r="P24" s="54">
        <f>SUM(D24:G24)+'1113'!P24</f>
        <v>2450</v>
      </c>
      <c r="Q24" s="54">
        <f t="shared" si="4"/>
        <v>1050</v>
      </c>
    </row>
    <row r="25">
      <c r="A25" s="241">
        <v>20.0</v>
      </c>
      <c r="B25" s="57" t="s">
        <v>65</v>
      </c>
      <c r="C25" s="51">
        <f>-1*'1113'!O25</f>
        <v>300</v>
      </c>
      <c r="D25" s="236"/>
      <c r="E25" s="42"/>
      <c r="F25" s="42"/>
      <c r="G25" s="230">
        <v>300.0</v>
      </c>
      <c r="H25" s="236"/>
      <c r="I25" s="236"/>
      <c r="J25" s="230">
        <v>250.0</v>
      </c>
      <c r="K25" s="236"/>
      <c r="L25" s="236"/>
      <c r="M25" s="52">
        <f t="shared" si="2"/>
        <v>850</v>
      </c>
      <c r="N25" s="53">
        <v>850.0</v>
      </c>
      <c r="O25" s="33">
        <f t="shared" si="3"/>
        <v>0</v>
      </c>
      <c r="P25" s="54">
        <f>SUM(D25:G25)+'1113'!P25</f>
        <v>600</v>
      </c>
      <c r="Q25" s="54">
        <f t="shared" si="4"/>
        <v>250</v>
      </c>
    </row>
    <row r="26">
      <c r="A26" s="241">
        <v>21.0</v>
      </c>
      <c r="B26" s="57" t="s">
        <v>8</v>
      </c>
      <c r="C26" s="51">
        <f>-1*'1113'!O26</f>
        <v>0</v>
      </c>
      <c r="D26" s="236"/>
      <c r="E26" s="42"/>
      <c r="F26" s="42"/>
      <c r="G26" s="236"/>
      <c r="H26" s="236"/>
      <c r="I26" s="236"/>
      <c r="J26" s="236"/>
      <c r="K26" s="236"/>
      <c r="L26" s="236"/>
      <c r="M26" s="52">
        <f t="shared" si="2"/>
        <v>0</v>
      </c>
      <c r="N26" s="32"/>
      <c r="O26" s="33">
        <f t="shared" si="3"/>
        <v>0</v>
      </c>
      <c r="P26" s="54">
        <f>SUM(D26:G26)+'1113'!P26</f>
        <v>300</v>
      </c>
      <c r="Q26" s="54">
        <f t="shared" si="4"/>
        <v>0</v>
      </c>
    </row>
    <row r="27">
      <c r="A27" s="241">
        <v>22.0</v>
      </c>
      <c r="B27" s="57" t="s">
        <v>55</v>
      </c>
      <c r="C27" s="51">
        <f>-1*'1113'!O27</f>
        <v>350</v>
      </c>
      <c r="D27" s="230">
        <v>350.0</v>
      </c>
      <c r="E27" s="42"/>
      <c r="F27" s="42"/>
      <c r="G27" s="230">
        <v>300.0</v>
      </c>
      <c r="H27" s="229">
        <v>300.0</v>
      </c>
      <c r="I27" s="229">
        <v>250.0</v>
      </c>
      <c r="J27" s="230">
        <v>250.0</v>
      </c>
      <c r="K27" s="236"/>
      <c r="L27" s="229">
        <v>250.0</v>
      </c>
      <c r="M27" s="52">
        <f t="shared" si="2"/>
        <v>2050</v>
      </c>
      <c r="N27" s="53">
        <v>2050.0</v>
      </c>
      <c r="O27" s="33">
        <f t="shared" si="3"/>
        <v>0</v>
      </c>
      <c r="P27" s="54">
        <f>SUM(D27:G27)+'1113'!P27</f>
        <v>2150</v>
      </c>
      <c r="Q27" s="54">
        <f t="shared" si="4"/>
        <v>1050</v>
      </c>
    </row>
    <row r="28">
      <c r="A28" s="241">
        <v>23.0</v>
      </c>
      <c r="B28" s="57" t="s">
        <v>181</v>
      </c>
      <c r="C28" s="51">
        <f>-1*'1113'!O28</f>
        <v>0</v>
      </c>
      <c r="D28" s="236"/>
      <c r="E28" s="42"/>
      <c r="F28" s="42"/>
      <c r="G28" s="236"/>
      <c r="H28" s="243"/>
      <c r="I28" s="236"/>
      <c r="J28" s="236"/>
      <c r="K28" s="236"/>
      <c r="L28" s="236"/>
      <c r="M28" s="256">
        <v>0.0</v>
      </c>
      <c r="N28" s="32"/>
      <c r="O28" s="33">
        <f t="shared" si="3"/>
        <v>0</v>
      </c>
      <c r="P28" s="54">
        <f>SUM(D28:G28)+'1113'!P28</f>
        <v>0</v>
      </c>
      <c r="Q28" s="54">
        <f t="shared" si="4"/>
        <v>0</v>
      </c>
    </row>
    <row r="29">
      <c r="A29" s="241">
        <v>24.0</v>
      </c>
      <c r="B29" s="57" t="s">
        <v>28</v>
      </c>
      <c r="C29" s="51">
        <f>-1*'1113'!O29</f>
        <v>500</v>
      </c>
      <c r="D29" s="236"/>
      <c r="E29" s="42"/>
      <c r="F29" s="42"/>
      <c r="G29" s="236"/>
      <c r="H29" s="236"/>
      <c r="I29" s="236"/>
      <c r="J29" s="236"/>
      <c r="K29" s="236"/>
      <c r="L29" s="236"/>
      <c r="M29" s="52">
        <f t="shared" ref="M29:M34" si="5">SUM(C29:L29)</f>
        <v>500</v>
      </c>
      <c r="N29" s="32"/>
      <c r="O29" s="33">
        <f t="shared" si="3"/>
        <v>-500</v>
      </c>
      <c r="P29" s="54">
        <f>SUM(D29:G29)+'1113'!P29</f>
        <v>200</v>
      </c>
      <c r="Q29" s="54">
        <f t="shared" si="4"/>
        <v>0</v>
      </c>
    </row>
    <row r="30">
      <c r="A30" s="241">
        <v>25.0</v>
      </c>
      <c r="B30" s="57" t="s">
        <v>219</v>
      </c>
      <c r="C30" s="51">
        <f>-1*'1113'!O30</f>
        <v>0</v>
      </c>
      <c r="D30" s="236"/>
      <c r="E30" s="42"/>
      <c r="F30" s="42"/>
      <c r="G30" s="236"/>
      <c r="H30" s="236"/>
      <c r="I30" s="236"/>
      <c r="J30" s="236"/>
      <c r="K30" s="236"/>
      <c r="L30" s="236"/>
      <c r="M30" s="52">
        <f t="shared" si="5"/>
        <v>0</v>
      </c>
      <c r="N30" s="32"/>
      <c r="O30" s="33">
        <f t="shared" si="3"/>
        <v>0</v>
      </c>
      <c r="P30" s="54">
        <f>SUM(D30:G30)+'1113'!P30</f>
        <v>0</v>
      </c>
      <c r="Q30" s="54">
        <f t="shared" si="4"/>
        <v>0</v>
      </c>
    </row>
    <row r="31">
      <c r="A31" s="241">
        <v>26.0</v>
      </c>
      <c r="B31" s="57" t="s">
        <v>202</v>
      </c>
      <c r="C31" s="51">
        <f>-1*'1113'!O31</f>
        <v>-1000</v>
      </c>
      <c r="D31" s="236"/>
      <c r="E31" s="42"/>
      <c r="F31" s="42"/>
      <c r="G31" s="236"/>
      <c r="H31" s="236"/>
      <c r="I31" s="236"/>
      <c r="J31" s="236"/>
      <c r="K31" s="236"/>
      <c r="L31" s="42"/>
      <c r="M31" s="52">
        <f t="shared" si="5"/>
        <v>-1000</v>
      </c>
      <c r="N31" s="53">
        <v>-1000.0</v>
      </c>
      <c r="O31" s="33">
        <f t="shared" si="3"/>
        <v>0</v>
      </c>
      <c r="P31" s="54">
        <f>SUM(D31:G31)+'1113'!P31</f>
        <v>0</v>
      </c>
      <c r="Q31" s="54">
        <f t="shared" si="4"/>
        <v>0</v>
      </c>
    </row>
    <row r="32">
      <c r="A32" s="241">
        <v>27.0</v>
      </c>
      <c r="B32" s="57" t="s">
        <v>212</v>
      </c>
      <c r="C32" s="51">
        <f>-1*'1113'!O32</f>
        <v>0</v>
      </c>
      <c r="D32" s="236"/>
      <c r="E32" s="42"/>
      <c r="F32" s="42"/>
      <c r="G32" s="236"/>
      <c r="H32" s="236"/>
      <c r="I32" s="236"/>
      <c r="J32" s="236"/>
      <c r="K32" s="236"/>
      <c r="L32" s="236"/>
      <c r="M32" s="52">
        <f t="shared" si="5"/>
        <v>0</v>
      </c>
      <c r="N32" s="32"/>
      <c r="O32" s="33">
        <f t="shared" si="3"/>
        <v>0</v>
      </c>
      <c r="P32" s="54">
        <f>SUM(D32:G32)+'1113'!P32</f>
        <v>0</v>
      </c>
      <c r="Q32" s="54">
        <f t="shared" si="4"/>
        <v>0</v>
      </c>
    </row>
    <row r="33">
      <c r="A33" s="241">
        <v>28.0</v>
      </c>
      <c r="B33" s="57" t="s">
        <v>159</v>
      </c>
      <c r="C33" s="51">
        <f>-1*'1113'!O33</f>
        <v>0</v>
      </c>
      <c r="D33" s="230">
        <v>350.0</v>
      </c>
      <c r="E33" s="42"/>
      <c r="F33" s="42"/>
      <c r="G33" s="236"/>
      <c r="H33" s="236"/>
      <c r="I33" s="236"/>
      <c r="J33" s="236"/>
      <c r="K33" s="236"/>
      <c r="L33" s="236"/>
      <c r="M33" s="52">
        <f t="shared" si="5"/>
        <v>350</v>
      </c>
      <c r="N33" s="32"/>
      <c r="O33" s="33">
        <f t="shared" si="3"/>
        <v>-350</v>
      </c>
      <c r="P33" s="54">
        <f>SUM(D33:G33)+'1113'!P33</f>
        <v>950</v>
      </c>
      <c r="Q33" s="54">
        <f t="shared" si="4"/>
        <v>0</v>
      </c>
    </row>
    <row r="34">
      <c r="A34" s="241">
        <v>29.0</v>
      </c>
      <c r="B34" s="57" t="s">
        <v>149</v>
      </c>
      <c r="C34" s="51">
        <f>-1*'1113'!O34</f>
        <v>50</v>
      </c>
      <c r="D34" s="236"/>
      <c r="E34" s="42"/>
      <c r="F34" s="42"/>
      <c r="G34" s="236"/>
      <c r="H34" s="236"/>
      <c r="I34" s="236"/>
      <c r="J34" s="236"/>
      <c r="K34" s="236"/>
      <c r="L34" s="236"/>
      <c r="M34" s="52">
        <f t="shared" si="5"/>
        <v>50</v>
      </c>
      <c r="N34" s="32"/>
      <c r="O34" s="33">
        <f t="shared" si="3"/>
        <v>-50</v>
      </c>
      <c r="P34" s="54">
        <f>SUM(D34:G34)+'1113'!P34</f>
        <v>0</v>
      </c>
      <c r="Q34" s="54">
        <f t="shared" si="4"/>
        <v>0</v>
      </c>
    </row>
    <row r="35">
      <c r="C35" s="68"/>
      <c r="D35" s="42"/>
      <c r="E35" s="42"/>
      <c r="F35" s="42"/>
      <c r="G35" s="42"/>
      <c r="H35" s="236"/>
      <c r="I35" s="42"/>
      <c r="J35" s="236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69" t="s">
        <v>560</v>
      </c>
      <c r="H36" s="69" t="s">
        <v>560</v>
      </c>
      <c r="I36" s="69" t="s">
        <v>560</v>
      </c>
      <c r="J36" s="42"/>
      <c r="K36" s="42"/>
      <c r="L36" s="69" t="s">
        <v>560</v>
      </c>
      <c r="M36" s="71"/>
      <c r="N36" s="71"/>
      <c r="P36" s="239"/>
    </row>
    <row r="37">
      <c r="C37" s="68"/>
      <c r="D37" s="42"/>
      <c r="E37" s="42"/>
      <c r="F37" s="42"/>
      <c r="G37" s="257" t="s">
        <v>528</v>
      </c>
      <c r="H37" s="42"/>
      <c r="I37" s="42"/>
      <c r="J37" s="42"/>
      <c r="K37" s="42"/>
      <c r="L37" s="255" t="s">
        <v>561</v>
      </c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248</v>
      </c>
      <c r="C1" s="18" t="s">
        <v>254</v>
      </c>
      <c r="D1" s="19">
        <v>41582.0</v>
      </c>
      <c r="E1" s="19">
        <v>41585.0</v>
      </c>
      <c r="F1" s="19">
        <v>41589.0</v>
      </c>
      <c r="G1" s="19">
        <v>41592.0</v>
      </c>
      <c r="H1" s="19">
        <v>41596.0</v>
      </c>
      <c r="I1" s="19">
        <v>41599.0</v>
      </c>
      <c r="J1" s="19">
        <v>41603.0</v>
      </c>
      <c r="K1" s="19">
        <v>41606.0</v>
      </c>
      <c r="L1" s="17" t="s">
        <v>538</v>
      </c>
      <c r="M1" s="20" t="s">
        <v>256</v>
      </c>
      <c r="N1" s="22" t="s">
        <v>257</v>
      </c>
      <c r="O1" s="23" t="s">
        <v>258</v>
      </c>
      <c r="P1" s="24" t="s">
        <v>547</v>
      </c>
    </row>
    <row r="2">
      <c r="A2" s="250">
        <v>-3.0</v>
      </c>
      <c r="B2" s="27" t="s">
        <v>261</v>
      </c>
      <c r="C2" s="28">
        <f>'1013'!M2</f>
        <v>350</v>
      </c>
      <c r="D2" s="230" t="s">
        <v>542</v>
      </c>
      <c r="E2" s="230" t="s">
        <v>554</v>
      </c>
      <c r="F2" s="42"/>
      <c r="G2" s="42"/>
      <c r="H2" s="229" t="s">
        <v>555</v>
      </c>
      <c r="I2" s="42"/>
      <c r="J2" s="230" t="s">
        <v>419</v>
      </c>
      <c r="K2" s="42"/>
      <c r="L2" s="42"/>
      <c r="M2" s="31">
        <f>C2+M3-M4</f>
        <v>850</v>
      </c>
      <c r="N2" s="32"/>
      <c r="O2" s="33">
        <f>SUM(O5:O34)</f>
        <v>-8400</v>
      </c>
      <c r="P2" s="48"/>
      <c r="Q2" s="36"/>
      <c r="R2" s="36"/>
      <c r="S2" s="36"/>
    </row>
    <row r="3">
      <c r="A3" s="241">
        <v>-2.0</v>
      </c>
      <c r="B3" s="37" t="s">
        <v>271</v>
      </c>
      <c r="C3" s="38"/>
      <c r="D3" s="39">
        <f t="shared" ref="D3:L3" si="1">SUM(D5:D34)</f>
        <v>2800</v>
      </c>
      <c r="E3" s="39">
        <f t="shared" si="1"/>
        <v>3000</v>
      </c>
      <c r="F3" s="39">
        <f t="shared" si="1"/>
        <v>2400</v>
      </c>
      <c r="G3" s="39">
        <f t="shared" si="1"/>
        <v>0</v>
      </c>
      <c r="H3" s="39">
        <f t="shared" si="1"/>
        <v>2700</v>
      </c>
      <c r="I3" s="39">
        <f t="shared" si="1"/>
        <v>2800</v>
      </c>
      <c r="J3" s="39">
        <f t="shared" si="1"/>
        <v>3000</v>
      </c>
      <c r="K3" s="39">
        <f t="shared" si="1"/>
        <v>0</v>
      </c>
      <c r="L3" s="39">
        <f t="shared" si="1"/>
        <v>0</v>
      </c>
      <c r="M3" s="39">
        <f>SUM(D3:L3)</f>
        <v>16700</v>
      </c>
      <c r="N3" s="32"/>
      <c r="O3" s="40"/>
      <c r="P3" s="41"/>
      <c r="Q3" s="43"/>
      <c r="R3" s="43"/>
      <c r="S3" s="43"/>
    </row>
    <row r="4">
      <c r="A4" s="253">
        <v>-1.0</v>
      </c>
      <c r="B4" s="44" t="s">
        <v>272</v>
      </c>
      <c r="C4" s="45"/>
      <c r="D4" s="231">
        <v>3200.0</v>
      </c>
      <c r="E4" s="231">
        <v>2600.0</v>
      </c>
      <c r="F4" s="231">
        <v>2600.0</v>
      </c>
      <c r="G4" s="232"/>
      <c r="H4" s="231">
        <v>2600.0</v>
      </c>
      <c r="I4" s="231">
        <v>2600.0</v>
      </c>
      <c r="J4" s="231">
        <v>2600.0</v>
      </c>
      <c r="K4" s="232"/>
      <c r="L4" s="232"/>
      <c r="M4" s="47">
        <f t="shared" ref="M4:M27" si="2">SUM(C4:L4)</f>
        <v>16200</v>
      </c>
      <c r="N4" s="32"/>
      <c r="O4" s="40"/>
      <c r="P4" s="48"/>
    </row>
    <row r="5">
      <c r="A5" s="241">
        <v>0.0</v>
      </c>
      <c r="B5" s="50" t="s">
        <v>278</v>
      </c>
      <c r="C5" s="51">
        <f>-1*'1013'!O5</f>
        <v>0</v>
      </c>
      <c r="D5" s="229">
        <v>0.0</v>
      </c>
      <c r="E5" s="236"/>
      <c r="F5" s="229">
        <v>300.0</v>
      </c>
      <c r="G5" s="42"/>
      <c r="H5" s="230">
        <v>300.0</v>
      </c>
      <c r="I5" s="42"/>
      <c r="J5" s="236"/>
      <c r="K5" s="42"/>
      <c r="L5" s="42"/>
      <c r="M5" s="52">
        <f t="shared" si="2"/>
        <v>600</v>
      </c>
      <c r="N5" s="53">
        <v>300.0</v>
      </c>
      <c r="O5" s="33">
        <f t="shared" ref="O5:O34" si="3">N5-M5</f>
        <v>-300</v>
      </c>
      <c r="P5" s="54">
        <f>SUM(D5:L5)+'1013'!P5</f>
        <v>2950</v>
      </c>
    </row>
    <row r="6">
      <c r="A6" s="241">
        <v>1.0</v>
      </c>
      <c r="B6" s="57" t="s">
        <v>94</v>
      </c>
      <c r="C6" s="51">
        <f>-1*'1013'!O6</f>
        <v>-400</v>
      </c>
      <c r="D6" s="236"/>
      <c r="E6" s="236"/>
      <c r="F6" s="236"/>
      <c r="G6" s="42"/>
      <c r="H6" s="236"/>
      <c r="I6" s="42"/>
      <c r="J6" s="236"/>
      <c r="K6" s="42"/>
      <c r="L6" s="42"/>
      <c r="M6" s="52">
        <f t="shared" si="2"/>
        <v>-400</v>
      </c>
      <c r="N6" s="32"/>
      <c r="O6" s="33">
        <f t="shared" si="3"/>
        <v>400</v>
      </c>
      <c r="P6" s="54">
        <f>SUM(D6:L6)+'1013'!P6</f>
        <v>0</v>
      </c>
    </row>
    <row r="7">
      <c r="A7" s="241">
        <v>2.0</v>
      </c>
      <c r="B7" s="57" t="s">
        <v>23</v>
      </c>
      <c r="C7" s="51">
        <f>-1*'1013'!O7</f>
        <v>1250</v>
      </c>
      <c r="D7" s="236"/>
      <c r="E7" s="236"/>
      <c r="F7" s="230">
        <v>300.0</v>
      </c>
      <c r="G7" s="42"/>
      <c r="H7" s="229">
        <v>400.0</v>
      </c>
      <c r="I7" s="69">
        <v>350.0</v>
      </c>
      <c r="J7" s="229">
        <v>300.0</v>
      </c>
      <c r="K7" s="42"/>
      <c r="L7" s="42"/>
      <c r="M7" s="52">
        <f t="shared" si="2"/>
        <v>2600</v>
      </c>
      <c r="N7" s="53">
        <v>2000.0</v>
      </c>
      <c r="O7" s="33">
        <f t="shared" si="3"/>
        <v>-600</v>
      </c>
      <c r="P7" s="54">
        <f>SUM(D7:L7)+'1013'!P7</f>
        <v>3250</v>
      </c>
    </row>
    <row r="8">
      <c r="A8" s="241">
        <v>3.0</v>
      </c>
      <c r="B8" s="57" t="s">
        <v>7</v>
      </c>
      <c r="C8" s="51">
        <f>-1*'1013'!O8</f>
        <v>850</v>
      </c>
      <c r="D8" s="236"/>
      <c r="E8" s="236"/>
      <c r="F8" s="229">
        <v>300.0</v>
      </c>
      <c r="G8" s="42"/>
      <c r="H8" s="236"/>
      <c r="I8" s="69">
        <v>350.0</v>
      </c>
      <c r="J8" s="229">
        <v>300.0</v>
      </c>
      <c r="K8" s="42"/>
      <c r="L8" s="42"/>
      <c r="M8" s="52">
        <f t="shared" si="2"/>
        <v>1800</v>
      </c>
      <c r="N8" s="32"/>
      <c r="O8" s="33">
        <f t="shared" si="3"/>
        <v>-1800</v>
      </c>
      <c r="P8" s="54">
        <f>SUM(D8:L8)+'1013'!P8</f>
        <v>1250</v>
      </c>
    </row>
    <row r="9">
      <c r="A9" s="241">
        <v>4.0</v>
      </c>
      <c r="B9" s="57" t="s">
        <v>96</v>
      </c>
      <c r="C9" s="51">
        <f>-1*'1013'!O9</f>
        <v>2000</v>
      </c>
      <c r="D9" s="230">
        <v>350.0</v>
      </c>
      <c r="E9" s="236"/>
      <c r="F9" s="230">
        <v>300.0</v>
      </c>
      <c r="G9" s="42"/>
      <c r="H9" s="229">
        <v>400.0</v>
      </c>
      <c r="I9" s="69">
        <v>350.0</v>
      </c>
      <c r="J9" s="229">
        <v>300.0</v>
      </c>
      <c r="K9" s="42"/>
      <c r="L9" s="42"/>
      <c r="M9" s="52">
        <f t="shared" si="2"/>
        <v>3700</v>
      </c>
      <c r="N9" s="53">
        <v>3600.0</v>
      </c>
      <c r="O9" s="33">
        <f t="shared" si="3"/>
        <v>-100</v>
      </c>
      <c r="P9" s="54">
        <f>SUM(D9:L9)+'1013'!P9</f>
        <v>2450</v>
      </c>
    </row>
    <row r="10">
      <c r="A10" s="241">
        <v>5.0</v>
      </c>
      <c r="B10" s="57" t="s">
        <v>62</v>
      </c>
      <c r="C10" s="51">
        <f>-1*'1013'!O10</f>
        <v>300</v>
      </c>
      <c r="D10" s="236"/>
      <c r="E10" s="229">
        <v>300.0</v>
      </c>
      <c r="F10" s="229">
        <v>300.0</v>
      </c>
      <c r="G10" s="42"/>
      <c r="H10" s="229">
        <v>400.0</v>
      </c>
      <c r="I10" s="69">
        <v>350.0</v>
      </c>
      <c r="J10" s="230">
        <v>300.0</v>
      </c>
      <c r="K10" s="42"/>
      <c r="L10" s="42"/>
      <c r="M10" s="52">
        <f t="shared" si="2"/>
        <v>1950</v>
      </c>
      <c r="N10" s="53">
        <v>1000.0</v>
      </c>
      <c r="O10" s="33">
        <f t="shared" si="3"/>
        <v>-950</v>
      </c>
      <c r="P10" s="54">
        <f>SUM(D10:L10)+'1013'!P10</f>
        <v>1650</v>
      </c>
    </row>
    <row r="11">
      <c r="A11" s="241">
        <v>6.0</v>
      </c>
      <c r="B11" s="57" t="s">
        <v>16</v>
      </c>
      <c r="C11" s="51">
        <f>-1*'1013'!O11</f>
        <v>0</v>
      </c>
      <c r="D11" s="229">
        <v>350.0</v>
      </c>
      <c r="E11" s="229">
        <v>300.0</v>
      </c>
      <c r="F11" s="236"/>
      <c r="G11" s="42"/>
      <c r="H11" s="229">
        <v>400.0</v>
      </c>
      <c r="I11" s="69">
        <v>350.0</v>
      </c>
      <c r="J11" s="229">
        <v>300.0</v>
      </c>
      <c r="K11" s="42"/>
      <c r="L11" s="42"/>
      <c r="M11" s="52">
        <f t="shared" si="2"/>
        <v>1700</v>
      </c>
      <c r="N11" s="61">
        <f>M11</f>
        <v>1700</v>
      </c>
      <c r="O11" s="33">
        <f t="shared" si="3"/>
        <v>0</v>
      </c>
      <c r="P11" s="54">
        <f>SUM(D11:L11)+'1013'!P11</f>
        <v>3900</v>
      </c>
    </row>
    <row r="12">
      <c r="A12" s="241">
        <v>7.0</v>
      </c>
      <c r="B12" s="57" t="s">
        <v>36</v>
      </c>
      <c r="C12" s="51">
        <f>-1*'1013'!O12</f>
        <v>150</v>
      </c>
      <c r="D12" s="236"/>
      <c r="E12" s="229">
        <v>300.0</v>
      </c>
      <c r="F12" s="236"/>
      <c r="G12" s="42"/>
      <c r="H12" s="236"/>
      <c r="I12" s="69">
        <v>350.0</v>
      </c>
      <c r="J12" s="236"/>
      <c r="K12" s="42"/>
      <c r="L12" s="42"/>
      <c r="M12" s="52">
        <f t="shared" si="2"/>
        <v>800</v>
      </c>
      <c r="N12" s="53">
        <v>2600.0</v>
      </c>
      <c r="O12" s="33">
        <f t="shared" si="3"/>
        <v>1800</v>
      </c>
      <c r="P12" s="54">
        <f>SUM(D12:L12)+'1013'!P12</f>
        <v>800</v>
      </c>
    </row>
    <row r="13">
      <c r="A13" s="241">
        <v>8.0</v>
      </c>
      <c r="B13" s="57" t="s">
        <v>172</v>
      </c>
      <c r="C13" s="51">
        <f>-1*'1013'!O13</f>
        <v>0</v>
      </c>
      <c r="D13" s="236"/>
      <c r="E13" s="236"/>
      <c r="F13" s="236"/>
      <c r="G13" s="42"/>
      <c r="H13" s="236"/>
      <c r="I13" s="42"/>
      <c r="J13" s="236"/>
      <c r="K13" s="42"/>
      <c r="L13" s="42"/>
      <c r="M13" s="52">
        <f t="shared" si="2"/>
        <v>0</v>
      </c>
      <c r="N13" s="32"/>
      <c r="O13" s="33">
        <f t="shared" si="3"/>
        <v>0</v>
      </c>
      <c r="P13" s="54">
        <f>SUM(D13:L13)+'1013'!P13</f>
        <v>1250</v>
      </c>
    </row>
    <row r="14">
      <c r="A14" s="241">
        <v>9.0</v>
      </c>
      <c r="B14" s="57" t="s">
        <v>45</v>
      </c>
      <c r="C14" s="51">
        <f>-1*'1013'!O14</f>
        <v>0</v>
      </c>
      <c r="D14" s="236"/>
      <c r="E14" s="230">
        <v>300.0</v>
      </c>
      <c r="F14" s="236"/>
      <c r="G14" s="42"/>
      <c r="H14" s="236"/>
      <c r="I14" s="42"/>
      <c r="J14" s="236"/>
      <c r="K14" s="42"/>
      <c r="L14" s="42"/>
      <c r="M14" s="52">
        <f t="shared" si="2"/>
        <v>300</v>
      </c>
      <c r="N14" s="53">
        <v>300.0</v>
      </c>
      <c r="O14" s="33">
        <f t="shared" si="3"/>
        <v>0</v>
      </c>
      <c r="P14" s="54">
        <f>SUM(D14:L14)+'1013'!P14</f>
        <v>300</v>
      </c>
    </row>
    <row r="15">
      <c r="A15" s="241">
        <v>10.0</v>
      </c>
      <c r="B15" s="57" t="s">
        <v>87</v>
      </c>
      <c r="C15" s="51">
        <f>-1*'1013'!O15</f>
        <v>50</v>
      </c>
      <c r="D15" s="230">
        <v>350.0</v>
      </c>
      <c r="E15" s="236"/>
      <c r="F15" s="236"/>
      <c r="G15" s="42"/>
      <c r="H15" s="236"/>
      <c r="I15" s="42"/>
      <c r="J15" s="236"/>
      <c r="K15" s="42"/>
      <c r="L15" s="42"/>
      <c r="M15" s="52">
        <f t="shared" si="2"/>
        <v>400</v>
      </c>
      <c r="N15" s="32"/>
      <c r="O15" s="33">
        <f t="shared" si="3"/>
        <v>-400</v>
      </c>
      <c r="P15" s="54">
        <f>SUM(D15:L15)+'1013'!P15</f>
        <v>750</v>
      </c>
    </row>
    <row r="16">
      <c r="A16" s="241">
        <v>11.0</v>
      </c>
      <c r="B16" s="57" t="s">
        <v>168</v>
      </c>
      <c r="C16" s="51">
        <f>-1*'1013'!O16</f>
        <v>0</v>
      </c>
      <c r="D16" s="230">
        <v>350.0</v>
      </c>
      <c r="E16" s="230">
        <v>300.0</v>
      </c>
      <c r="F16" s="236"/>
      <c r="G16" s="42"/>
      <c r="H16" s="236"/>
      <c r="I16" s="42"/>
      <c r="J16" s="236"/>
      <c r="K16" s="42"/>
      <c r="L16" s="42"/>
      <c r="M16" s="52">
        <f t="shared" si="2"/>
        <v>650</v>
      </c>
      <c r="N16" s="32"/>
      <c r="O16" s="33">
        <f t="shared" si="3"/>
        <v>-650</v>
      </c>
      <c r="P16" s="54">
        <f>SUM(D16:L16)+'1013'!P16</f>
        <v>1000</v>
      </c>
    </row>
    <row r="17">
      <c r="A17" s="241">
        <v>16.0</v>
      </c>
      <c r="B17" s="57" t="s">
        <v>25</v>
      </c>
      <c r="C17" s="51">
        <f>-1*'1013'!O17</f>
        <v>-1550</v>
      </c>
      <c r="D17" s="229">
        <v>350.0</v>
      </c>
      <c r="E17" s="229">
        <v>300.0</v>
      </c>
      <c r="F17" s="236"/>
      <c r="G17" s="42"/>
      <c r="H17" s="236"/>
      <c r="I17" s="69">
        <v>350.0</v>
      </c>
      <c r="J17" s="230">
        <v>300.0</v>
      </c>
      <c r="K17" s="42"/>
      <c r="L17" s="42"/>
      <c r="M17" s="52">
        <f t="shared" si="2"/>
        <v>-250</v>
      </c>
      <c r="N17" s="32"/>
      <c r="O17" s="33">
        <f t="shared" si="3"/>
        <v>250</v>
      </c>
      <c r="P17" s="54">
        <f>SUM(D17:L17)+'1013'!P17</f>
        <v>2800</v>
      </c>
    </row>
    <row r="18">
      <c r="A18" s="241">
        <v>12.0</v>
      </c>
      <c r="B18" s="57" t="s">
        <v>70</v>
      </c>
      <c r="C18" s="51">
        <f>-1*'1013'!O18</f>
        <v>850</v>
      </c>
      <c r="D18" s="236"/>
      <c r="E18" s="236"/>
      <c r="F18" s="236"/>
      <c r="G18" s="42"/>
      <c r="H18" s="236"/>
      <c r="I18" s="42"/>
      <c r="J18" s="236"/>
      <c r="K18" s="42"/>
      <c r="L18" s="42"/>
      <c r="M18" s="52">
        <f t="shared" si="2"/>
        <v>850</v>
      </c>
      <c r="N18" s="53">
        <v>850.0</v>
      </c>
      <c r="O18" s="33">
        <f t="shared" si="3"/>
        <v>0</v>
      </c>
      <c r="P18" s="54">
        <f>SUM(D18:L18)+'1013'!P18</f>
        <v>0</v>
      </c>
    </row>
    <row r="19">
      <c r="A19" s="241">
        <v>13.0</v>
      </c>
      <c r="B19" s="57" t="s">
        <v>216</v>
      </c>
      <c r="C19" s="51">
        <f>-1*'1013'!O19</f>
        <v>150</v>
      </c>
      <c r="D19" s="236"/>
      <c r="E19" s="236"/>
      <c r="F19" s="236"/>
      <c r="G19" s="42"/>
      <c r="H19" s="236"/>
      <c r="I19" s="42"/>
      <c r="J19" s="236"/>
      <c r="K19" s="42"/>
      <c r="L19" s="42"/>
      <c r="M19" s="52">
        <f t="shared" si="2"/>
        <v>150</v>
      </c>
      <c r="N19" s="32"/>
      <c r="O19" s="33">
        <f t="shared" si="3"/>
        <v>-150</v>
      </c>
      <c r="P19" s="54">
        <f>SUM(D19:L19)+'1013'!P19</f>
        <v>0</v>
      </c>
    </row>
    <row r="20">
      <c r="A20" s="241">
        <v>14.0</v>
      </c>
      <c r="B20" s="57" t="s">
        <v>177</v>
      </c>
      <c r="C20" s="51">
        <f>-1*'1013'!O20</f>
        <v>350</v>
      </c>
      <c r="D20" s="236"/>
      <c r="E20" s="236"/>
      <c r="F20" s="236"/>
      <c r="G20" s="42"/>
      <c r="H20" s="236"/>
      <c r="I20" s="42"/>
      <c r="J20" s="236"/>
      <c r="K20" s="42"/>
      <c r="L20" s="42"/>
      <c r="M20" s="52">
        <f t="shared" si="2"/>
        <v>350</v>
      </c>
      <c r="N20" s="32"/>
      <c r="O20" s="33">
        <f t="shared" si="3"/>
        <v>-350</v>
      </c>
      <c r="P20" s="54">
        <f>SUM(D20:L20)+'1013'!P20</f>
        <v>0</v>
      </c>
    </row>
    <row r="21">
      <c r="A21" s="241">
        <v>15.0</v>
      </c>
      <c r="B21" s="57" t="s">
        <v>199</v>
      </c>
      <c r="C21" s="51">
        <f>-1*'1013'!O21</f>
        <v>150</v>
      </c>
      <c r="D21" s="236"/>
      <c r="E21" s="236"/>
      <c r="F21" s="236"/>
      <c r="G21" s="42"/>
      <c r="H21" s="236"/>
      <c r="I21" s="42"/>
      <c r="J21" s="236"/>
      <c r="K21" s="42"/>
      <c r="L21" s="42"/>
      <c r="M21" s="52">
        <f t="shared" si="2"/>
        <v>150</v>
      </c>
      <c r="N21" s="32"/>
      <c r="O21" s="33">
        <f t="shared" si="3"/>
        <v>-150</v>
      </c>
      <c r="P21" s="54">
        <f>SUM(D21:L21)+'1013'!P21</f>
        <v>0</v>
      </c>
    </row>
    <row r="22">
      <c r="A22" s="241">
        <v>17.0</v>
      </c>
      <c r="B22" s="57" t="s">
        <v>112</v>
      </c>
      <c r="C22" s="51">
        <f>-1*'1013'!O22</f>
        <v>100</v>
      </c>
      <c r="D22" s="229">
        <v>350.0</v>
      </c>
      <c r="E22" s="230">
        <v>300.0</v>
      </c>
      <c r="F22" s="236"/>
      <c r="G22" s="42"/>
      <c r="H22" s="236"/>
      <c r="I22" s="69">
        <v>350.0</v>
      </c>
      <c r="J22" s="230">
        <v>300.0</v>
      </c>
      <c r="K22" s="42"/>
      <c r="L22" s="42"/>
      <c r="M22" s="52">
        <f t="shared" si="2"/>
        <v>1400</v>
      </c>
      <c r="N22" s="32"/>
      <c r="O22" s="33">
        <f t="shared" si="3"/>
        <v>-1400</v>
      </c>
      <c r="P22" s="54">
        <f>SUM(D22:L22)+'1013'!P22</f>
        <v>3200</v>
      </c>
    </row>
    <row r="23">
      <c r="A23" s="241">
        <v>18.0</v>
      </c>
      <c r="B23" s="57" t="s">
        <v>124</v>
      </c>
      <c r="C23" s="51">
        <f>-1*'1013'!O23</f>
        <v>1200</v>
      </c>
      <c r="D23" s="229">
        <v>350.0</v>
      </c>
      <c r="E23" s="229">
        <v>300.0</v>
      </c>
      <c r="F23" s="230">
        <v>300.0</v>
      </c>
      <c r="G23" s="42"/>
      <c r="H23" s="230">
        <v>400.0</v>
      </c>
      <c r="I23" s="42"/>
      <c r="J23" s="229">
        <v>300.0</v>
      </c>
      <c r="K23" s="42"/>
      <c r="L23" s="42"/>
      <c r="M23" s="52">
        <f t="shared" si="2"/>
        <v>2850</v>
      </c>
      <c r="N23" s="53">
        <v>500.0</v>
      </c>
      <c r="O23" s="33">
        <f t="shared" si="3"/>
        <v>-2350</v>
      </c>
      <c r="P23" s="54">
        <f>SUM(D23:L23)+'1013'!P23</f>
        <v>3850</v>
      </c>
    </row>
    <row r="24">
      <c r="A24" s="241">
        <v>19.0</v>
      </c>
      <c r="B24" s="57" t="s">
        <v>97</v>
      </c>
      <c r="C24" s="51">
        <f>-1*'1013'!O24</f>
        <v>100</v>
      </c>
      <c r="D24" s="230">
        <v>350.0</v>
      </c>
      <c r="E24" s="236"/>
      <c r="F24" s="229">
        <v>300.0</v>
      </c>
      <c r="G24" s="42"/>
      <c r="H24" s="230">
        <v>400.0</v>
      </c>
      <c r="I24" s="42"/>
      <c r="J24" s="230">
        <v>300.0</v>
      </c>
      <c r="K24" s="42"/>
      <c r="L24" s="42"/>
      <c r="M24" s="52">
        <f t="shared" si="2"/>
        <v>1450</v>
      </c>
      <c r="N24" s="32"/>
      <c r="O24" s="33">
        <f t="shared" si="3"/>
        <v>-1450</v>
      </c>
      <c r="P24" s="54">
        <f>SUM(D24:L24)+'1013'!P24</f>
        <v>2150</v>
      </c>
    </row>
    <row r="25">
      <c r="A25" s="241">
        <v>20.0</v>
      </c>
      <c r="B25" s="57" t="s">
        <v>65</v>
      </c>
      <c r="C25" s="51">
        <f>-1*'1013'!O25</f>
        <v>0</v>
      </c>
      <c r="D25" s="236"/>
      <c r="E25" s="230">
        <v>300.0</v>
      </c>
      <c r="F25" s="236"/>
      <c r="G25" s="42"/>
      <c r="H25" s="236"/>
      <c r="I25" s="42"/>
      <c r="J25" s="236"/>
      <c r="K25" s="42"/>
      <c r="L25" s="42"/>
      <c r="M25" s="52">
        <f t="shared" si="2"/>
        <v>300</v>
      </c>
      <c r="N25" s="32"/>
      <c r="O25" s="33">
        <f t="shared" si="3"/>
        <v>-300</v>
      </c>
      <c r="P25" s="54">
        <f>SUM(D25:L25)+'1013'!P25</f>
        <v>300</v>
      </c>
    </row>
    <row r="26">
      <c r="A26" s="241">
        <v>21.0</v>
      </c>
      <c r="B26" s="57" t="s">
        <v>8</v>
      </c>
      <c r="C26" s="51">
        <f>-1*'1013'!O26</f>
        <v>0</v>
      </c>
      <c r="D26" s="236"/>
      <c r="E26" s="236"/>
      <c r="F26" s="236"/>
      <c r="G26" s="42"/>
      <c r="H26" s="236"/>
      <c r="I26" s="42"/>
      <c r="J26" s="236"/>
      <c r="K26" s="42"/>
      <c r="L26" s="42"/>
      <c r="M26" s="52">
        <f t="shared" si="2"/>
        <v>0</v>
      </c>
      <c r="N26" s="32"/>
      <c r="O26" s="33">
        <f t="shared" si="3"/>
        <v>0</v>
      </c>
      <c r="P26" s="54">
        <f>SUM(D26:L26)+'1013'!P26</f>
        <v>300</v>
      </c>
    </row>
    <row r="27">
      <c r="A27" s="241">
        <v>22.0</v>
      </c>
      <c r="B27" s="57" t="s">
        <v>55</v>
      </c>
      <c r="C27" s="51">
        <f>-1*'1013'!O27</f>
        <v>1050</v>
      </c>
      <c r="D27" s="236"/>
      <c r="E27" s="236"/>
      <c r="F27" s="236"/>
      <c r="G27" s="42"/>
      <c r="H27" s="236"/>
      <c r="I27" s="42"/>
      <c r="J27" s="230">
        <v>300.0</v>
      </c>
      <c r="K27" s="42"/>
      <c r="L27" s="42"/>
      <c r="M27" s="52">
        <f t="shared" si="2"/>
        <v>1350</v>
      </c>
      <c r="N27" s="53">
        <v>1000.0</v>
      </c>
      <c r="O27" s="33">
        <f t="shared" si="3"/>
        <v>-350</v>
      </c>
      <c r="P27" s="54">
        <f>SUM(D27:L27)+'1013'!P27</f>
        <v>1500</v>
      </c>
    </row>
    <row r="28">
      <c r="A28" s="241">
        <v>23.0</v>
      </c>
      <c r="B28" s="57" t="s">
        <v>181</v>
      </c>
      <c r="C28" s="51">
        <f>-1*'1013'!O28</f>
        <v>0</v>
      </c>
      <c r="D28" s="236"/>
      <c r="E28" s="236"/>
      <c r="F28" s="236"/>
      <c r="G28" s="42"/>
      <c r="H28" s="243"/>
      <c r="I28" s="42"/>
      <c r="J28" s="236"/>
      <c r="K28" s="42"/>
      <c r="L28" s="42"/>
      <c r="M28" s="256">
        <v>0.0</v>
      </c>
      <c r="N28" s="32"/>
      <c r="O28" s="33">
        <f t="shared" si="3"/>
        <v>0</v>
      </c>
      <c r="P28" s="54">
        <f>SUM(D28:L28)+'1013'!P28</f>
        <v>0</v>
      </c>
    </row>
    <row r="29">
      <c r="A29" s="241">
        <v>24.0</v>
      </c>
      <c r="B29" s="57" t="s">
        <v>28</v>
      </c>
      <c r="C29" s="51">
        <f>-1*'1013'!O29</f>
        <v>500</v>
      </c>
      <c r="D29" s="236"/>
      <c r="E29" s="236"/>
      <c r="F29" s="236"/>
      <c r="G29" s="42"/>
      <c r="H29" s="236"/>
      <c r="I29" s="42"/>
      <c r="J29" s="236"/>
      <c r="K29" s="42"/>
      <c r="L29" s="42"/>
      <c r="M29" s="52">
        <f t="shared" ref="M29:M34" si="4">SUM(C29:L29)</f>
        <v>500</v>
      </c>
      <c r="N29" s="32"/>
      <c r="O29" s="33">
        <f t="shared" si="3"/>
        <v>-500</v>
      </c>
      <c r="P29" s="54">
        <f>SUM(D29:L29)+'1013'!P29</f>
        <v>200</v>
      </c>
    </row>
    <row r="30">
      <c r="A30" s="241">
        <v>25.0</v>
      </c>
      <c r="B30" s="57" t="s">
        <v>219</v>
      </c>
      <c r="C30" s="51">
        <f>-1*'1013'!O30</f>
        <v>250</v>
      </c>
      <c r="D30" s="236"/>
      <c r="E30" s="236"/>
      <c r="F30" s="236"/>
      <c r="G30" s="42"/>
      <c r="H30" s="236"/>
      <c r="I30" s="42"/>
      <c r="J30" s="236"/>
      <c r="K30" s="42"/>
      <c r="L30" s="42"/>
      <c r="M30" s="52">
        <f t="shared" si="4"/>
        <v>250</v>
      </c>
      <c r="N30" s="53">
        <v>250.0</v>
      </c>
      <c r="O30" s="33">
        <f t="shared" si="3"/>
        <v>0</v>
      </c>
      <c r="P30" s="54">
        <f>SUM(D30:L30)+'1013'!P30</f>
        <v>0</v>
      </c>
    </row>
    <row r="31">
      <c r="A31" s="241">
        <v>26.0</v>
      </c>
      <c r="B31" s="57" t="s">
        <v>202</v>
      </c>
      <c r="C31" s="51">
        <f>-1*'1013'!O31</f>
        <v>-1000</v>
      </c>
      <c r="D31" s="236"/>
      <c r="E31" s="236"/>
      <c r="F31" s="236"/>
      <c r="G31" s="42"/>
      <c r="H31" s="236"/>
      <c r="I31" s="42"/>
      <c r="J31" s="236"/>
      <c r="K31" s="42"/>
      <c r="L31" s="42"/>
      <c r="M31" s="52">
        <f t="shared" si="4"/>
        <v>-1000</v>
      </c>
      <c r="N31" s="32"/>
      <c r="O31" s="33">
        <f t="shared" si="3"/>
        <v>1000</v>
      </c>
      <c r="P31" s="54">
        <f>SUM(D31:L31)+'1013'!P31</f>
        <v>0</v>
      </c>
    </row>
    <row r="32">
      <c r="A32" s="241">
        <v>27.0</v>
      </c>
      <c r="B32" s="57" t="s">
        <v>212</v>
      </c>
      <c r="C32" s="51">
        <f>-1*'1013'!O32</f>
        <v>0</v>
      </c>
      <c r="D32" s="236"/>
      <c r="E32" s="236"/>
      <c r="F32" s="236"/>
      <c r="G32" s="42"/>
      <c r="H32" s="236"/>
      <c r="I32" s="42"/>
      <c r="J32" s="236"/>
      <c r="K32" s="42"/>
      <c r="L32" s="42"/>
      <c r="M32" s="52">
        <f t="shared" si="4"/>
        <v>0</v>
      </c>
      <c r="N32" s="32"/>
      <c r="O32" s="33">
        <f t="shared" si="3"/>
        <v>0</v>
      </c>
      <c r="P32" s="54">
        <f>SUM(D32:L32)+'1013'!P32</f>
        <v>0</v>
      </c>
    </row>
    <row r="33">
      <c r="A33" s="241">
        <v>28.0</v>
      </c>
      <c r="B33" s="57" t="s">
        <v>159</v>
      </c>
      <c r="C33" s="51">
        <f>-1*'1013'!O33</f>
        <v>-600</v>
      </c>
      <c r="D33" s="236"/>
      <c r="E33" s="230">
        <v>300.0</v>
      </c>
      <c r="F33" s="230">
        <v>300.0</v>
      </c>
      <c r="G33" s="42"/>
      <c r="H33" s="236"/>
      <c r="I33" s="42"/>
      <c r="J33" s="236"/>
      <c r="K33" s="42"/>
      <c r="L33" s="42"/>
      <c r="M33" s="52">
        <f t="shared" si="4"/>
        <v>0</v>
      </c>
      <c r="N33" s="32"/>
      <c r="O33" s="33">
        <f t="shared" si="3"/>
        <v>0</v>
      </c>
      <c r="P33" s="54">
        <f>SUM(D33:L33)+'1013'!P33</f>
        <v>600</v>
      </c>
    </row>
    <row r="34">
      <c r="A34" s="241">
        <v>29.0</v>
      </c>
      <c r="B34" s="57" t="s">
        <v>149</v>
      </c>
      <c r="C34" s="51">
        <f>-1*'1013'!O34</f>
        <v>50</v>
      </c>
      <c r="D34" s="236"/>
      <c r="E34" s="236"/>
      <c r="F34" s="236"/>
      <c r="G34" s="42"/>
      <c r="H34" s="236"/>
      <c r="I34" s="42"/>
      <c r="J34" s="236"/>
      <c r="K34" s="42"/>
      <c r="L34" s="42"/>
      <c r="M34" s="52">
        <f t="shared" si="4"/>
        <v>50</v>
      </c>
      <c r="N34" s="32"/>
      <c r="O34" s="33">
        <f t="shared" si="3"/>
        <v>-50</v>
      </c>
      <c r="P34" s="54">
        <f>SUM(D34:L34)+'1013'!P34</f>
        <v>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69" t="s">
        <v>569</v>
      </c>
      <c r="E37" s="42"/>
      <c r="F37" s="69" t="s">
        <v>560</v>
      </c>
      <c r="G37" s="113"/>
      <c r="H37" s="69" t="s">
        <v>560</v>
      </c>
      <c r="I37" s="42"/>
      <c r="J37" s="42"/>
      <c r="K37" s="42"/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1">
        <v>-4.0</v>
      </c>
      <c r="B1" s="17" t="s">
        <v>248</v>
      </c>
      <c r="C1" s="18" t="s">
        <v>254</v>
      </c>
      <c r="D1" s="19">
        <v>41550.0</v>
      </c>
      <c r="E1" s="19">
        <v>41554.0</v>
      </c>
      <c r="F1" s="19">
        <v>41557.0</v>
      </c>
      <c r="G1" s="19">
        <v>41561.0</v>
      </c>
      <c r="H1" s="19">
        <v>41564.0</v>
      </c>
      <c r="I1" s="19">
        <v>41568.0</v>
      </c>
      <c r="J1" s="19">
        <v>41571.0</v>
      </c>
      <c r="K1" s="19">
        <v>41575.0</v>
      </c>
      <c r="L1" s="19">
        <v>41578.0</v>
      </c>
      <c r="M1" s="20" t="s">
        <v>256</v>
      </c>
      <c r="N1" s="22" t="s">
        <v>257</v>
      </c>
      <c r="O1" s="23" t="s">
        <v>258</v>
      </c>
      <c r="P1" s="24" t="s">
        <v>547</v>
      </c>
    </row>
    <row r="2">
      <c r="A2" s="250">
        <v>-3.0</v>
      </c>
      <c r="B2" s="27" t="s">
        <v>261</v>
      </c>
      <c r="C2" s="28">
        <f>'0913'!M2</f>
        <v>750</v>
      </c>
      <c r="D2" s="227" t="s">
        <v>347</v>
      </c>
      <c r="E2" s="230" t="s">
        <v>556</v>
      </c>
      <c r="F2" s="229" t="s">
        <v>450</v>
      </c>
      <c r="G2" s="227" t="s">
        <v>372</v>
      </c>
      <c r="H2" s="227" t="s">
        <v>557</v>
      </c>
      <c r="I2" s="229" t="s">
        <v>374</v>
      </c>
      <c r="J2" s="230" t="s">
        <v>558</v>
      </c>
      <c r="K2" s="229" t="s">
        <v>359</v>
      </c>
      <c r="L2" s="227" t="s">
        <v>559</v>
      </c>
      <c r="M2" s="31">
        <f>C2+M3-M4</f>
        <v>350</v>
      </c>
      <c r="N2" s="32"/>
      <c r="O2" s="33">
        <f>SUM(O5:O34)</f>
        <v>-5800</v>
      </c>
      <c r="P2" s="48"/>
      <c r="Q2" s="36"/>
      <c r="R2" s="36"/>
      <c r="S2" s="36"/>
    </row>
    <row r="3">
      <c r="A3" s="241">
        <v>-2.0</v>
      </c>
      <c r="B3" s="37" t="s">
        <v>271</v>
      </c>
      <c r="C3" s="38"/>
      <c r="D3" s="39">
        <f t="shared" ref="D3:L3" si="1">SUM(D5:D34)</f>
        <v>0</v>
      </c>
      <c r="E3" s="39">
        <f t="shared" si="1"/>
        <v>2400</v>
      </c>
      <c r="F3" s="39">
        <f t="shared" si="1"/>
        <v>1350</v>
      </c>
      <c r="G3" s="39">
        <f t="shared" si="1"/>
        <v>0</v>
      </c>
      <c r="H3" s="39">
        <f t="shared" si="1"/>
        <v>0</v>
      </c>
      <c r="I3" s="39">
        <f t="shared" si="1"/>
        <v>2400</v>
      </c>
      <c r="J3" s="39">
        <f t="shared" si="1"/>
        <v>2400</v>
      </c>
      <c r="K3" s="39">
        <f t="shared" si="1"/>
        <v>2000</v>
      </c>
      <c r="L3" s="39">
        <f t="shared" si="1"/>
        <v>0</v>
      </c>
      <c r="M3" s="39">
        <f>SUM(D3:L3)</f>
        <v>10550</v>
      </c>
      <c r="N3" s="32"/>
      <c r="O3" s="40"/>
      <c r="P3" s="41"/>
      <c r="Q3" s="43"/>
      <c r="R3" s="43"/>
      <c r="S3" s="43"/>
    </row>
    <row r="4">
      <c r="A4" s="253">
        <v>-1.0</v>
      </c>
      <c r="B4" s="44" t="s">
        <v>272</v>
      </c>
      <c r="C4" s="45"/>
      <c r="D4" s="232"/>
      <c r="E4" s="231">
        <v>2600.0</v>
      </c>
      <c r="F4" s="231">
        <v>1200.0</v>
      </c>
      <c r="G4" s="232"/>
      <c r="H4" s="232"/>
      <c r="I4" s="231">
        <v>2600.0</v>
      </c>
      <c r="J4" s="231">
        <v>2600.0</v>
      </c>
      <c r="K4" s="231">
        <v>1950.0</v>
      </c>
      <c r="L4" s="232"/>
      <c r="M4" s="47">
        <f t="shared" ref="M4:M27" si="2">SUM(C4:L4)</f>
        <v>10950</v>
      </c>
      <c r="N4" s="32"/>
      <c r="O4" s="40"/>
      <c r="P4" s="48"/>
    </row>
    <row r="5">
      <c r="A5" s="241">
        <v>0.0</v>
      </c>
      <c r="B5" s="50" t="s">
        <v>278</v>
      </c>
      <c r="C5" s="51">
        <f>-1*'0913'!O5</f>
        <v>0</v>
      </c>
      <c r="D5" s="236"/>
      <c r="E5" s="229">
        <v>300.0</v>
      </c>
      <c r="F5" s="236"/>
      <c r="G5" s="42"/>
      <c r="H5" s="42"/>
      <c r="I5" s="236"/>
      <c r="J5" s="230">
        <v>900.0</v>
      </c>
      <c r="K5" s="230">
        <v>750.0</v>
      </c>
      <c r="L5" s="42"/>
      <c r="M5" s="52">
        <f t="shared" si="2"/>
        <v>1950</v>
      </c>
      <c r="N5" s="53">
        <v>1950.0</v>
      </c>
      <c r="O5" s="33">
        <f t="shared" ref="O5:O34" si="3">N5-M5</f>
        <v>0</v>
      </c>
      <c r="P5" s="54">
        <f>SUM(D5:L5)+'0913'!Q5</f>
        <v>2350</v>
      </c>
    </row>
    <row r="6">
      <c r="A6" s="241">
        <v>1.0</v>
      </c>
      <c r="B6" s="57" t="s">
        <v>94</v>
      </c>
      <c r="C6" s="51">
        <f>-1*'0913'!O6</f>
        <v>-400</v>
      </c>
      <c r="D6" s="236"/>
      <c r="E6" s="236"/>
      <c r="F6" s="236"/>
      <c r="G6" s="42"/>
      <c r="H6" s="42"/>
      <c r="I6" s="236"/>
      <c r="J6" s="236"/>
      <c r="K6" s="236"/>
      <c r="L6" s="42"/>
      <c r="M6" s="52">
        <f t="shared" si="2"/>
        <v>-400</v>
      </c>
      <c r="N6" s="32"/>
      <c r="O6" s="33">
        <f t="shared" si="3"/>
        <v>400</v>
      </c>
      <c r="P6" s="54">
        <f>SUM(D6:L6)+'0913'!Q6</f>
        <v>0</v>
      </c>
    </row>
    <row r="7">
      <c r="A7" s="241">
        <v>2.0</v>
      </c>
      <c r="B7" s="57" t="s">
        <v>23</v>
      </c>
      <c r="C7" s="51">
        <f>-1*'0913'!O7</f>
        <v>150</v>
      </c>
      <c r="D7" s="236"/>
      <c r="E7" s="236"/>
      <c r="F7" s="229">
        <v>150.0</v>
      </c>
      <c r="G7" s="42"/>
      <c r="H7" s="42"/>
      <c r="I7" s="229">
        <v>400.0</v>
      </c>
      <c r="J7" s="230">
        <v>300.0</v>
      </c>
      <c r="K7" s="230">
        <v>250.0</v>
      </c>
      <c r="L7" s="42"/>
      <c r="M7" s="52">
        <f t="shared" si="2"/>
        <v>1250</v>
      </c>
      <c r="N7" s="32"/>
      <c r="O7" s="33">
        <f t="shared" si="3"/>
        <v>-1250</v>
      </c>
      <c r="P7" s="54">
        <f>SUM(D7:L7)+'0913'!Q7</f>
        <v>1900</v>
      </c>
    </row>
    <row r="8">
      <c r="A8" s="241">
        <v>3.0</v>
      </c>
      <c r="B8" s="57" t="s">
        <v>7</v>
      </c>
      <c r="C8" s="51">
        <f>-1*'0913'!O8</f>
        <v>850</v>
      </c>
      <c r="D8" s="236"/>
      <c r="E8" s="236"/>
      <c r="F8" s="236"/>
      <c r="G8" s="42"/>
      <c r="H8" s="42"/>
      <c r="I8" s="236"/>
      <c r="J8" s="236"/>
      <c r="K8" s="236"/>
      <c r="L8" s="42"/>
      <c r="M8" s="52">
        <f t="shared" si="2"/>
        <v>850</v>
      </c>
      <c r="N8" s="32"/>
      <c r="O8" s="33">
        <f t="shared" si="3"/>
        <v>-850</v>
      </c>
      <c r="P8" s="54">
        <f>SUM(D8:L8)+'0913'!Q8</f>
        <v>300</v>
      </c>
    </row>
    <row r="9">
      <c r="A9" s="241">
        <v>4.0</v>
      </c>
      <c r="B9" s="57" t="s">
        <v>96</v>
      </c>
      <c r="C9" s="51">
        <f>-1*'0913'!O9</f>
        <v>1550</v>
      </c>
      <c r="D9" s="236"/>
      <c r="E9" s="230">
        <v>300.0</v>
      </c>
      <c r="F9" s="230">
        <v>150.0</v>
      </c>
      <c r="G9" s="42"/>
      <c r="H9" s="42"/>
      <c r="I9" s="236"/>
      <c r="J9" s="236"/>
      <c r="K9" s="236"/>
      <c r="L9" s="42"/>
      <c r="M9" s="52">
        <f t="shared" si="2"/>
        <v>2000</v>
      </c>
      <c r="N9" s="32"/>
      <c r="O9" s="33">
        <f t="shared" si="3"/>
        <v>-2000</v>
      </c>
      <c r="P9" s="54">
        <f>SUM(D9:L9)+'0913'!Q9</f>
        <v>750</v>
      </c>
    </row>
    <row r="10">
      <c r="A10" s="241">
        <v>5.0</v>
      </c>
      <c r="B10" s="57" t="s">
        <v>62</v>
      </c>
      <c r="C10" s="51">
        <f>-1*'0913'!O10</f>
        <v>300</v>
      </c>
      <c r="D10" s="236"/>
      <c r="E10" s="236"/>
      <c r="F10" s="236"/>
      <c r="G10" s="42"/>
      <c r="H10" s="42"/>
      <c r="I10" s="236"/>
      <c r="J10" s="236"/>
      <c r="K10" s="236"/>
      <c r="L10" s="42"/>
      <c r="M10" s="52">
        <f t="shared" si="2"/>
        <v>300</v>
      </c>
      <c r="N10" s="32"/>
      <c r="O10" s="33">
        <f t="shared" si="3"/>
        <v>-300</v>
      </c>
      <c r="P10" s="54">
        <f>SUM(D10:L10)+'0913'!Q10</f>
        <v>0</v>
      </c>
    </row>
    <row r="11">
      <c r="A11" s="241">
        <v>6.0</v>
      </c>
      <c r="B11" s="57" t="s">
        <v>16</v>
      </c>
      <c r="C11" s="51">
        <f>-1*'0913'!O11</f>
        <v>0</v>
      </c>
      <c r="D11" s="236"/>
      <c r="E11" s="229">
        <v>300.0</v>
      </c>
      <c r="F11" s="229">
        <v>150.0</v>
      </c>
      <c r="G11" s="42"/>
      <c r="H11" s="42"/>
      <c r="I11" s="229">
        <v>400.0</v>
      </c>
      <c r="J11" s="229">
        <v>300.0</v>
      </c>
      <c r="K11" s="229">
        <v>250.0</v>
      </c>
      <c r="L11" s="42"/>
      <c r="M11" s="52">
        <f t="shared" si="2"/>
        <v>1400</v>
      </c>
      <c r="N11" s="61">
        <f>M11</f>
        <v>1400</v>
      </c>
      <c r="O11" s="33">
        <f t="shared" si="3"/>
        <v>0</v>
      </c>
      <c r="P11" s="54">
        <f>SUM(D11:L11)+'0913'!Q11</f>
        <v>2200</v>
      </c>
    </row>
    <row r="12">
      <c r="A12" s="241">
        <v>7.0</v>
      </c>
      <c r="B12" s="57" t="s">
        <v>36</v>
      </c>
      <c r="C12" s="51">
        <f>-1*'0913'!O12</f>
        <v>0</v>
      </c>
      <c r="D12" s="236"/>
      <c r="E12" s="236"/>
      <c r="F12" s="229">
        <v>150.0</v>
      </c>
      <c r="G12" s="42"/>
      <c r="H12" s="42"/>
      <c r="I12" s="236"/>
      <c r="J12" s="236"/>
      <c r="K12" s="236"/>
      <c r="L12" s="42"/>
      <c r="M12" s="52">
        <f t="shared" si="2"/>
        <v>150</v>
      </c>
      <c r="N12" s="32"/>
      <c r="O12" s="33">
        <f t="shared" si="3"/>
        <v>-150</v>
      </c>
      <c r="P12" s="54">
        <f>SUM(D12:L12)+'0913'!Q12</f>
        <v>150</v>
      </c>
    </row>
    <row r="13">
      <c r="A13" s="241">
        <v>8.0</v>
      </c>
      <c r="B13" s="57" t="s">
        <v>172</v>
      </c>
      <c r="C13" s="51">
        <f>-1*'0913'!O13</f>
        <v>150</v>
      </c>
      <c r="D13" s="236"/>
      <c r="E13" s="229">
        <v>300.0</v>
      </c>
      <c r="F13" s="229">
        <v>150.0</v>
      </c>
      <c r="G13" s="42"/>
      <c r="H13" s="42"/>
      <c r="I13" s="229">
        <v>0.0</v>
      </c>
      <c r="J13" s="236"/>
      <c r="K13" s="236"/>
      <c r="L13" s="42"/>
      <c r="M13" s="52">
        <f t="shared" si="2"/>
        <v>600</v>
      </c>
      <c r="N13" s="53">
        <v>600.0</v>
      </c>
      <c r="O13" s="33">
        <f t="shared" si="3"/>
        <v>0</v>
      </c>
      <c r="P13" s="54">
        <f>SUM(D13:L13)+'0913'!Q13</f>
        <v>1250</v>
      </c>
    </row>
    <row r="14">
      <c r="A14" s="241">
        <v>9.0</v>
      </c>
      <c r="B14" s="57" t="s">
        <v>45</v>
      </c>
      <c r="C14" s="51">
        <f>-1*'0913'!O14</f>
        <v>0</v>
      </c>
      <c r="D14" s="236"/>
      <c r="E14" s="236"/>
      <c r="F14" s="236"/>
      <c r="G14" s="42"/>
      <c r="H14" s="42"/>
      <c r="I14" s="236"/>
      <c r="J14" s="236"/>
      <c r="K14" s="236"/>
      <c r="L14" s="42"/>
      <c r="M14" s="52">
        <f t="shared" si="2"/>
        <v>0</v>
      </c>
      <c r="N14" s="32"/>
      <c r="O14" s="33">
        <f t="shared" si="3"/>
        <v>0</v>
      </c>
      <c r="P14" s="54">
        <f>SUM(D14:L14)+'0913'!Q14</f>
        <v>0</v>
      </c>
    </row>
    <row r="15">
      <c r="A15" s="241">
        <v>10.0</v>
      </c>
      <c r="B15" s="57" t="s">
        <v>87</v>
      </c>
      <c r="C15" s="51">
        <f>-1*'0913'!O15</f>
        <v>-350</v>
      </c>
      <c r="D15" s="236"/>
      <c r="E15" s="236"/>
      <c r="F15" s="236"/>
      <c r="G15" s="42"/>
      <c r="H15" s="42"/>
      <c r="I15" s="230">
        <v>400.0</v>
      </c>
      <c r="J15" s="236"/>
      <c r="K15" s="236"/>
      <c r="L15" s="42"/>
      <c r="M15" s="52">
        <f t="shared" si="2"/>
        <v>50</v>
      </c>
      <c r="N15" s="32"/>
      <c r="O15" s="33">
        <f t="shared" si="3"/>
        <v>-50</v>
      </c>
      <c r="P15" s="54">
        <f>SUM(D15:L15)+'0913'!Q15</f>
        <v>400</v>
      </c>
    </row>
    <row r="16">
      <c r="A16" s="241">
        <v>11.0</v>
      </c>
      <c r="B16" s="57" t="s">
        <v>168</v>
      </c>
      <c r="C16" s="51">
        <f>-1*'0913'!O16</f>
        <v>100</v>
      </c>
      <c r="D16" s="236"/>
      <c r="E16" s="236"/>
      <c r="F16" s="229">
        <v>150.0</v>
      </c>
      <c r="G16" s="42"/>
      <c r="H16" s="42"/>
      <c r="I16" s="236"/>
      <c r="J16" s="236"/>
      <c r="K16" s="236"/>
      <c r="L16" s="42"/>
      <c r="M16" s="52">
        <f t="shared" si="2"/>
        <v>250</v>
      </c>
      <c r="N16" s="53">
        <v>250.0</v>
      </c>
      <c r="O16" s="33">
        <f t="shared" si="3"/>
        <v>0</v>
      </c>
      <c r="P16" s="54">
        <f>SUM(D16:L16)+'0913'!Q16</f>
        <v>350</v>
      </c>
    </row>
    <row r="17">
      <c r="A17" s="241">
        <v>16.0</v>
      </c>
      <c r="B17" s="57" t="s">
        <v>25</v>
      </c>
      <c r="C17" s="51">
        <f>-1*'0913'!O17</f>
        <v>-2250</v>
      </c>
      <c r="D17" s="236"/>
      <c r="E17" s="230">
        <v>300.0</v>
      </c>
      <c r="F17" s="230">
        <v>150.0</v>
      </c>
      <c r="G17" s="42"/>
      <c r="H17" s="42"/>
      <c r="I17" s="236"/>
      <c r="J17" s="236"/>
      <c r="K17" s="229">
        <v>250.0</v>
      </c>
      <c r="L17" s="42"/>
      <c r="M17" s="52">
        <f t="shared" si="2"/>
        <v>-1550</v>
      </c>
      <c r="N17" s="32"/>
      <c r="O17" s="33">
        <f t="shared" si="3"/>
        <v>1550</v>
      </c>
      <c r="P17" s="54">
        <f>SUM(D17:L17)+'0913'!Q17</f>
        <v>1500</v>
      </c>
    </row>
    <row r="18">
      <c r="A18" s="241">
        <v>12.0</v>
      </c>
      <c r="B18" s="57" t="s">
        <v>70</v>
      </c>
      <c r="C18" s="51">
        <f>-1*'0913'!O18</f>
        <v>850</v>
      </c>
      <c r="D18" s="236"/>
      <c r="E18" s="236"/>
      <c r="F18" s="236"/>
      <c r="G18" s="42"/>
      <c r="H18" s="42"/>
      <c r="I18" s="236"/>
      <c r="J18" s="236"/>
      <c r="K18" s="236"/>
      <c r="L18" s="42"/>
      <c r="M18" s="52">
        <f t="shared" si="2"/>
        <v>850</v>
      </c>
      <c r="N18" s="32"/>
      <c r="O18" s="33">
        <f t="shared" si="3"/>
        <v>-850</v>
      </c>
      <c r="P18" s="54">
        <f>SUM(D18:L18)+'0913'!Q18</f>
        <v>0</v>
      </c>
    </row>
    <row r="19">
      <c r="A19" s="241">
        <v>13.0</v>
      </c>
      <c r="B19" s="57" t="s">
        <v>216</v>
      </c>
      <c r="C19" s="51">
        <f>-1*'0913'!O19</f>
        <v>150</v>
      </c>
      <c r="D19" s="236"/>
      <c r="E19" s="236"/>
      <c r="F19" s="236"/>
      <c r="G19" s="42"/>
      <c r="H19" s="42"/>
      <c r="I19" s="236"/>
      <c r="J19" s="236"/>
      <c r="K19" s="236"/>
      <c r="L19" s="42"/>
      <c r="M19" s="52">
        <f t="shared" si="2"/>
        <v>150</v>
      </c>
      <c r="N19" s="32"/>
      <c r="O19" s="33">
        <f t="shared" si="3"/>
        <v>-150</v>
      </c>
      <c r="P19" s="54">
        <f>SUM(D19:L19)+'0913'!Q19</f>
        <v>0</v>
      </c>
    </row>
    <row r="20">
      <c r="A20" s="241">
        <v>14.0</v>
      </c>
      <c r="B20" s="57" t="s">
        <v>177</v>
      </c>
      <c r="C20" s="51">
        <f>-1*'0913'!O20</f>
        <v>350</v>
      </c>
      <c r="D20" s="236"/>
      <c r="E20" s="236"/>
      <c r="F20" s="236"/>
      <c r="G20" s="42"/>
      <c r="H20" s="42"/>
      <c r="I20" s="236"/>
      <c r="J20" s="236"/>
      <c r="K20" s="236"/>
      <c r="L20" s="42"/>
      <c r="M20" s="52">
        <f t="shared" si="2"/>
        <v>350</v>
      </c>
      <c r="N20" s="32"/>
      <c r="O20" s="33">
        <f t="shared" si="3"/>
        <v>-350</v>
      </c>
      <c r="P20" s="54">
        <f>SUM(D20:L20)+'0913'!Q20</f>
        <v>0</v>
      </c>
    </row>
    <row r="21">
      <c r="A21" s="241">
        <v>15.0</v>
      </c>
      <c r="B21" s="57" t="s">
        <v>199</v>
      </c>
      <c r="C21" s="51">
        <f>-1*'0913'!O21</f>
        <v>150</v>
      </c>
      <c r="D21" s="236"/>
      <c r="E21" s="236"/>
      <c r="F21" s="236"/>
      <c r="G21" s="42"/>
      <c r="H21" s="42"/>
      <c r="I21" s="236"/>
      <c r="J21" s="236"/>
      <c r="K21" s="236"/>
      <c r="L21" s="42"/>
      <c r="M21" s="52">
        <f t="shared" si="2"/>
        <v>150</v>
      </c>
      <c r="N21" s="32"/>
      <c r="O21" s="33">
        <f t="shared" si="3"/>
        <v>-150</v>
      </c>
      <c r="P21" s="54">
        <f>SUM(D21:L21)+'0913'!Q21</f>
        <v>0</v>
      </c>
    </row>
    <row r="22">
      <c r="A22" s="241">
        <v>17.0</v>
      </c>
      <c r="B22" s="57" t="s">
        <v>112</v>
      </c>
      <c r="C22" s="51">
        <f>-1*'0913'!O22</f>
        <v>1000</v>
      </c>
      <c r="D22" s="236"/>
      <c r="E22" s="236"/>
      <c r="F22" s="230">
        <v>150.0</v>
      </c>
      <c r="G22" s="42"/>
      <c r="H22" s="42"/>
      <c r="I22" s="230">
        <v>400.0</v>
      </c>
      <c r="J22" s="229">
        <v>300.0</v>
      </c>
      <c r="K22" s="229">
        <v>250.0</v>
      </c>
      <c r="L22" s="42"/>
      <c r="M22" s="52">
        <f t="shared" si="2"/>
        <v>2100</v>
      </c>
      <c r="N22" s="53">
        <v>2000.0</v>
      </c>
      <c r="O22" s="33">
        <f t="shared" si="3"/>
        <v>-100</v>
      </c>
      <c r="P22" s="54">
        <f>SUM(D22:L22)+'0913'!Q22</f>
        <v>1900</v>
      </c>
    </row>
    <row r="23">
      <c r="A23" s="241">
        <v>18.0</v>
      </c>
      <c r="B23" s="57" t="s">
        <v>124</v>
      </c>
      <c r="C23" s="51">
        <f>-1*'0913'!O23</f>
        <v>800</v>
      </c>
      <c r="D23" s="236"/>
      <c r="E23" s="230">
        <v>300.0</v>
      </c>
      <c r="F23" s="230">
        <v>150.0</v>
      </c>
      <c r="G23" s="42"/>
      <c r="H23" s="42"/>
      <c r="I23" s="230">
        <v>400.0</v>
      </c>
      <c r="J23" s="229">
        <v>300.0</v>
      </c>
      <c r="K23" s="229">
        <v>250.0</v>
      </c>
      <c r="L23" s="42"/>
      <c r="M23" s="52">
        <f t="shared" si="2"/>
        <v>2200</v>
      </c>
      <c r="N23" s="53">
        <v>1000.0</v>
      </c>
      <c r="O23" s="33">
        <f t="shared" si="3"/>
        <v>-1200</v>
      </c>
      <c r="P23" s="54">
        <f>SUM(D23:L23)+'0913'!Q23</f>
        <v>2200</v>
      </c>
    </row>
    <row r="24">
      <c r="A24" s="241">
        <v>19.0</v>
      </c>
      <c r="B24" s="57" t="s">
        <v>97</v>
      </c>
      <c r="C24" s="51">
        <f>-1*'0913'!O24</f>
        <v>800</v>
      </c>
      <c r="D24" s="236"/>
      <c r="E24" s="229">
        <v>300.0</v>
      </c>
      <c r="F24" s="236"/>
      <c r="G24" s="42"/>
      <c r="H24" s="42"/>
      <c r="I24" s="236"/>
      <c r="J24" s="236"/>
      <c r="K24" s="236"/>
      <c r="L24" s="42"/>
      <c r="M24" s="52">
        <f t="shared" si="2"/>
        <v>1100</v>
      </c>
      <c r="N24" s="53">
        <v>1000.0</v>
      </c>
      <c r="O24" s="33">
        <f t="shared" si="3"/>
        <v>-100</v>
      </c>
      <c r="P24" s="54">
        <f>SUM(D24:L24)+'0913'!Q24</f>
        <v>800</v>
      </c>
    </row>
    <row r="25">
      <c r="A25" s="241">
        <v>20.0</v>
      </c>
      <c r="B25" s="57" t="s">
        <v>65</v>
      </c>
      <c r="C25" s="51">
        <f>-1*'0913'!O25</f>
        <v>0</v>
      </c>
      <c r="D25" s="236"/>
      <c r="E25" s="236"/>
      <c r="F25" s="236"/>
      <c r="G25" s="42"/>
      <c r="H25" s="42"/>
      <c r="I25" s="236"/>
      <c r="J25" s="236"/>
      <c r="K25" s="236"/>
      <c r="L25" s="42"/>
      <c r="M25" s="52">
        <f t="shared" si="2"/>
        <v>0</v>
      </c>
      <c r="N25" s="32"/>
      <c r="O25" s="33">
        <f t="shared" si="3"/>
        <v>0</v>
      </c>
      <c r="P25" s="54">
        <f>SUM(D25:L25)+'0913'!Q25</f>
        <v>0</v>
      </c>
    </row>
    <row r="26">
      <c r="A26" s="241">
        <v>21.0</v>
      </c>
      <c r="B26" s="57" t="s">
        <v>8</v>
      </c>
      <c r="C26" s="51">
        <f>-1*'0913'!O26</f>
        <v>200</v>
      </c>
      <c r="D26" s="236"/>
      <c r="E26" s="236"/>
      <c r="F26" s="236"/>
      <c r="G26" s="42"/>
      <c r="H26" s="42"/>
      <c r="I26" s="236"/>
      <c r="J26" s="229">
        <v>300.0</v>
      </c>
      <c r="K26" s="236"/>
      <c r="L26" s="42"/>
      <c r="M26" s="52">
        <f t="shared" si="2"/>
        <v>500</v>
      </c>
      <c r="N26" s="53">
        <v>500.0</v>
      </c>
      <c r="O26" s="33">
        <f t="shared" si="3"/>
        <v>0</v>
      </c>
      <c r="P26" s="54">
        <f>SUM(D26:L26)+'0913'!Q26</f>
        <v>300</v>
      </c>
    </row>
    <row r="27">
      <c r="A27" s="241">
        <v>22.0</v>
      </c>
      <c r="B27" s="57" t="s">
        <v>55</v>
      </c>
      <c r="C27" s="51">
        <f>-1*'0913'!O27</f>
        <v>1150</v>
      </c>
      <c r="D27" s="236"/>
      <c r="E27" s="230">
        <v>300.0</v>
      </c>
      <c r="F27" s="236"/>
      <c r="G27" s="42"/>
      <c r="H27" s="42"/>
      <c r="I27" s="229">
        <v>400.0</v>
      </c>
      <c r="J27" s="236"/>
      <c r="K27" s="236"/>
      <c r="L27" s="42"/>
      <c r="M27" s="52">
        <f t="shared" si="2"/>
        <v>1850</v>
      </c>
      <c r="N27" s="53">
        <v>800.0</v>
      </c>
      <c r="O27" s="33">
        <f t="shared" si="3"/>
        <v>-1050</v>
      </c>
      <c r="P27" s="54">
        <f>SUM(D27:L27)+'0913'!Q27</f>
        <v>1200</v>
      </c>
    </row>
    <row r="28">
      <c r="A28" s="241">
        <v>23.0</v>
      </c>
      <c r="B28" s="57" t="s">
        <v>181</v>
      </c>
      <c r="C28" s="51">
        <f>-1*'0913'!O28</f>
        <v>0</v>
      </c>
      <c r="D28" s="236"/>
      <c r="E28" s="236"/>
      <c r="F28" s="236"/>
      <c r="G28" s="42"/>
      <c r="H28" s="49"/>
      <c r="I28" s="236"/>
      <c r="J28" s="236"/>
      <c r="K28" s="236"/>
      <c r="L28" s="42"/>
      <c r="M28" s="256">
        <v>0.0</v>
      </c>
      <c r="N28" s="32"/>
      <c r="O28" s="33">
        <f t="shared" si="3"/>
        <v>0</v>
      </c>
      <c r="P28" s="54">
        <f>SUM(D28:L28)+'0913'!Q28</f>
        <v>0</v>
      </c>
    </row>
    <row r="29">
      <c r="A29" s="241">
        <v>24.0</v>
      </c>
      <c r="B29" s="57" t="s">
        <v>28</v>
      </c>
      <c r="C29" s="51">
        <f>-1*'0913'!O29</f>
        <v>500</v>
      </c>
      <c r="D29" s="236"/>
      <c r="E29" s="236"/>
      <c r="F29" s="236"/>
      <c r="G29" s="42"/>
      <c r="H29" s="42"/>
      <c r="I29" s="236"/>
      <c r="J29" s="236"/>
      <c r="K29" s="236"/>
      <c r="L29" s="42"/>
      <c r="M29" s="52">
        <f t="shared" ref="M29:M34" si="4">SUM(C29:L29)</f>
        <v>500</v>
      </c>
      <c r="N29" s="32"/>
      <c r="O29" s="33">
        <f t="shared" si="3"/>
        <v>-500</v>
      </c>
      <c r="P29" s="54">
        <f>SUM(D29:L29)+'0913'!Q29</f>
        <v>200</v>
      </c>
    </row>
    <row r="30">
      <c r="A30" s="241">
        <v>25.0</v>
      </c>
      <c r="B30" s="57" t="s">
        <v>219</v>
      </c>
      <c r="C30" s="51">
        <f>-1*'0913'!O30</f>
        <v>250</v>
      </c>
      <c r="D30" s="236"/>
      <c r="E30" s="236"/>
      <c r="F30" s="236"/>
      <c r="G30" s="42"/>
      <c r="H30" s="42"/>
      <c r="I30" s="236"/>
      <c r="J30" s="236"/>
      <c r="K30" s="236"/>
      <c r="L30" s="42"/>
      <c r="M30" s="52">
        <f t="shared" si="4"/>
        <v>250</v>
      </c>
      <c r="N30" s="32"/>
      <c r="O30" s="33">
        <f t="shared" si="3"/>
        <v>-250</v>
      </c>
      <c r="P30" s="54">
        <f>SUM(D30:L30)+'0913'!Q30</f>
        <v>0</v>
      </c>
    </row>
    <row r="31">
      <c r="A31" s="241">
        <v>26.0</v>
      </c>
      <c r="B31" s="57" t="s">
        <v>202</v>
      </c>
      <c r="C31" s="51">
        <f>-1*'0913'!O31</f>
        <v>-1000</v>
      </c>
      <c r="D31" s="236"/>
      <c r="E31" s="236"/>
      <c r="F31" s="236"/>
      <c r="G31" s="42"/>
      <c r="H31" s="42"/>
      <c r="I31" s="236"/>
      <c r="J31" s="236"/>
      <c r="K31" s="236"/>
      <c r="L31" s="42"/>
      <c r="M31" s="52">
        <f t="shared" si="4"/>
        <v>-1000</v>
      </c>
      <c r="N31" s="32"/>
      <c r="O31" s="33">
        <f t="shared" si="3"/>
        <v>1000</v>
      </c>
      <c r="P31" s="54">
        <f>SUM(D31:L31)+'0913'!Q31</f>
        <v>0</v>
      </c>
    </row>
    <row r="32">
      <c r="A32" s="241">
        <v>27.0</v>
      </c>
      <c r="B32" s="57" t="s">
        <v>212</v>
      </c>
      <c r="C32" s="51">
        <f>-1*'0913'!O32</f>
        <v>0</v>
      </c>
      <c r="D32" s="236"/>
      <c r="E32" s="236"/>
      <c r="F32" s="236"/>
      <c r="G32" s="42"/>
      <c r="H32" s="42"/>
      <c r="I32" s="236"/>
      <c r="J32" s="236"/>
      <c r="K32" s="236"/>
      <c r="L32" s="42"/>
      <c r="M32" s="52">
        <f t="shared" si="4"/>
        <v>0</v>
      </c>
      <c r="N32" s="32"/>
      <c r="O32" s="33">
        <f t="shared" si="3"/>
        <v>0</v>
      </c>
      <c r="P32" s="54">
        <f>SUM(D32:L32)+'0913'!Q32</f>
        <v>0</v>
      </c>
    </row>
    <row r="33">
      <c r="A33" s="241">
        <v>28.0</v>
      </c>
      <c r="B33" s="57" t="s">
        <v>159</v>
      </c>
      <c r="C33" s="51">
        <f>-1*'0913'!O33</f>
        <v>-600</v>
      </c>
      <c r="D33" s="236"/>
      <c r="E33" s="236"/>
      <c r="F33" s="236"/>
      <c r="G33" s="42"/>
      <c r="H33" s="42"/>
      <c r="I33" s="236"/>
      <c r="J33" s="236"/>
      <c r="K33" s="236"/>
      <c r="L33" s="42"/>
      <c r="M33" s="52">
        <f t="shared" si="4"/>
        <v>-600</v>
      </c>
      <c r="N33" s="32"/>
      <c r="O33" s="33">
        <f t="shared" si="3"/>
        <v>600</v>
      </c>
      <c r="P33" s="54">
        <f>SUM(D33:L33)+'0913'!Q33</f>
        <v>0</v>
      </c>
    </row>
    <row r="34">
      <c r="A34" s="241">
        <v>29.0</v>
      </c>
      <c r="B34" s="57" t="s">
        <v>149</v>
      </c>
      <c r="C34" s="51">
        <f>-1*'0913'!O34</f>
        <v>50</v>
      </c>
      <c r="D34" s="236"/>
      <c r="E34" s="236"/>
      <c r="F34" s="236"/>
      <c r="G34" s="42"/>
      <c r="H34" s="42"/>
      <c r="I34" s="236"/>
      <c r="J34" s="236"/>
      <c r="K34" s="236"/>
      <c r="L34" s="42"/>
      <c r="M34" s="52">
        <f t="shared" si="4"/>
        <v>50</v>
      </c>
      <c r="N34" s="32"/>
      <c r="O34" s="33">
        <f t="shared" si="3"/>
        <v>-50</v>
      </c>
      <c r="P34" s="54">
        <f>SUM(D34:L34)+'0913'!Q34</f>
        <v>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42"/>
      <c r="E37" s="69" t="s">
        <v>463</v>
      </c>
      <c r="F37" s="42"/>
      <c r="G37" s="113"/>
      <c r="H37" s="42"/>
      <c r="I37" s="42"/>
      <c r="J37" s="69" t="s">
        <v>564</v>
      </c>
      <c r="K37" s="69" t="s">
        <v>565</v>
      </c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69" t="s">
        <v>566</v>
      </c>
      <c r="L38" s="42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41">
        <v>-4.0</v>
      </c>
      <c r="B1" s="17" t="s">
        <v>248</v>
      </c>
      <c r="C1" s="18" t="s">
        <v>254</v>
      </c>
      <c r="D1" s="19">
        <v>41519.0</v>
      </c>
      <c r="E1" s="19">
        <v>41522.0</v>
      </c>
      <c r="F1" s="19">
        <v>41526.0</v>
      </c>
      <c r="G1" s="19">
        <v>41529.0</v>
      </c>
      <c r="H1" s="19">
        <v>41533.0</v>
      </c>
      <c r="I1" s="19">
        <v>41536.0</v>
      </c>
      <c r="J1" s="19">
        <v>41540.0</v>
      </c>
      <c r="K1" s="19">
        <v>41543.0</v>
      </c>
      <c r="L1" s="19">
        <v>41547.0</v>
      </c>
      <c r="M1" s="20" t="s">
        <v>256</v>
      </c>
      <c r="N1" s="22" t="s">
        <v>257</v>
      </c>
      <c r="O1" s="23" t="s">
        <v>258</v>
      </c>
      <c r="P1" s="24" t="s">
        <v>562</v>
      </c>
      <c r="Q1" s="24" t="s">
        <v>547</v>
      </c>
    </row>
    <row r="2">
      <c r="A2" s="250">
        <v>-3.0</v>
      </c>
      <c r="B2" s="27" t="s">
        <v>261</v>
      </c>
      <c r="C2" s="28">
        <f>'0813'!M2</f>
        <v>600</v>
      </c>
      <c r="D2" s="230" t="s">
        <v>347</v>
      </c>
      <c r="E2" s="236"/>
      <c r="F2" s="229" t="s">
        <v>404</v>
      </c>
      <c r="G2" s="230" t="s">
        <v>372</v>
      </c>
      <c r="H2" s="229" t="s">
        <v>557</v>
      </c>
      <c r="I2" s="229" t="s">
        <v>563</v>
      </c>
      <c r="J2" s="236"/>
      <c r="K2" s="236"/>
      <c r="L2" s="230" t="s">
        <v>559</v>
      </c>
      <c r="M2" s="31">
        <f>C2+M3-M4</f>
        <v>750</v>
      </c>
      <c r="N2" s="32"/>
      <c r="O2" s="33">
        <f>SUM(O5:O34)</f>
        <v>-4750</v>
      </c>
      <c r="P2" s="48"/>
      <c r="Q2" s="48"/>
      <c r="R2" s="36"/>
      <c r="S2" s="36"/>
      <c r="T2" s="36"/>
    </row>
    <row r="3">
      <c r="A3" s="241">
        <v>-2.0</v>
      </c>
      <c r="B3" s="37" t="s">
        <v>271</v>
      </c>
      <c r="C3" s="38"/>
      <c r="D3" s="39">
        <f t="shared" ref="D3:L3" si="1">SUM(D5:D34)</f>
        <v>1350</v>
      </c>
      <c r="E3" s="39">
        <f t="shared" si="1"/>
        <v>2000</v>
      </c>
      <c r="F3" s="39">
        <f t="shared" si="1"/>
        <v>2700</v>
      </c>
      <c r="G3" s="39">
        <f t="shared" si="1"/>
        <v>1000</v>
      </c>
      <c r="H3" s="39">
        <f t="shared" si="1"/>
        <v>2100</v>
      </c>
      <c r="I3" s="39">
        <f t="shared" si="1"/>
        <v>2400</v>
      </c>
      <c r="J3" s="39">
        <f t="shared" si="1"/>
        <v>0</v>
      </c>
      <c r="K3" s="39">
        <f t="shared" si="1"/>
        <v>0</v>
      </c>
      <c r="L3" s="39">
        <f t="shared" si="1"/>
        <v>2700</v>
      </c>
      <c r="M3" s="39">
        <f>SUM(D3:L3)</f>
        <v>14250</v>
      </c>
      <c r="N3" s="32"/>
      <c r="O3" s="40"/>
      <c r="P3" s="41"/>
      <c r="Q3" s="41"/>
      <c r="R3" s="43"/>
      <c r="S3" s="43"/>
      <c r="T3" s="43"/>
    </row>
    <row r="4">
      <c r="A4" s="253">
        <v>-1.0</v>
      </c>
      <c r="B4" s="44" t="s">
        <v>272</v>
      </c>
      <c r="C4" s="45"/>
      <c r="D4" s="231">
        <v>1200.0</v>
      </c>
      <c r="E4" s="231">
        <v>1950.0</v>
      </c>
      <c r="F4" s="231">
        <v>2600.0</v>
      </c>
      <c r="G4" s="231">
        <v>1200.0</v>
      </c>
      <c r="H4" s="231">
        <v>1950.0</v>
      </c>
      <c r="I4" s="231">
        <v>2600.0</v>
      </c>
      <c r="J4" s="231">
        <v>0.0</v>
      </c>
      <c r="K4" s="231">
        <v>0.0</v>
      </c>
      <c r="L4" s="231">
        <v>2600.0</v>
      </c>
      <c r="M4" s="47">
        <f t="shared" ref="M4:M27" si="2">SUM(C4:L4)</f>
        <v>14100</v>
      </c>
      <c r="N4" s="32"/>
      <c r="O4" s="40"/>
      <c r="P4" s="48"/>
      <c r="Q4" s="48"/>
    </row>
    <row r="5">
      <c r="A5" s="241">
        <v>0.0</v>
      </c>
      <c r="B5" s="50" t="s">
        <v>278</v>
      </c>
      <c r="C5" s="51">
        <f>-1*'0813'!O5</f>
        <v>150</v>
      </c>
      <c r="D5" s="236"/>
      <c r="E5" s="42"/>
      <c r="F5" s="236"/>
      <c r="G5" s="229">
        <v>100.0</v>
      </c>
      <c r="H5" s="236"/>
      <c r="I5" s="230">
        <v>400.0</v>
      </c>
      <c r="J5" s="42"/>
      <c r="K5" s="42"/>
      <c r="L5" s="236"/>
      <c r="M5" s="52">
        <f t="shared" si="2"/>
        <v>650</v>
      </c>
      <c r="N5" s="53">
        <v>650.0</v>
      </c>
      <c r="O5" s="33">
        <f t="shared" ref="O5:O34" si="3">N5-M5</f>
        <v>0</v>
      </c>
      <c r="P5" s="54">
        <f>SUM(D5:G5)+'0813'!P5</f>
        <v>100</v>
      </c>
      <c r="Q5" s="54">
        <f t="shared" ref="Q5:Q34" si="4">SUM(H5:L5)</f>
        <v>400</v>
      </c>
    </row>
    <row r="6">
      <c r="A6" s="241">
        <v>1.0</v>
      </c>
      <c r="B6" s="57" t="s">
        <v>94</v>
      </c>
      <c r="C6" s="51">
        <f>-1*'0813'!O6</f>
        <v>-400</v>
      </c>
      <c r="D6" s="236"/>
      <c r="E6" s="42"/>
      <c r="F6" s="236"/>
      <c r="G6" s="236"/>
      <c r="H6" s="236"/>
      <c r="I6" s="236"/>
      <c r="J6" s="42"/>
      <c r="K6" s="42"/>
      <c r="L6" s="236"/>
      <c r="M6" s="52">
        <f t="shared" si="2"/>
        <v>-400</v>
      </c>
      <c r="N6" s="32"/>
      <c r="O6" s="33">
        <f t="shared" si="3"/>
        <v>400</v>
      </c>
      <c r="P6" s="54">
        <f>SUM(D6:G6)+'0813'!P6</f>
        <v>1200</v>
      </c>
      <c r="Q6" s="54">
        <f t="shared" si="4"/>
        <v>0</v>
      </c>
    </row>
    <row r="7">
      <c r="A7" s="241">
        <v>2.0</v>
      </c>
      <c r="B7" s="57" t="s">
        <v>23</v>
      </c>
      <c r="C7" s="51">
        <f>-1*'0813'!O7</f>
        <v>150</v>
      </c>
      <c r="D7" s="236"/>
      <c r="E7" s="42"/>
      <c r="F7" s="230">
        <v>300.0</v>
      </c>
      <c r="G7" s="229">
        <v>100.0</v>
      </c>
      <c r="H7" s="230">
        <v>300.0</v>
      </c>
      <c r="I7" s="230">
        <v>200.0</v>
      </c>
      <c r="J7" s="42"/>
      <c r="K7" s="42"/>
      <c r="L7" s="230">
        <v>300.0</v>
      </c>
      <c r="M7" s="52">
        <f t="shared" si="2"/>
        <v>1350</v>
      </c>
      <c r="N7" s="53">
        <v>1200.0</v>
      </c>
      <c r="O7" s="33">
        <f t="shared" si="3"/>
        <v>-150</v>
      </c>
      <c r="P7" s="54">
        <f>SUM(D7:G7)+'0813'!P7</f>
        <v>2300</v>
      </c>
      <c r="Q7" s="54">
        <f t="shared" si="4"/>
        <v>800</v>
      </c>
    </row>
    <row r="8">
      <c r="A8" s="241">
        <v>3.0</v>
      </c>
      <c r="B8" s="57" t="s">
        <v>7</v>
      </c>
      <c r="C8" s="51">
        <f>-1*'0813'!O8</f>
        <v>-100</v>
      </c>
      <c r="D8" s="229">
        <v>150.0</v>
      </c>
      <c r="E8" s="69">
        <v>200.0</v>
      </c>
      <c r="F8" s="229">
        <v>300.0</v>
      </c>
      <c r="G8" s="236"/>
      <c r="H8" s="230">
        <v>300.0</v>
      </c>
      <c r="I8" s="236"/>
      <c r="J8" s="42"/>
      <c r="K8" s="42"/>
      <c r="L8" s="236"/>
      <c r="M8" s="52">
        <f t="shared" si="2"/>
        <v>850</v>
      </c>
      <c r="N8" s="32"/>
      <c r="O8" s="33">
        <f t="shared" si="3"/>
        <v>-850</v>
      </c>
      <c r="P8" s="54">
        <f>SUM(D8:G8)+'0813'!P8</f>
        <v>1500</v>
      </c>
      <c r="Q8" s="54">
        <f t="shared" si="4"/>
        <v>300</v>
      </c>
    </row>
    <row r="9">
      <c r="A9" s="241">
        <v>4.0</v>
      </c>
      <c r="B9" s="57" t="s">
        <v>96</v>
      </c>
      <c r="C9" s="51">
        <f>-1*'0813'!O9</f>
        <v>650</v>
      </c>
      <c r="D9" s="236"/>
      <c r="E9" s="69">
        <v>200.0</v>
      </c>
      <c r="F9" s="229">
        <v>300.0</v>
      </c>
      <c r="G9" s="230">
        <v>100.0</v>
      </c>
      <c r="H9" s="236"/>
      <c r="I9" s="236"/>
      <c r="J9" s="42"/>
      <c r="K9" s="42"/>
      <c r="L9" s="229">
        <v>300.0</v>
      </c>
      <c r="M9" s="52">
        <f t="shared" si="2"/>
        <v>1550</v>
      </c>
      <c r="N9" s="32"/>
      <c r="O9" s="33">
        <f t="shared" si="3"/>
        <v>-1550</v>
      </c>
      <c r="P9" s="54">
        <f>SUM(D9:G9)+'0813'!P9</f>
        <v>2700</v>
      </c>
      <c r="Q9" s="54">
        <f t="shared" si="4"/>
        <v>300</v>
      </c>
    </row>
    <row r="10">
      <c r="A10" s="241">
        <v>5.0</v>
      </c>
      <c r="B10" s="57" t="s">
        <v>62</v>
      </c>
      <c r="C10" s="51">
        <f>-1*'0813'!O10</f>
        <v>-50</v>
      </c>
      <c r="D10" s="229">
        <v>150.0</v>
      </c>
      <c r="E10" s="69">
        <v>200.0</v>
      </c>
      <c r="F10" s="236"/>
      <c r="G10" s="236"/>
      <c r="H10" s="236"/>
      <c r="I10" s="236"/>
      <c r="J10" s="42"/>
      <c r="K10" s="42"/>
      <c r="L10" s="236"/>
      <c r="M10" s="52">
        <f t="shared" si="2"/>
        <v>300</v>
      </c>
      <c r="N10" s="32"/>
      <c r="O10" s="33">
        <f t="shared" si="3"/>
        <v>-300</v>
      </c>
      <c r="P10" s="54">
        <f>SUM(D10:G10)+'0813'!P10</f>
        <v>2650</v>
      </c>
      <c r="Q10" s="54">
        <f t="shared" si="4"/>
        <v>0</v>
      </c>
    </row>
    <row r="11">
      <c r="A11" s="241">
        <v>6.0</v>
      </c>
      <c r="B11" s="57" t="s">
        <v>16</v>
      </c>
      <c r="C11" s="51">
        <f>-1*'0813'!O11</f>
        <v>0</v>
      </c>
      <c r="D11" s="229">
        <v>150.0</v>
      </c>
      <c r="E11" s="42"/>
      <c r="F11" s="229">
        <v>300.0</v>
      </c>
      <c r="G11" s="236"/>
      <c r="H11" s="229">
        <v>300.0</v>
      </c>
      <c r="I11" s="229">
        <v>200.0</v>
      </c>
      <c r="J11" s="42"/>
      <c r="K11" s="42"/>
      <c r="L11" s="229">
        <v>300.0</v>
      </c>
      <c r="M11" s="52">
        <f t="shared" si="2"/>
        <v>1250</v>
      </c>
      <c r="N11" s="61">
        <f>M11</f>
        <v>1250</v>
      </c>
      <c r="O11" s="33">
        <f t="shared" si="3"/>
        <v>0</v>
      </c>
      <c r="P11" s="54">
        <f>SUM(D11:G11)+'0813'!P11</f>
        <v>2650</v>
      </c>
      <c r="Q11" s="54">
        <f t="shared" si="4"/>
        <v>800</v>
      </c>
    </row>
    <row r="12">
      <c r="A12" s="241">
        <v>7.0</v>
      </c>
      <c r="B12" s="57" t="s">
        <v>36</v>
      </c>
      <c r="C12" s="51">
        <f>-1*'0813'!O12</f>
        <v>0</v>
      </c>
      <c r="D12" s="236"/>
      <c r="E12" s="42"/>
      <c r="F12" s="236"/>
      <c r="G12" s="236"/>
      <c r="H12" s="236"/>
      <c r="I12" s="236"/>
      <c r="J12" s="42"/>
      <c r="K12" s="42"/>
      <c r="L12" s="236"/>
      <c r="M12" s="52">
        <f t="shared" si="2"/>
        <v>0</v>
      </c>
      <c r="N12" s="32"/>
      <c r="O12" s="33">
        <f t="shared" si="3"/>
        <v>0</v>
      </c>
      <c r="P12" s="54">
        <f>SUM(D12:G12)+'0813'!P12</f>
        <v>1400</v>
      </c>
      <c r="Q12" s="54">
        <f t="shared" si="4"/>
        <v>0</v>
      </c>
    </row>
    <row r="13">
      <c r="A13" s="241">
        <v>8.0</v>
      </c>
      <c r="B13" s="57" t="s">
        <v>172</v>
      </c>
      <c r="C13" s="51">
        <f>-1*'0813'!O13</f>
        <v>600</v>
      </c>
      <c r="D13" s="230">
        <v>150.0</v>
      </c>
      <c r="E13" s="69">
        <v>200.0</v>
      </c>
      <c r="F13" s="230">
        <v>300.0</v>
      </c>
      <c r="G13" s="230">
        <v>100.0</v>
      </c>
      <c r="H13" s="229">
        <v>300.0</v>
      </c>
      <c r="I13" s="229">
        <v>200.0</v>
      </c>
      <c r="J13" s="42"/>
      <c r="K13" s="42"/>
      <c r="L13" s="230">
        <v>300.0</v>
      </c>
      <c r="M13" s="52">
        <f t="shared" si="2"/>
        <v>2150</v>
      </c>
      <c r="N13" s="53">
        <v>2000.0</v>
      </c>
      <c r="O13" s="33">
        <f t="shared" si="3"/>
        <v>-150</v>
      </c>
      <c r="P13" s="54">
        <f>SUM(D13:G13)+'0813'!P13</f>
        <v>1850</v>
      </c>
      <c r="Q13" s="54">
        <f t="shared" si="4"/>
        <v>800</v>
      </c>
    </row>
    <row r="14">
      <c r="A14" s="241">
        <v>9.0</v>
      </c>
      <c r="B14" s="57" t="s">
        <v>45</v>
      </c>
      <c r="C14" s="51">
        <f>-1*'0813'!O14</f>
        <v>0</v>
      </c>
      <c r="D14" s="236"/>
      <c r="E14" s="42"/>
      <c r="F14" s="236"/>
      <c r="G14" s="236"/>
      <c r="H14" s="236"/>
      <c r="I14" s="236"/>
      <c r="J14" s="42"/>
      <c r="K14" s="42"/>
      <c r="L14" s="236"/>
      <c r="M14" s="52">
        <f t="shared" si="2"/>
        <v>0</v>
      </c>
      <c r="N14" s="32"/>
      <c r="O14" s="33">
        <f t="shared" si="3"/>
        <v>0</v>
      </c>
      <c r="P14" s="54">
        <f>SUM(D14:G14)+'0813'!P14</f>
        <v>700</v>
      </c>
      <c r="Q14" s="54">
        <f t="shared" si="4"/>
        <v>0</v>
      </c>
    </row>
    <row r="15">
      <c r="A15" s="241">
        <v>10.0</v>
      </c>
      <c r="B15" s="57" t="s">
        <v>87</v>
      </c>
      <c r="C15" s="51">
        <f>-1*'0813'!O15</f>
        <v>-350</v>
      </c>
      <c r="D15" s="236"/>
      <c r="E15" s="42"/>
      <c r="F15" s="236"/>
      <c r="G15" s="236"/>
      <c r="H15" s="236"/>
      <c r="I15" s="236"/>
      <c r="J15" s="42"/>
      <c r="K15" s="42"/>
      <c r="L15" s="236"/>
      <c r="M15" s="52">
        <f t="shared" si="2"/>
        <v>-350</v>
      </c>
      <c r="N15" s="32"/>
      <c r="O15" s="33">
        <f t="shared" si="3"/>
        <v>350</v>
      </c>
      <c r="P15" s="54">
        <f>SUM(D15:G15)+'0813'!P15</f>
        <v>0</v>
      </c>
      <c r="Q15" s="54">
        <f t="shared" si="4"/>
        <v>0</v>
      </c>
    </row>
    <row r="16">
      <c r="A16" s="241">
        <v>11.0</v>
      </c>
      <c r="B16" s="57" t="s">
        <v>168</v>
      </c>
      <c r="C16" s="51">
        <f>-1*'0813'!O16</f>
        <v>-200</v>
      </c>
      <c r="D16" s="236"/>
      <c r="E16" s="42"/>
      <c r="F16" s="236"/>
      <c r="G16" s="229">
        <v>100.0</v>
      </c>
      <c r="H16" s="236"/>
      <c r="I16" s="230">
        <v>200.0</v>
      </c>
      <c r="J16" s="42"/>
      <c r="K16" s="42"/>
      <c r="L16" s="236"/>
      <c r="M16" s="52">
        <f t="shared" si="2"/>
        <v>100</v>
      </c>
      <c r="N16" s="32"/>
      <c r="O16" s="33">
        <f t="shared" si="3"/>
        <v>-100</v>
      </c>
      <c r="P16" s="54">
        <f>SUM(D16:G16)+'0813'!P16</f>
        <v>400</v>
      </c>
      <c r="Q16" s="54">
        <f t="shared" si="4"/>
        <v>200</v>
      </c>
    </row>
    <row r="17">
      <c r="A17" s="241">
        <v>16.0</v>
      </c>
      <c r="B17" s="57" t="s">
        <v>25</v>
      </c>
      <c r="C17" s="51">
        <f>-1*'0813'!O21</f>
        <v>-250</v>
      </c>
      <c r="D17" s="229">
        <v>150.0</v>
      </c>
      <c r="E17" s="69">
        <v>200.0</v>
      </c>
      <c r="F17" s="230">
        <v>300.0</v>
      </c>
      <c r="G17" s="230">
        <v>100.0</v>
      </c>
      <c r="H17" s="229">
        <v>300.0</v>
      </c>
      <c r="I17" s="229">
        <v>200.0</v>
      </c>
      <c r="J17" s="42"/>
      <c r="K17" s="42"/>
      <c r="L17" s="230">
        <v>300.0</v>
      </c>
      <c r="M17" s="52">
        <f t="shared" si="2"/>
        <v>1300</v>
      </c>
      <c r="N17" s="53">
        <v>3550.0</v>
      </c>
      <c r="O17" s="33">
        <f t="shared" si="3"/>
        <v>2250</v>
      </c>
      <c r="P17" s="54">
        <f>SUM(D17:G17)+'0813'!P21</f>
        <v>2250</v>
      </c>
      <c r="Q17" s="54">
        <f t="shared" si="4"/>
        <v>800</v>
      </c>
    </row>
    <row r="18">
      <c r="A18" s="241">
        <v>12.0</v>
      </c>
      <c r="B18" s="57" t="s">
        <v>70</v>
      </c>
      <c r="C18" s="51">
        <f>-1*'0813'!O17</f>
        <v>750</v>
      </c>
      <c r="D18" s="236"/>
      <c r="E18" s="42"/>
      <c r="F18" s="236"/>
      <c r="G18" s="230">
        <v>100.0</v>
      </c>
      <c r="H18" s="236"/>
      <c r="I18" s="236"/>
      <c r="J18" s="42"/>
      <c r="K18" s="42"/>
      <c r="L18" s="236"/>
      <c r="M18" s="52">
        <f t="shared" si="2"/>
        <v>850</v>
      </c>
      <c r="N18" s="32"/>
      <c r="O18" s="33">
        <f t="shared" si="3"/>
        <v>-850</v>
      </c>
      <c r="P18" s="54">
        <f>SUM(D18:G18)+'0813'!P17</f>
        <v>700</v>
      </c>
      <c r="Q18" s="54">
        <f t="shared" si="4"/>
        <v>0</v>
      </c>
    </row>
    <row r="19">
      <c r="A19" s="241">
        <v>13.0</v>
      </c>
      <c r="B19" s="57" t="s">
        <v>216</v>
      </c>
      <c r="C19" s="51">
        <f>-1*'0813'!O18</f>
        <v>150</v>
      </c>
      <c r="D19" s="236"/>
      <c r="E19" s="42"/>
      <c r="F19" s="236"/>
      <c r="G19" s="236"/>
      <c r="H19" s="236"/>
      <c r="I19" s="236"/>
      <c r="J19" s="42"/>
      <c r="K19" s="42"/>
      <c r="L19" s="236"/>
      <c r="M19" s="52">
        <f t="shared" si="2"/>
        <v>150</v>
      </c>
      <c r="N19" s="32"/>
      <c r="O19" s="33">
        <f t="shared" si="3"/>
        <v>-150</v>
      </c>
      <c r="P19" s="54">
        <f>SUM(D19:G19)+'0813'!P18</f>
        <v>0</v>
      </c>
      <c r="Q19" s="54">
        <f t="shared" si="4"/>
        <v>0</v>
      </c>
    </row>
    <row r="20">
      <c r="A20" s="241">
        <v>14.0</v>
      </c>
      <c r="B20" s="57" t="s">
        <v>177</v>
      </c>
      <c r="C20" s="51">
        <f>-1*'0813'!O19</f>
        <v>350</v>
      </c>
      <c r="D20" s="236"/>
      <c r="E20" s="42"/>
      <c r="F20" s="236"/>
      <c r="G20" s="236"/>
      <c r="H20" s="236"/>
      <c r="I20" s="236"/>
      <c r="J20" s="42"/>
      <c r="K20" s="42"/>
      <c r="L20" s="236"/>
      <c r="M20" s="52">
        <f t="shared" si="2"/>
        <v>350</v>
      </c>
      <c r="N20" s="32"/>
      <c r="O20" s="33">
        <f t="shared" si="3"/>
        <v>-350</v>
      </c>
      <c r="P20" s="54">
        <f>SUM(D20:G20)+'0813'!P19</f>
        <v>250</v>
      </c>
      <c r="Q20" s="54">
        <f t="shared" si="4"/>
        <v>0</v>
      </c>
    </row>
    <row r="21">
      <c r="A21" s="241">
        <v>15.0</v>
      </c>
      <c r="B21" s="57" t="s">
        <v>199</v>
      </c>
      <c r="C21" s="51">
        <f>-1*'0813'!O20</f>
        <v>150</v>
      </c>
      <c r="D21" s="236"/>
      <c r="E21" s="42"/>
      <c r="F21" s="236"/>
      <c r="G21" s="236"/>
      <c r="H21" s="236"/>
      <c r="I21" s="236"/>
      <c r="J21" s="42"/>
      <c r="K21" s="42"/>
      <c r="L21" s="236"/>
      <c r="M21" s="52">
        <f t="shared" si="2"/>
        <v>150</v>
      </c>
      <c r="N21" s="32"/>
      <c r="O21" s="33">
        <f t="shared" si="3"/>
        <v>-150</v>
      </c>
      <c r="P21" s="54">
        <f>SUM(D21:G21)+'0813'!P20</f>
        <v>0</v>
      </c>
      <c r="Q21" s="54">
        <f t="shared" si="4"/>
        <v>0</v>
      </c>
    </row>
    <row r="22">
      <c r="A22" s="241">
        <v>17.0</v>
      </c>
      <c r="B22" s="57" t="s">
        <v>112</v>
      </c>
      <c r="C22" s="51">
        <f>-1*'0813'!O22</f>
        <v>450</v>
      </c>
      <c r="D22" s="230">
        <v>150.0</v>
      </c>
      <c r="E22" s="69">
        <v>200.0</v>
      </c>
      <c r="F22" s="230">
        <v>300.0</v>
      </c>
      <c r="G22" s="229">
        <v>100.0</v>
      </c>
      <c r="H22" s="229">
        <v>300.0</v>
      </c>
      <c r="I22" s="230">
        <v>200.0</v>
      </c>
      <c r="J22" s="42"/>
      <c r="K22" s="42"/>
      <c r="L22" s="229">
        <v>300.0</v>
      </c>
      <c r="M22" s="52">
        <f t="shared" si="2"/>
        <v>2000</v>
      </c>
      <c r="N22" s="53">
        <v>1000.0</v>
      </c>
      <c r="O22" s="33">
        <f t="shared" si="3"/>
        <v>-1000</v>
      </c>
      <c r="P22" s="54">
        <f>SUM(D22:G22)+'0813'!P22</f>
        <v>750</v>
      </c>
      <c r="Q22" s="54">
        <f t="shared" si="4"/>
        <v>800</v>
      </c>
    </row>
    <row r="23">
      <c r="A23" s="241">
        <v>18.0</v>
      </c>
      <c r="B23" s="57" t="s">
        <v>124</v>
      </c>
      <c r="C23" s="51">
        <f>-1*'0813'!O23</f>
        <v>-250</v>
      </c>
      <c r="D23" s="230">
        <v>150.0</v>
      </c>
      <c r="E23" s="69">
        <v>200.0</v>
      </c>
      <c r="F23" s="229">
        <v>300.0</v>
      </c>
      <c r="G23" s="230">
        <v>100.0</v>
      </c>
      <c r="H23" s="230">
        <v>300.0</v>
      </c>
      <c r="I23" s="229">
        <v>200.0</v>
      </c>
      <c r="J23" s="42"/>
      <c r="K23" s="42"/>
      <c r="L23" s="229">
        <v>300.0</v>
      </c>
      <c r="M23" s="52">
        <f t="shared" si="2"/>
        <v>1300</v>
      </c>
      <c r="N23" s="53">
        <v>500.0</v>
      </c>
      <c r="O23" s="33">
        <f t="shared" si="3"/>
        <v>-800</v>
      </c>
      <c r="P23" s="54">
        <f>SUM(D23:G23)+'0813'!P23</f>
        <v>1800</v>
      </c>
      <c r="Q23" s="54">
        <f t="shared" si="4"/>
        <v>800</v>
      </c>
    </row>
    <row r="24">
      <c r="A24" s="241">
        <v>19.0</v>
      </c>
      <c r="B24" s="57" t="s">
        <v>97</v>
      </c>
      <c r="C24" s="51">
        <f>-1*'0813'!O24</f>
        <v>300</v>
      </c>
      <c r="D24" s="236"/>
      <c r="E24" s="42"/>
      <c r="F24" s="236"/>
      <c r="G24" s="236"/>
      <c r="H24" s="236"/>
      <c r="I24" s="229">
        <v>200.0</v>
      </c>
      <c r="J24" s="42"/>
      <c r="K24" s="42"/>
      <c r="L24" s="230">
        <v>300.0</v>
      </c>
      <c r="M24" s="52">
        <f t="shared" si="2"/>
        <v>800</v>
      </c>
      <c r="N24" s="32"/>
      <c r="O24" s="33">
        <f t="shared" si="3"/>
        <v>-800</v>
      </c>
      <c r="P24" s="54">
        <f>SUM(D24:G24)+'0813'!P24</f>
        <v>0</v>
      </c>
      <c r="Q24" s="54">
        <f t="shared" si="4"/>
        <v>500</v>
      </c>
    </row>
    <row r="25">
      <c r="A25" s="241">
        <v>20.0</v>
      </c>
      <c r="B25" s="57" t="s">
        <v>65</v>
      </c>
      <c r="C25" s="51">
        <f>-1*'0813'!O25</f>
        <v>1000</v>
      </c>
      <c r="D25" s="236"/>
      <c r="E25" s="42"/>
      <c r="F25" s="236"/>
      <c r="G25" s="236"/>
      <c r="H25" s="236"/>
      <c r="I25" s="236"/>
      <c r="J25" s="42"/>
      <c r="K25" s="42"/>
      <c r="L25" s="236"/>
      <c r="M25" s="52">
        <f t="shared" si="2"/>
        <v>1000</v>
      </c>
      <c r="N25" s="53">
        <v>1000.0</v>
      </c>
      <c r="O25" s="33">
        <f t="shared" si="3"/>
        <v>0</v>
      </c>
      <c r="P25" s="54">
        <f>SUM(D25:G25)+'0813'!P25</f>
        <v>1000</v>
      </c>
      <c r="Q25" s="54">
        <f t="shared" si="4"/>
        <v>0</v>
      </c>
    </row>
    <row r="26">
      <c r="A26" s="241">
        <v>21.0</v>
      </c>
      <c r="B26" s="57" t="s">
        <v>8</v>
      </c>
      <c r="C26" s="51">
        <f>-1*'0813'!O26</f>
        <v>0</v>
      </c>
      <c r="D26" s="236"/>
      <c r="E26" s="69">
        <v>200.0</v>
      </c>
      <c r="F26" s="236"/>
      <c r="G26" s="236"/>
      <c r="H26" s="236"/>
      <c r="I26" s="236"/>
      <c r="J26" s="42"/>
      <c r="K26" s="42"/>
      <c r="L26" s="236"/>
      <c r="M26" s="52">
        <f t="shared" si="2"/>
        <v>200</v>
      </c>
      <c r="N26" s="32"/>
      <c r="O26" s="33">
        <f t="shared" si="3"/>
        <v>-200</v>
      </c>
      <c r="P26" s="54">
        <f>SUM(D26:G26)+'0813'!P26</f>
        <v>650</v>
      </c>
      <c r="Q26" s="54">
        <f t="shared" si="4"/>
        <v>0</v>
      </c>
    </row>
    <row r="27">
      <c r="A27" s="241">
        <v>22.0</v>
      </c>
      <c r="B27" s="57" t="s">
        <v>55</v>
      </c>
      <c r="C27" s="51">
        <f>-1*'0813'!O27</f>
        <v>1000</v>
      </c>
      <c r="D27" s="229">
        <v>150.0</v>
      </c>
      <c r="E27" s="69">
        <v>200.0</v>
      </c>
      <c r="F27" s="230">
        <v>300.0</v>
      </c>
      <c r="G27" s="236"/>
      <c r="H27" s="236"/>
      <c r="I27" s="230">
        <v>200.0</v>
      </c>
      <c r="J27" s="42"/>
      <c r="K27" s="42"/>
      <c r="L27" s="230">
        <v>300.0</v>
      </c>
      <c r="M27" s="52">
        <f t="shared" si="2"/>
        <v>2150</v>
      </c>
      <c r="N27" s="53">
        <v>1000.0</v>
      </c>
      <c r="O27" s="33">
        <f t="shared" si="3"/>
        <v>-1150</v>
      </c>
      <c r="P27" s="54">
        <f>SUM(D27:G27)+'0813'!P27</f>
        <v>1600</v>
      </c>
      <c r="Q27" s="54">
        <f t="shared" si="4"/>
        <v>500</v>
      </c>
    </row>
    <row r="28">
      <c r="A28" s="241">
        <v>23.0</v>
      </c>
      <c r="B28" s="57" t="s">
        <v>181</v>
      </c>
      <c r="C28" s="51">
        <f>-1*'0813'!O28</f>
        <v>200</v>
      </c>
      <c r="D28" s="236"/>
      <c r="E28" s="42"/>
      <c r="F28" s="236"/>
      <c r="G28" s="236"/>
      <c r="H28" s="239"/>
      <c r="I28" s="236"/>
      <c r="J28" s="42"/>
      <c r="K28" s="42"/>
      <c r="L28" s="236"/>
      <c r="M28" s="256">
        <v>0.0</v>
      </c>
      <c r="N28" s="32"/>
      <c r="O28" s="33">
        <f t="shared" si="3"/>
        <v>0</v>
      </c>
      <c r="P28" s="54">
        <f>SUM(D28:G28)+'0813'!P28</f>
        <v>0</v>
      </c>
      <c r="Q28" s="54">
        <f t="shared" si="4"/>
        <v>0</v>
      </c>
    </row>
    <row r="29">
      <c r="A29" s="241">
        <v>24.0</v>
      </c>
      <c r="B29" s="57" t="s">
        <v>28</v>
      </c>
      <c r="C29" s="51">
        <f>-1*'0813'!O29</f>
        <v>200</v>
      </c>
      <c r="D29" s="236"/>
      <c r="E29" s="42"/>
      <c r="F29" s="236"/>
      <c r="G29" s="229">
        <v>100.0</v>
      </c>
      <c r="H29" s="236"/>
      <c r="I29" s="229">
        <v>200.0</v>
      </c>
      <c r="J29" s="42"/>
      <c r="K29" s="42"/>
      <c r="L29" s="236"/>
      <c r="M29" s="52">
        <f t="shared" ref="M29:M34" si="5">SUM(C29:L29)</f>
        <v>500</v>
      </c>
      <c r="N29" s="32"/>
      <c r="O29" s="33">
        <f t="shared" si="3"/>
        <v>-500</v>
      </c>
      <c r="P29" s="54">
        <f>SUM(D29:G29)+'0813'!P29</f>
        <v>200</v>
      </c>
      <c r="Q29" s="54">
        <f t="shared" si="4"/>
        <v>200</v>
      </c>
    </row>
    <row r="30">
      <c r="A30" s="241">
        <v>25.0</v>
      </c>
      <c r="B30" s="57" t="s">
        <v>219</v>
      </c>
      <c r="C30" s="51">
        <f>-1*'0813'!O30</f>
        <v>250</v>
      </c>
      <c r="D30" s="236"/>
      <c r="E30" s="42"/>
      <c r="F30" s="236"/>
      <c r="G30" s="236"/>
      <c r="H30" s="236"/>
      <c r="I30" s="236"/>
      <c r="J30" s="42"/>
      <c r="K30" s="42"/>
      <c r="L30" s="236"/>
      <c r="M30" s="52">
        <f t="shared" si="5"/>
        <v>250</v>
      </c>
      <c r="N30" s="32"/>
      <c r="O30" s="33">
        <f t="shared" si="3"/>
        <v>-250</v>
      </c>
      <c r="P30" s="54">
        <f>SUM(D30:G30)+'0813'!P30</f>
        <v>0</v>
      </c>
      <c r="Q30" s="54">
        <f t="shared" si="4"/>
        <v>0</v>
      </c>
    </row>
    <row r="31">
      <c r="A31" s="241">
        <v>26.0</v>
      </c>
      <c r="B31" s="57" t="s">
        <v>202</v>
      </c>
      <c r="C31" s="51">
        <f>-1*'0813'!O31</f>
        <v>-1250</v>
      </c>
      <c r="D31" s="236"/>
      <c r="E31" s="42"/>
      <c r="F31" s="236"/>
      <c r="G31" s="236"/>
      <c r="H31" s="236"/>
      <c r="I31" s="42"/>
      <c r="J31" s="42"/>
      <c r="K31" s="42"/>
      <c r="L31" s="236"/>
      <c r="M31" s="52">
        <f t="shared" si="5"/>
        <v>-1250</v>
      </c>
      <c r="N31" s="53">
        <v>-250.0</v>
      </c>
      <c r="O31" s="33">
        <f t="shared" si="3"/>
        <v>1000</v>
      </c>
      <c r="P31" s="54">
        <f>SUM(D31:G31)+'0813'!P31</f>
        <v>0</v>
      </c>
      <c r="Q31" s="54">
        <f t="shared" si="4"/>
        <v>0</v>
      </c>
    </row>
    <row r="32">
      <c r="A32" s="241">
        <v>27.0</v>
      </c>
      <c r="B32" s="57" t="s">
        <v>212</v>
      </c>
      <c r="C32" s="51">
        <f>-1*'0813'!O32</f>
        <v>250</v>
      </c>
      <c r="D32" s="236"/>
      <c r="E32" s="42"/>
      <c r="F32" s="236"/>
      <c r="G32" s="236"/>
      <c r="H32" s="236"/>
      <c r="I32" s="42"/>
      <c r="J32" s="42"/>
      <c r="K32" s="42"/>
      <c r="L32" s="236"/>
      <c r="M32" s="52">
        <f t="shared" si="5"/>
        <v>250</v>
      </c>
      <c r="N32" s="53">
        <v>250.0</v>
      </c>
      <c r="O32" s="33">
        <f t="shared" si="3"/>
        <v>0</v>
      </c>
      <c r="P32" s="54">
        <f>SUM(D32:G32)+'0813'!P32</f>
        <v>0</v>
      </c>
      <c r="Q32" s="54">
        <f t="shared" si="4"/>
        <v>0</v>
      </c>
    </row>
    <row r="33">
      <c r="A33" s="241">
        <v>28.0</v>
      </c>
      <c r="B33" s="57" t="s">
        <v>159</v>
      </c>
      <c r="C33" s="51">
        <f>-1*'0813'!O33</f>
        <v>-600</v>
      </c>
      <c r="D33" s="236"/>
      <c r="E33" s="42"/>
      <c r="F33" s="236"/>
      <c r="G33" s="236"/>
      <c r="H33" s="236"/>
      <c r="I33" s="42"/>
      <c r="J33" s="42"/>
      <c r="K33" s="42"/>
      <c r="L33" s="236"/>
      <c r="M33" s="52">
        <f t="shared" si="5"/>
        <v>-600</v>
      </c>
      <c r="N33" s="32"/>
      <c r="O33" s="33">
        <f t="shared" si="3"/>
        <v>600</v>
      </c>
      <c r="P33" s="54">
        <f>SUM(D33:G33)+'0813'!P33</f>
        <v>600</v>
      </c>
      <c r="Q33" s="54">
        <f t="shared" si="4"/>
        <v>0</v>
      </c>
    </row>
    <row r="34">
      <c r="A34" s="241">
        <v>29.0</v>
      </c>
      <c r="B34" s="57" t="s">
        <v>149</v>
      </c>
      <c r="C34" s="51">
        <f>-1*'0813'!O34</f>
        <v>700</v>
      </c>
      <c r="D34" s="230">
        <v>150.0</v>
      </c>
      <c r="E34" s="69">
        <v>200.0</v>
      </c>
      <c r="F34" s="236"/>
      <c r="G34" s="236"/>
      <c r="H34" s="236"/>
      <c r="I34" s="42"/>
      <c r="J34" s="42"/>
      <c r="K34" s="42"/>
      <c r="L34" s="236"/>
      <c r="M34" s="52">
        <f t="shared" si="5"/>
        <v>1050</v>
      </c>
      <c r="N34" s="53">
        <v>1000.0</v>
      </c>
      <c r="O34" s="33">
        <f t="shared" si="3"/>
        <v>-50</v>
      </c>
      <c r="P34" s="54">
        <f>SUM(D34:G34)+'0813'!P34</f>
        <v>1850</v>
      </c>
      <c r="Q34" s="54">
        <f t="shared" si="4"/>
        <v>0</v>
      </c>
    </row>
    <row r="35">
      <c r="C35" s="68"/>
      <c r="D35" s="43"/>
      <c r="E35" s="43"/>
      <c r="F35" s="43"/>
      <c r="G35" s="234"/>
      <c r="H35" s="68"/>
      <c r="I35" s="68"/>
      <c r="J35" s="68"/>
      <c r="K35" s="68"/>
      <c r="L35" s="234"/>
      <c r="M35" s="71"/>
      <c r="N35" s="71"/>
      <c r="P35" s="239"/>
      <c r="Q35" s="239"/>
    </row>
    <row r="36">
      <c r="C36" s="68"/>
      <c r="D36" s="43"/>
      <c r="E36" s="43"/>
      <c r="F36" s="43"/>
      <c r="G36" s="241" t="s">
        <v>570</v>
      </c>
      <c r="H36" s="68"/>
      <c r="I36" s="241" t="s">
        <v>571</v>
      </c>
      <c r="J36" s="43"/>
      <c r="K36" s="43"/>
      <c r="L36" s="234"/>
      <c r="M36" s="71"/>
      <c r="N36" s="71"/>
      <c r="P36" s="239"/>
      <c r="Q36" s="239"/>
    </row>
    <row r="37">
      <c r="C37" s="68"/>
      <c r="D37" s="43"/>
      <c r="E37" s="43"/>
      <c r="F37" s="43"/>
      <c r="G37" s="261" t="s">
        <v>572</v>
      </c>
      <c r="H37" s="43"/>
      <c r="I37" s="241" t="s">
        <v>573</v>
      </c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248</v>
      </c>
      <c r="C1" s="18" t="s">
        <v>254</v>
      </c>
      <c r="D1" s="19">
        <v>41487.0</v>
      </c>
      <c r="E1" s="19">
        <v>41491.0</v>
      </c>
      <c r="F1" s="19">
        <v>41494.0</v>
      </c>
      <c r="G1" s="19">
        <v>41498.0</v>
      </c>
      <c r="H1" s="19">
        <v>41501.0</v>
      </c>
      <c r="I1" s="19">
        <v>41505.0</v>
      </c>
      <c r="J1" s="19">
        <v>41508.0</v>
      </c>
      <c r="K1" s="19">
        <v>41512.0</v>
      </c>
      <c r="L1" s="19">
        <v>41515.0</v>
      </c>
      <c r="M1" s="20" t="s">
        <v>256</v>
      </c>
      <c r="N1" s="22" t="s">
        <v>257</v>
      </c>
      <c r="O1" s="23" t="s">
        <v>258</v>
      </c>
      <c r="P1" s="24" t="s">
        <v>562</v>
      </c>
    </row>
    <row r="2">
      <c r="A2" s="250">
        <v>-3.0</v>
      </c>
      <c r="B2" s="27" t="s">
        <v>261</v>
      </c>
      <c r="C2" s="28">
        <f>'0713'!M2</f>
        <v>350</v>
      </c>
      <c r="D2" s="229" t="s">
        <v>567</v>
      </c>
      <c r="E2" s="230" t="s">
        <v>269</v>
      </c>
      <c r="F2" s="229" t="s">
        <v>446</v>
      </c>
      <c r="G2" s="230" t="s">
        <v>568</v>
      </c>
      <c r="H2" s="230" t="s">
        <v>442</v>
      </c>
      <c r="I2" s="230" t="s">
        <v>419</v>
      </c>
      <c r="J2" s="229" t="s">
        <v>450</v>
      </c>
      <c r="K2" s="229" t="s">
        <v>266</v>
      </c>
      <c r="L2" s="230" t="s">
        <v>549</v>
      </c>
      <c r="M2" s="31">
        <f>C2+M3-M4</f>
        <v>600</v>
      </c>
      <c r="N2" s="32"/>
      <c r="O2" s="33">
        <f>SUM(O5:O34)</f>
        <v>-3850</v>
      </c>
      <c r="P2" s="48"/>
      <c r="Q2" s="36"/>
      <c r="R2" s="36"/>
      <c r="S2" s="36"/>
      <c r="T2" s="36"/>
    </row>
    <row r="3">
      <c r="A3" s="241">
        <v>-2.0</v>
      </c>
      <c r="B3" s="37" t="s">
        <v>271</v>
      </c>
      <c r="C3" s="38"/>
      <c r="D3" s="39">
        <f t="shared" ref="D3:L3" si="1">SUM(D5:D34)</f>
        <v>1400</v>
      </c>
      <c r="E3" s="39">
        <f t="shared" si="1"/>
        <v>1350</v>
      </c>
      <c r="F3" s="39">
        <f t="shared" si="1"/>
        <v>1200</v>
      </c>
      <c r="G3" s="39">
        <f t="shared" si="1"/>
        <v>1100</v>
      </c>
      <c r="H3" s="39">
        <f t="shared" si="1"/>
        <v>1500</v>
      </c>
      <c r="I3" s="39">
        <f t="shared" si="1"/>
        <v>1200</v>
      </c>
      <c r="J3" s="39">
        <f t="shared" si="1"/>
        <v>1500</v>
      </c>
      <c r="K3" s="39">
        <f t="shared" si="1"/>
        <v>1200</v>
      </c>
      <c r="L3" s="39">
        <f t="shared" si="1"/>
        <v>1000</v>
      </c>
      <c r="M3" s="39">
        <f>SUM(D3:L3)</f>
        <v>11450</v>
      </c>
      <c r="N3" s="32"/>
      <c r="O3" s="40"/>
      <c r="P3" s="41"/>
      <c r="Q3" s="43"/>
      <c r="R3" s="43"/>
      <c r="S3" s="43"/>
      <c r="T3" s="43"/>
    </row>
    <row r="4">
      <c r="A4" s="253">
        <v>-1.0</v>
      </c>
      <c r="B4" s="44" t="s">
        <v>272</v>
      </c>
      <c r="C4" s="45"/>
      <c r="D4" s="231">
        <v>1200.0</v>
      </c>
      <c r="E4" s="231">
        <v>1200.0</v>
      </c>
      <c r="F4" s="231">
        <v>1200.0</v>
      </c>
      <c r="G4" s="231">
        <v>1200.0</v>
      </c>
      <c r="H4" s="231">
        <v>1300.0</v>
      </c>
      <c r="I4" s="231">
        <v>1300.0</v>
      </c>
      <c r="J4" s="231">
        <v>1300.0</v>
      </c>
      <c r="K4" s="231">
        <v>1300.0</v>
      </c>
      <c r="L4" s="231">
        <v>1200.0</v>
      </c>
      <c r="M4" s="47">
        <f t="shared" ref="M4:M34" si="2">SUM(C4:L4)</f>
        <v>11200</v>
      </c>
      <c r="N4" s="32"/>
      <c r="O4" s="40"/>
      <c r="P4" s="48"/>
    </row>
    <row r="5">
      <c r="A5" s="241">
        <v>0.0</v>
      </c>
      <c r="B5" s="50" t="s">
        <v>278</v>
      </c>
      <c r="C5" s="258">
        <v>0.0</v>
      </c>
      <c r="D5" s="236"/>
      <c r="E5" s="230">
        <v>150.0</v>
      </c>
      <c r="F5" s="236"/>
      <c r="G5" s="230">
        <v>200.0</v>
      </c>
      <c r="H5" s="230">
        <v>0.0</v>
      </c>
      <c r="I5" s="236"/>
      <c r="J5" s="230">
        <v>150.0</v>
      </c>
      <c r="K5" s="236"/>
      <c r="L5" s="236"/>
      <c r="M5" s="52">
        <f t="shared" si="2"/>
        <v>500</v>
      </c>
      <c r="N5" s="53">
        <v>350.0</v>
      </c>
      <c r="O5" s="33">
        <f t="shared" ref="O5:O34" si="3">N5-M5</f>
        <v>-150</v>
      </c>
      <c r="P5" s="259"/>
    </row>
    <row r="6">
      <c r="A6" s="241">
        <v>1.0</v>
      </c>
      <c r="B6" s="57" t="s">
        <v>94</v>
      </c>
      <c r="C6" s="51">
        <f>-1*'0713'!O6</f>
        <v>1400</v>
      </c>
      <c r="D6" s="229">
        <v>100.0</v>
      </c>
      <c r="E6" s="236"/>
      <c r="F6" s="236"/>
      <c r="G6" s="229">
        <v>100.0</v>
      </c>
      <c r="H6" s="236"/>
      <c r="I6" s="236"/>
      <c r="J6" s="236"/>
      <c r="K6" s="236"/>
      <c r="L6" s="236"/>
      <c r="M6" s="52">
        <f t="shared" si="2"/>
        <v>1600</v>
      </c>
      <c r="N6" s="53">
        <v>2000.0</v>
      </c>
      <c r="O6" s="33">
        <f t="shared" si="3"/>
        <v>400</v>
      </c>
      <c r="P6" s="54">
        <f>SUM(D6:L6)+'0713'!P6</f>
        <v>1200</v>
      </c>
    </row>
    <row r="7">
      <c r="A7" s="241">
        <v>2.0</v>
      </c>
      <c r="B7" s="57" t="s">
        <v>23</v>
      </c>
      <c r="C7" s="51">
        <f>-1*'0713'!O7</f>
        <v>400</v>
      </c>
      <c r="D7" s="229">
        <v>100.0</v>
      </c>
      <c r="E7" s="229">
        <v>150.0</v>
      </c>
      <c r="F7" s="229">
        <v>100.0</v>
      </c>
      <c r="G7" s="229">
        <v>100.0</v>
      </c>
      <c r="H7" s="229">
        <v>150.0</v>
      </c>
      <c r="I7" s="230">
        <v>150.0</v>
      </c>
      <c r="J7" s="236"/>
      <c r="K7" s="236"/>
      <c r="L7" s="236"/>
      <c r="M7" s="52">
        <f t="shared" si="2"/>
        <v>1150</v>
      </c>
      <c r="N7" s="53">
        <v>1000.0</v>
      </c>
      <c r="O7" s="33">
        <f t="shared" si="3"/>
        <v>-150</v>
      </c>
      <c r="P7" s="54">
        <f>SUM(D7:L7)+'0713'!P7</f>
        <v>1900</v>
      </c>
    </row>
    <row r="8">
      <c r="A8" s="241">
        <v>3.0</v>
      </c>
      <c r="B8" s="57" t="s">
        <v>7</v>
      </c>
      <c r="C8" s="51">
        <f>-1*'0713'!O8</f>
        <v>900</v>
      </c>
      <c r="D8" s="260"/>
      <c r="E8" s="236"/>
      <c r="F8" s="236"/>
      <c r="G8" s="229">
        <v>100.0</v>
      </c>
      <c r="H8" s="229">
        <v>150.0</v>
      </c>
      <c r="I8" s="236"/>
      <c r="J8" s="236"/>
      <c r="K8" s="230">
        <v>150.0</v>
      </c>
      <c r="L8" s="230">
        <v>100.0</v>
      </c>
      <c r="M8" s="52">
        <f t="shared" si="2"/>
        <v>1400</v>
      </c>
      <c r="N8" s="53">
        <v>1500.0</v>
      </c>
      <c r="O8" s="33">
        <f t="shared" si="3"/>
        <v>100</v>
      </c>
      <c r="P8" s="54">
        <f>SUM(D8:L8)+'0713'!P8</f>
        <v>850</v>
      </c>
    </row>
    <row r="9">
      <c r="A9" s="241">
        <v>4.0</v>
      </c>
      <c r="B9" s="57" t="s">
        <v>96</v>
      </c>
      <c r="C9" s="51">
        <f>-1*'0713'!O9</f>
        <v>500</v>
      </c>
      <c r="D9" s="229">
        <v>100.0</v>
      </c>
      <c r="E9" s="229">
        <v>150.0</v>
      </c>
      <c r="F9" s="229">
        <v>100.0</v>
      </c>
      <c r="G9" s="229">
        <v>100.0</v>
      </c>
      <c r="H9" s="230">
        <v>150.0</v>
      </c>
      <c r="I9" s="229">
        <v>150.0</v>
      </c>
      <c r="J9" s="229">
        <v>150.0</v>
      </c>
      <c r="K9" s="229">
        <v>150.0</v>
      </c>
      <c r="L9" s="229">
        <v>100.0</v>
      </c>
      <c r="M9" s="52">
        <f t="shared" si="2"/>
        <v>1650</v>
      </c>
      <c r="N9" s="53">
        <v>1000.0</v>
      </c>
      <c r="O9" s="33">
        <f t="shared" si="3"/>
        <v>-650</v>
      </c>
      <c r="P9" s="54">
        <f>SUM(D9:L9)+'0713'!P9</f>
        <v>2100</v>
      </c>
    </row>
    <row r="10">
      <c r="A10" s="241">
        <v>5.0</v>
      </c>
      <c r="B10" s="57" t="s">
        <v>62</v>
      </c>
      <c r="C10" s="51">
        <f>-1*'0713'!O10</f>
        <v>1450</v>
      </c>
      <c r="D10" s="230">
        <v>100.0</v>
      </c>
      <c r="E10" s="230">
        <v>150.0</v>
      </c>
      <c r="F10" s="230">
        <v>100.0</v>
      </c>
      <c r="G10" s="229">
        <v>100.0</v>
      </c>
      <c r="H10" s="230">
        <v>150.0</v>
      </c>
      <c r="I10" s="229">
        <v>150.0</v>
      </c>
      <c r="J10" s="230">
        <v>150.0</v>
      </c>
      <c r="K10" s="230">
        <v>150.0</v>
      </c>
      <c r="L10" s="229">
        <v>100.0</v>
      </c>
      <c r="M10" s="52">
        <f t="shared" si="2"/>
        <v>2600</v>
      </c>
      <c r="N10" s="53">
        <v>2650.0</v>
      </c>
      <c r="O10" s="33">
        <f t="shared" si="3"/>
        <v>50</v>
      </c>
      <c r="P10" s="54">
        <f>SUM(D10:L10)+'0713'!P10</f>
        <v>2300</v>
      </c>
    </row>
    <row r="11">
      <c r="A11" s="241">
        <v>6.0</v>
      </c>
      <c r="B11" s="57" t="s">
        <v>16</v>
      </c>
      <c r="C11" s="51">
        <f>-1*'0713'!O11</f>
        <v>0</v>
      </c>
      <c r="D11" s="230">
        <v>100.0</v>
      </c>
      <c r="E11" s="229">
        <v>150.0</v>
      </c>
      <c r="F11" s="229">
        <v>100.0</v>
      </c>
      <c r="G11" s="230">
        <v>100.0</v>
      </c>
      <c r="H11" s="229">
        <v>150.0</v>
      </c>
      <c r="I11" s="229">
        <v>150.0</v>
      </c>
      <c r="J11" s="229">
        <v>150.0</v>
      </c>
      <c r="K11" s="229">
        <v>150.0</v>
      </c>
      <c r="L11" s="229">
        <v>100.0</v>
      </c>
      <c r="M11" s="52">
        <f t="shared" si="2"/>
        <v>1150</v>
      </c>
      <c r="N11" s="61">
        <f>M11</f>
        <v>1150</v>
      </c>
      <c r="O11" s="33">
        <f t="shared" si="3"/>
        <v>0</v>
      </c>
      <c r="P11" s="54">
        <f>SUM(D11:L11)+'0713'!P11</f>
        <v>2200</v>
      </c>
    </row>
    <row r="12">
      <c r="A12" s="241">
        <v>7.0</v>
      </c>
      <c r="B12" s="57" t="s">
        <v>36</v>
      </c>
      <c r="C12" s="51">
        <f>-1*'0713'!O12</f>
        <v>700</v>
      </c>
      <c r="D12" s="230">
        <v>100.0</v>
      </c>
      <c r="E12" s="229">
        <v>150.0</v>
      </c>
      <c r="F12" s="230">
        <v>100.0</v>
      </c>
      <c r="G12" s="260"/>
      <c r="H12" s="229">
        <v>150.0</v>
      </c>
      <c r="I12" s="236"/>
      <c r="J12" s="236"/>
      <c r="K12" s="236"/>
      <c r="L12" s="236"/>
      <c r="M12" s="52">
        <f t="shared" si="2"/>
        <v>1200</v>
      </c>
      <c r="N12" s="53">
        <v>1200.0</v>
      </c>
      <c r="O12" s="33">
        <f t="shared" si="3"/>
        <v>0</v>
      </c>
      <c r="P12" s="54">
        <f>SUM(D12:L12)+'0713'!P12</f>
        <v>1400</v>
      </c>
    </row>
    <row r="13">
      <c r="A13" s="241">
        <v>8.0</v>
      </c>
      <c r="B13" s="57" t="s">
        <v>172</v>
      </c>
      <c r="C13" s="51">
        <f>-1*'0713'!O13</f>
        <v>-100</v>
      </c>
      <c r="D13" s="260"/>
      <c r="E13" s="236"/>
      <c r="F13" s="236"/>
      <c r="G13" s="236"/>
      <c r="H13" s="229">
        <v>150.0</v>
      </c>
      <c r="I13" s="229">
        <v>150.0</v>
      </c>
      <c r="J13" s="229">
        <v>150.0</v>
      </c>
      <c r="K13" s="229">
        <v>150.0</v>
      </c>
      <c r="L13" s="230">
        <v>100.0</v>
      </c>
      <c r="M13" s="52">
        <f t="shared" si="2"/>
        <v>600</v>
      </c>
      <c r="N13" s="32"/>
      <c r="O13" s="33">
        <f t="shared" si="3"/>
        <v>-600</v>
      </c>
      <c r="P13" s="54">
        <f>SUM(D13:L13)+'0713'!P13</f>
        <v>1100</v>
      </c>
    </row>
    <row r="14">
      <c r="A14" s="241">
        <v>9.0</v>
      </c>
      <c r="B14" s="57" t="s">
        <v>45</v>
      </c>
      <c r="C14" s="51">
        <f>-1*'0713'!O14</f>
        <v>100</v>
      </c>
      <c r="D14" s="260"/>
      <c r="E14" s="236"/>
      <c r="F14" s="230">
        <v>100.0</v>
      </c>
      <c r="G14" s="236"/>
      <c r="H14" s="230">
        <v>150.0</v>
      </c>
      <c r="I14" s="236"/>
      <c r="J14" s="229">
        <v>150.0</v>
      </c>
      <c r="K14" s="236"/>
      <c r="L14" s="230">
        <v>100.0</v>
      </c>
      <c r="M14" s="52">
        <f t="shared" si="2"/>
        <v>600</v>
      </c>
      <c r="N14" s="53">
        <v>600.0</v>
      </c>
      <c r="O14" s="33">
        <f t="shared" si="3"/>
        <v>0</v>
      </c>
      <c r="P14" s="54">
        <f>SUM(D14:L14)+'0713'!P14</f>
        <v>700</v>
      </c>
    </row>
    <row r="15">
      <c r="A15" s="241">
        <v>10.0</v>
      </c>
      <c r="B15" s="57" t="s">
        <v>87</v>
      </c>
      <c r="C15" s="51">
        <f>-1*'0713'!O15</f>
        <v>-350</v>
      </c>
      <c r="D15" s="260"/>
      <c r="E15" s="236"/>
      <c r="F15" s="236"/>
      <c r="G15" s="260"/>
      <c r="H15" s="236"/>
      <c r="I15" s="236"/>
      <c r="J15" s="236"/>
      <c r="K15" s="236"/>
      <c r="L15" s="236"/>
      <c r="M15" s="52">
        <f t="shared" si="2"/>
        <v>-350</v>
      </c>
      <c r="N15" s="32"/>
      <c r="O15" s="33">
        <f t="shared" si="3"/>
        <v>350</v>
      </c>
      <c r="P15" s="54">
        <f>SUM(D15:L15)+'0713'!P15</f>
        <v>0</v>
      </c>
    </row>
    <row r="16">
      <c r="A16" s="241">
        <v>11.0</v>
      </c>
      <c r="B16" s="57" t="s">
        <v>168</v>
      </c>
      <c r="C16" s="51">
        <f>-1*'0713'!O16</f>
        <v>-200</v>
      </c>
      <c r="D16" s="260"/>
      <c r="E16" s="236"/>
      <c r="F16" s="236"/>
      <c r="G16" s="236"/>
      <c r="H16" s="236"/>
      <c r="I16" s="236"/>
      <c r="J16" s="236"/>
      <c r="K16" s="236"/>
      <c r="L16" s="236"/>
      <c r="M16" s="52">
        <f t="shared" si="2"/>
        <v>-200</v>
      </c>
      <c r="N16" s="32"/>
      <c r="O16" s="33">
        <f t="shared" si="3"/>
        <v>200</v>
      </c>
      <c r="P16" s="54">
        <f>SUM(D16:L16)+'0713'!P16</f>
        <v>300</v>
      </c>
    </row>
    <row r="17">
      <c r="A17" s="241">
        <v>12.0</v>
      </c>
      <c r="B17" s="57" t="s">
        <v>70</v>
      </c>
      <c r="C17" s="51">
        <f>-1*'0713'!O17</f>
        <v>450</v>
      </c>
      <c r="D17" s="260"/>
      <c r="E17" s="236"/>
      <c r="F17" s="236"/>
      <c r="G17" s="236"/>
      <c r="H17" s="236"/>
      <c r="I17" s="230">
        <v>150.0</v>
      </c>
      <c r="J17" s="229">
        <v>150.0</v>
      </c>
      <c r="K17" s="236"/>
      <c r="L17" s="236"/>
      <c r="M17" s="52">
        <f t="shared" si="2"/>
        <v>750</v>
      </c>
      <c r="N17" s="32"/>
      <c r="O17" s="33">
        <f t="shared" si="3"/>
        <v>-750</v>
      </c>
      <c r="P17" s="54">
        <f>SUM(D17:L17)+'0713'!P17</f>
        <v>600</v>
      </c>
    </row>
    <row r="18">
      <c r="A18" s="241">
        <v>13.0</v>
      </c>
      <c r="B18" s="57" t="s">
        <v>216</v>
      </c>
      <c r="C18" s="51">
        <f>-1*'0713'!O18</f>
        <v>150</v>
      </c>
      <c r="D18" s="260"/>
      <c r="E18" s="236"/>
      <c r="F18" s="236"/>
      <c r="G18" s="260"/>
      <c r="H18" s="236"/>
      <c r="I18" s="236"/>
      <c r="J18" s="236"/>
      <c r="K18" s="236"/>
      <c r="L18" s="236"/>
      <c r="M18" s="52">
        <f t="shared" si="2"/>
        <v>150</v>
      </c>
      <c r="N18" s="32"/>
      <c r="O18" s="33">
        <f t="shared" si="3"/>
        <v>-150</v>
      </c>
      <c r="P18" s="54">
        <f>SUM(D18:L18)+'0713'!P18</f>
        <v>0</v>
      </c>
    </row>
    <row r="19">
      <c r="A19" s="241">
        <v>14.0</v>
      </c>
      <c r="B19" s="57" t="s">
        <v>177</v>
      </c>
      <c r="C19" s="51">
        <f>-1*'0713'!O19</f>
        <v>350</v>
      </c>
      <c r="D19" s="260"/>
      <c r="E19" s="236"/>
      <c r="F19" s="236"/>
      <c r="G19" s="260"/>
      <c r="H19" s="236"/>
      <c r="I19" s="236"/>
      <c r="J19" s="236"/>
      <c r="K19" s="236"/>
      <c r="L19" s="236"/>
      <c r="M19" s="52">
        <f t="shared" si="2"/>
        <v>350</v>
      </c>
      <c r="N19" s="32"/>
      <c r="O19" s="33">
        <f t="shared" si="3"/>
        <v>-350</v>
      </c>
      <c r="P19" s="54">
        <f>SUM(D19:L19)+'0713'!P19</f>
        <v>250</v>
      </c>
    </row>
    <row r="20">
      <c r="A20" s="241">
        <v>15.0</v>
      </c>
      <c r="B20" s="57" t="s">
        <v>199</v>
      </c>
      <c r="C20" s="51">
        <f>-1*'0713'!O20</f>
        <v>150</v>
      </c>
      <c r="D20" s="260"/>
      <c r="E20" s="236"/>
      <c r="F20" s="236"/>
      <c r="G20" s="260"/>
      <c r="H20" s="236"/>
      <c r="I20" s="236"/>
      <c r="J20" s="236"/>
      <c r="K20" s="236"/>
      <c r="L20" s="236"/>
      <c r="M20" s="52">
        <f t="shared" si="2"/>
        <v>150</v>
      </c>
      <c r="N20" s="32"/>
      <c r="O20" s="33">
        <f t="shared" si="3"/>
        <v>-150</v>
      </c>
      <c r="P20" s="54">
        <f>SUM(D20:L20)+'0713'!P20</f>
        <v>0</v>
      </c>
    </row>
    <row r="21">
      <c r="A21" s="241">
        <v>16.0</v>
      </c>
      <c r="B21" s="57" t="s">
        <v>25</v>
      </c>
      <c r="C21" s="51">
        <f>-1*'0713'!O21</f>
        <v>500</v>
      </c>
      <c r="D21" s="229">
        <v>100.0</v>
      </c>
      <c r="E21" s="229">
        <v>150.0</v>
      </c>
      <c r="F21" s="230">
        <v>100.0</v>
      </c>
      <c r="G21" s="229">
        <v>100.0</v>
      </c>
      <c r="H21" s="236"/>
      <c r="I21" s="236"/>
      <c r="J21" s="236"/>
      <c r="K21" s="236"/>
      <c r="L21" s="236"/>
      <c r="M21" s="52">
        <f t="shared" si="2"/>
        <v>950</v>
      </c>
      <c r="N21" s="53">
        <v>1200.0</v>
      </c>
      <c r="O21" s="33">
        <f t="shared" si="3"/>
        <v>250</v>
      </c>
      <c r="P21" s="54">
        <f>SUM(D21:L21)+'0713'!P21</f>
        <v>1500</v>
      </c>
    </row>
    <row r="22">
      <c r="A22" s="241">
        <v>17.0</v>
      </c>
      <c r="B22" s="57" t="s">
        <v>112</v>
      </c>
      <c r="C22" s="51">
        <f>-1*'0713'!O22</f>
        <v>0</v>
      </c>
      <c r="D22" s="230">
        <v>100.0</v>
      </c>
      <c r="E22" s="230">
        <v>150.0</v>
      </c>
      <c r="F22" s="230">
        <v>100.0</v>
      </c>
      <c r="G22" s="230">
        <v>100.0</v>
      </c>
      <c r="H22" s="236"/>
      <c r="I22" s="236"/>
      <c r="J22" s="236"/>
      <c r="K22" s="236"/>
      <c r="L22" s="236"/>
      <c r="M22" s="52">
        <f t="shared" si="2"/>
        <v>450</v>
      </c>
      <c r="N22" s="32"/>
      <c r="O22" s="33">
        <f t="shared" si="3"/>
        <v>-450</v>
      </c>
      <c r="P22" s="259"/>
    </row>
    <row r="23">
      <c r="A23" s="241">
        <v>18.0</v>
      </c>
      <c r="B23" s="57" t="s">
        <v>124</v>
      </c>
      <c r="C23" s="51">
        <f>-1*'0713'!O23</f>
        <v>-100</v>
      </c>
      <c r="D23" s="230">
        <v>100.0</v>
      </c>
      <c r="E23" s="236"/>
      <c r="F23" s="236"/>
      <c r="G23" s="260"/>
      <c r="H23" s="236"/>
      <c r="I23" s="236"/>
      <c r="J23" s="236"/>
      <c r="K23" s="229">
        <v>150.0</v>
      </c>
      <c r="L23" s="229">
        <v>100.0</v>
      </c>
      <c r="M23" s="52">
        <f t="shared" si="2"/>
        <v>250</v>
      </c>
      <c r="N23" s="53">
        <v>500.0</v>
      </c>
      <c r="O23" s="33">
        <f t="shared" si="3"/>
        <v>250</v>
      </c>
      <c r="P23" s="54">
        <f>SUM(D23:L23)+'0713'!P23</f>
        <v>1050</v>
      </c>
    </row>
    <row r="24">
      <c r="A24" s="241">
        <v>19.0</v>
      </c>
      <c r="B24" s="57" t="s">
        <v>97</v>
      </c>
      <c r="C24" s="51">
        <f>-1*'0713'!O24</f>
        <v>350</v>
      </c>
      <c r="D24" s="229">
        <v>100.0</v>
      </c>
      <c r="E24" s="230">
        <v>150.0</v>
      </c>
      <c r="F24" s="229">
        <v>100.0</v>
      </c>
      <c r="G24" s="230">
        <v>100.0</v>
      </c>
      <c r="H24" s="236"/>
      <c r="I24" s="236"/>
      <c r="J24" s="236"/>
      <c r="K24" s="236"/>
      <c r="L24" s="236"/>
      <c r="M24" s="52">
        <f t="shared" si="2"/>
        <v>800</v>
      </c>
      <c r="N24" s="53">
        <v>500.0</v>
      </c>
      <c r="O24" s="33">
        <f t="shared" si="3"/>
        <v>-300</v>
      </c>
      <c r="P24" s="259"/>
    </row>
    <row r="25">
      <c r="A25" s="241">
        <v>20.0</v>
      </c>
      <c r="B25" s="57" t="s">
        <v>65</v>
      </c>
      <c r="C25" s="51">
        <f>-1*'0713'!O25</f>
        <v>500</v>
      </c>
      <c r="D25" s="260"/>
      <c r="E25" s="42"/>
      <c r="F25" s="229">
        <v>100.0</v>
      </c>
      <c r="G25" s="260"/>
      <c r="H25" s="230">
        <v>150.0</v>
      </c>
      <c r="I25" s="236"/>
      <c r="J25" s="230">
        <v>150.0</v>
      </c>
      <c r="K25" s="236"/>
      <c r="L25" s="229">
        <v>100.0</v>
      </c>
      <c r="M25" s="52">
        <f t="shared" si="2"/>
        <v>1000</v>
      </c>
      <c r="N25" s="32"/>
      <c r="O25" s="33">
        <f t="shared" si="3"/>
        <v>-1000</v>
      </c>
      <c r="P25" s="54">
        <f>SUM(D25:L25)+'0713'!P25</f>
        <v>1000</v>
      </c>
    </row>
    <row r="26">
      <c r="A26" s="241">
        <v>21.0</v>
      </c>
      <c r="B26" s="57" t="s">
        <v>8</v>
      </c>
      <c r="C26" s="51">
        <f>-1*'0713'!O26</f>
        <v>150</v>
      </c>
      <c r="D26" s="230">
        <v>100.0</v>
      </c>
      <c r="E26" s="42"/>
      <c r="F26" s="236"/>
      <c r="G26" s="236"/>
      <c r="H26" s="236"/>
      <c r="I26" s="230">
        <v>150.0</v>
      </c>
      <c r="J26" s="236"/>
      <c r="K26" s="236"/>
      <c r="L26" s="236"/>
      <c r="M26" s="52">
        <f t="shared" si="2"/>
        <v>400</v>
      </c>
      <c r="N26" s="53">
        <v>400.0</v>
      </c>
      <c r="O26" s="33">
        <f t="shared" si="3"/>
        <v>0</v>
      </c>
      <c r="P26" s="54">
        <f>SUM(D26:L26)+'0713'!P26</f>
        <v>450</v>
      </c>
    </row>
    <row r="27">
      <c r="A27" s="241">
        <v>22.0</v>
      </c>
      <c r="B27" s="57" t="s">
        <v>55</v>
      </c>
      <c r="C27" s="51">
        <f>-1*'0713'!O27</f>
        <v>600</v>
      </c>
      <c r="D27" s="236"/>
      <c r="E27" s="42"/>
      <c r="F27" s="236"/>
      <c r="G27" s="260"/>
      <c r="H27" s="236"/>
      <c r="I27" s="236"/>
      <c r="J27" s="230">
        <v>150.0</v>
      </c>
      <c r="K27" s="230">
        <v>150.0</v>
      </c>
      <c r="L27" s="230">
        <v>100.0</v>
      </c>
      <c r="M27" s="52">
        <f t="shared" si="2"/>
        <v>1000</v>
      </c>
      <c r="N27" s="32"/>
      <c r="O27" s="33">
        <f t="shared" si="3"/>
        <v>-1000</v>
      </c>
      <c r="P27" s="54">
        <f>SUM(D27:L27)+'0713'!P27</f>
        <v>950</v>
      </c>
    </row>
    <row r="28">
      <c r="A28" s="241">
        <v>23.0</v>
      </c>
      <c r="B28" s="57" t="s">
        <v>181</v>
      </c>
      <c r="C28" s="51">
        <f>-1*'0713'!O28</f>
        <v>200</v>
      </c>
      <c r="D28" s="43"/>
      <c r="E28" s="68"/>
      <c r="F28" s="234"/>
      <c r="G28" s="43"/>
      <c r="H28" s="234"/>
      <c r="I28" s="234"/>
      <c r="J28" s="234"/>
      <c r="K28" s="234"/>
      <c r="L28" s="234"/>
      <c r="M28" s="52">
        <f t="shared" si="2"/>
        <v>200</v>
      </c>
      <c r="N28" s="32"/>
      <c r="O28" s="33">
        <f t="shared" si="3"/>
        <v>-200</v>
      </c>
      <c r="P28" s="259"/>
    </row>
    <row r="29">
      <c r="A29" s="241">
        <v>24.0</v>
      </c>
      <c r="B29" s="57" t="s">
        <v>28</v>
      </c>
      <c r="C29" s="51">
        <f>-1*'0713'!O29</f>
        <v>100</v>
      </c>
      <c r="D29" s="229">
        <v>100.0</v>
      </c>
      <c r="E29" s="68"/>
      <c r="F29" s="234"/>
      <c r="G29" s="43"/>
      <c r="H29" s="234"/>
      <c r="I29" s="234"/>
      <c r="J29" s="234"/>
      <c r="K29" s="234"/>
      <c r="L29" s="234"/>
      <c r="M29" s="52">
        <f t="shared" si="2"/>
        <v>200</v>
      </c>
      <c r="N29" s="32"/>
      <c r="O29" s="33">
        <f t="shared" si="3"/>
        <v>-200</v>
      </c>
      <c r="P29" s="54">
        <f>SUM(D29:L29)+'0713'!P29</f>
        <v>100</v>
      </c>
    </row>
    <row r="30">
      <c r="A30" s="241">
        <v>25.0</v>
      </c>
      <c r="B30" s="57" t="s">
        <v>219</v>
      </c>
      <c r="C30" s="51">
        <f>-1*'0713'!O30</f>
        <v>250</v>
      </c>
      <c r="D30" s="43"/>
      <c r="E30" s="68"/>
      <c r="F30" s="234"/>
      <c r="G30" s="43"/>
      <c r="H30" s="234"/>
      <c r="I30" s="234"/>
      <c r="J30" s="234"/>
      <c r="K30" s="234"/>
      <c r="L30" s="234"/>
      <c r="M30" s="52">
        <f t="shared" si="2"/>
        <v>250</v>
      </c>
      <c r="N30" s="32"/>
      <c r="O30" s="33">
        <f t="shared" si="3"/>
        <v>-250</v>
      </c>
      <c r="P30" s="54">
        <f>SUM(D30:L30)+'0713'!P30</f>
        <v>0</v>
      </c>
    </row>
    <row r="31">
      <c r="A31" s="241">
        <v>26.0</v>
      </c>
      <c r="B31" s="57" t="s">
        <v>202</v>
      </c>
      <c r="C31" s="51">
        <f>-1*'0713'!O31</f>
        <v>-1250</v>
      </c>
      <c r="D31" s="260"/>
      <c r="E31" s="42"/>
      <c r="F31" s="236"/>
      <c r="G31" s="260"/>
      <c r="H31" s="236"/>
      <c r="I31" s="236"/>
      <c r="J31" s="236"/>
      <c r="K31" s="236"/>
      <c r="L31" s="236"/>
      <c r="M31" s="52">
        <f t="shared" si="2"/>
        <v>-1250</v>
      </c>
      <c r="N31" s="32"/>
      <c r="O31" s="33">
        <f t="shared" si="3"/>
        <v>1250</v>
      </c>
      <c r="P31" s="54">
        <f>SUM(D31:L31)+'0713'!P31</f>
        <v>0</v>
      </c>
    </row>
    <row r="32">
      <c r="A32" s="241">
        <v>27.0</v>
      </c>
      <c r="B32" s="57" t="s">
        <v>212</v>
      </c>
      <c r="C32" s="51">
        <f>-1*'0713'!O32</f>
        <v>250</v>
      </c>
      <c r="D32" s="260"/>
      <c r="E32" s="42"/>
      <c r="F32" s="236"/>
      <c r="G32" s="260"/>
      <c r="H32" s="236"/>
      <c r="I32" s="236"/>
      <c r="J32" s="236"/>
      <c r="K32" s="236"/>
      <c r="L32" s="236"/>
      <c r="M32" s="52">
        <f t="shared" si="2"/>
        <v>250</v>
      </c>
      <c r="N32" s="32"/>
      <c r="O32" s="33">
        <f t="shared" si="3"/>
        <v>-250</v>
      </c>
      <c r="P32" s="54">
        <f>SUM(D32:L32)+'0713'!P32</f>
        <v>0</v>
      </c>
    </row>
    <row r="33">
      <c r="A33" s="241">
        <v>28.0</v>
      </c>
      <c r="B33" s="57" t="s">
        <v>159</v>
      </c>
      <c r="C33" s="51">
        <f>-1*'0713'!O33</f>
        <v>-800</v>
      </c>
      <c r="D33" s="229">
        <v>100.0</v>
      </c>
      <c r="E33" s="42"/>
      <c r="F33" s="229">
        <v>100.0</v>
      </c>
      <c r="G33" s="260"/>
      <c r="H33" s="236"/>
      <c r="I33" s="236"/>
      <c r="J33" s="236"/>
      <c r="K33" s="236"/>
      <c r="L33" s="236"/>
      <c r="M33" s="52">
        <f t="shared" si="2"/>
        <v>-600</v>
      </c>
      <c r="N33" s="32"/>
      <c r="O33" s="33">
        <f t="shared" si="3"/>
        <v>600</v>
      </c>
      <c r="P33" s="54">
        <f>SUM(D33:L33)+'0713'!P33</f>
        <v>600</v>
      </c>
    </row>
    <row r="34">
      <c r="A34" s="241">
        <v>29.0</v>
      </c>
      <c r="B34" s="57" t="s">
        <v>149</v>
      </c>
      <c r="C34" s="51">
        <f>-1*'0713'!O34</f>
        <v>300</v>
      </c>
      <c r="D34" s="230">
        <v>100.0</v>
      </c>
      <c r="E34" s="42"/>
      <c r="F34" s="230">
        <v>100.0</v>
      </c>
      <c r="G34" s="236"/>
      <c r="H34" s="230">
        <v>150.0</v>
      </c>
      <c r="I34" s="230">
        <v>150.0</v>
      </c>
      <c r="J34" s="230">
        <v>150.0</v>
      </c>
      <c r="K34" s="230">
        <v>150.0</v>
      </c>
      <c r="L34" s="230">
        <v>100.0</v>
      </c>
      <c r="M34" s="52">
        <f t="shared" si="2"/>
        <v>1200</v>
      </c>
      <c r="N34" s="53">
        <v>500.0</v>
      </c>
      <c r="O34" s="33">
        <f t="shared" si="3"/>
        <v>-700</v>
      </c>
      <c r="P34" s="54">
        <f>SUM(D34:L34)+'0713'!P34</f>
        <v>1500</v>
      </c>
    </row>
    <row r="35">
      <c r="C35" s="68"/>
      <c r="D35" s="43"/>
      <c r="E35" s="43"/>
      <c r="F35" s="43"/>
      <c r="G35" s="43"/>
      <c r="H35" s="68"/>
      <c r="I35" s="68"/>
      <c r="J35" s="68"/>
      <c r="K35" s="68"/>
      <c r="L35" s="68"/>
      <c r="M35" s="71"/>
      <c r="N35" s="71"/>
      <c r="P35" s="239"/>
      <c r="Q35" s="239"/>
    </row>
    <row r="36">
      <c r="C36" s="68"/>
      <c r="D36" s="43"/>
      <c r="E36" s="241" t="s">
        <v>560</v>
      </c>
      <c r="F36" s="43"/>
      <c r="G36" s="241" t="s">
        <v>581</v>
      </c>
      <c r="H36" s="233" t="s">
        <v>582</v>
      </c>
      <c r="I36" s="43"/>
      <c r="J36" s="241" t="s">
        <v>583</v>
      </c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248</v>
      </c>
      <c r="C1" s="18" t="s">
        <v>254</v>
      </c>
      <c r="D1" s="19">
        <v>41456.0</v>
      </c>
      <c r="E1" s="19">
        <v>41459.0</v>
      </c>
      <c r="F1" s="19">
        <v>41463.0</v>
      </c>
      <c r="G1" s="19">
        <v>41466.0</v>
      </c>
      <c r="H1" s="19">
        <v>41470.0</v>
      </c>
      <c r="I1" s="19">
        <v>41473.0</v>
      </c>
      <c r="J1" s="19">
        <v>41477.0</v>
      </c>
      <c r="K1" s="19">
        <v>41480.0</v>
      </c>
      <c r="L1" s="19">
        <v>41484.0</v>
      </c>
      <c r="M1" s="20" t="s">
        <v>256</v>
      </c>
      <c r="N1" s="22" t="s">
        <v>257</v>
      </c>
      <c r="O1" s="23" t="s">
        <v>258</v>
      </c>
      <c r="P1" s="24" t="s">
        <v>562</v>
      </c>
    </row>
    <row r="2">
      <c r="A2" s="250">
        <v>-3.0</v>
      </c>
      <c r="B2" s="27" t="s">
        <v>261</v>
      </c>
      <c r="C2" s="28">
        <f>'0613'!M2</f>
        <v>1500</v>
      </c>
      <c r="D2" s="229" t="s">
        <v>466</v>
      </c>
      <c r="E2" s="230" t="s">
        <v>574</v>
      </c>
      <c r="F2" s="241" t="s">
        <v>575</v>
      </c>
      <c r="G2" s="229" t="s">
        <v>369</v>
      </c>
      <c r="H2" s="229" t="s">
        <v>404</v>
      </c>
      <c r="I2" s="262" t="s">
        <v>304</v>
      </c>
      <c r="J2" s="230" t="s">
        <v>269</v>
      </c>
      <c r="K2" s="241" t="s">
        <v>575</v>
      </c>
      <c r="L2" s="229" t="s">
        <v>450</v>
      </c>
      <c r="M2" s="31">
        <f>C2+M3-M4</f>
        <v>350</v>
      </c>
      <c r="N2" s="32"/>
      <c r="O2" s="33">
        <f>SUM(O5:O34)</f>
        <v>-6950</v>
      </c>
      <c r="P2" s="48"/>
      <c r="Q2" s="36"/>
      <c r="R2" s="36"/>
      <c r="S2" s="36"/>
      <c r="T2" s="36"/>
    </row>
    <row r="3">
      <c r="A3" s="241">
        <v>-2.0</v>
      </c>
      <c r="B3" s="37" t="s">
        <v>271</v>
      </c>
      <c r="C3" s="38"/>
      <c r="D3" s="39">
        <f t="shared" ref="D3:L3" si="1">SUM(D5:D34)</f>
        <v>900</v>
      </c>
      <c r="E3" s="39">
        <f t="shared" si="1"/>
        <v>1100</v>
      </c>
      <c r="F3" s="39">
        <f t="shared" si="1"/>
        <v>0</v>
      </c>
      <c r="G3" s="39">
        <f t="shared" si="1"/>
        <v>1200</v>
      </c>
      <c r="H3" s="39">
        <f t="shared" si="1"/>
        <v>800</v>
      </c>
      <c r="I3" s="39">
        <f t="shared" si="1"/>
        <v>1200</v>
      </c>
      <c r="J3" s="39">
        <f t="shared" si="1"/>
        <v>1200</v>
      </c>
      <c r="K3" s="39">
        <f t="shared" si="1"/>
        <v>0</v>
      </c>
      <c r="L3" s="39">
        <f t="shared" si="1"/>
        <v>2200</v>
      </c>
      <c r="M3" s="39">
        <f>SUM(D3:L3)</f>
        <v>8600</v>
      </c>
      <c r="N3" s="32"/>
      <c r="O3" s="40"/>
      <c r="P3" s="41"/>
      <c r="Q3" s="43"/>
      <c r="R3" s="43"/>
      <c r="S3" s="43"/>
      <c r="T3" s="43"/>
    </row>
    <row r="4">
      <c r="A4" s="253">
        <v>-1.0</v>
      </c>
      <c r="B4" s="44" t="s">
        <v>272</v>
      </c>
      <c r="C4" s="45"/>
      <c r="D4" s="231">
        <v>1200.0</v>
      </c>
      <c r="E4" s="231">
        <v>1200.0</v>
      </c>
      <c r="F4" s="232"/>
      <c r="G4" s="231">
        <v>1200.0</v>
      </c>
      <c r="H4" s="231">
        <v>1200.0</v>
      </c>
      <c r="I4" s="231">
        <v>1500.0</v>
      </c>
      <c r="J4" s="231">
        <v>1200.0</v>
      </c>
      <c r="K4" s="232"/>
      <c r="L4" s="231">
        <v>2250.0</v>
      </c>
      <c r="M4" s="47">
        <f t="shared" ref="M4:M34" si="2">SUM(C4:L4)</f>
        <v>9750</v>
      </c>
      <c r="N4" s="32"/>
      <c r="O4" s="40"/>
      <c r="P4" s="48"/>
    </row>
    <row r="5">
      <c r="A5" s="241">
        <v>0.0</v>
      </c>
      <c r="B5" s="50" t="s">
        <v>278</v>
      </c>
      <c r="C5" s="258">
        <v>0.0</v>
      </c>
      <c r="D5" s="230" t="s">
        <v>225</v>
      </c>
      <c r="E5" s="43"/>
      <c r="F5" s="43"/>
      <c r="G5" s="43"/>
      <c r="H5" s="43"/>
      <c r="I5" s="43"/>
      <c r="J5" s="230" t="s">
        <v>576</v>
      </c>
      <c r="L5" s="230" t="s">
        <v>576</v>
      </c>
      <c r="M5" s="52">
        <f t="shared" si="2"/>
        <v>0</v>
      </c>
      <c r="N5" s="32"/>
      <c r="O5" s="33">
        <f t="shared" ref="O5:O34" si="3">N5-M5</f>
        <v>0</v>
      </c>
      <c r="P5" s="259"/>
    </row>
    <row r="6">
      <c r="A6" s="241">
        <v>1.0</v>
      </c>
      <c r="B6" s="57" t="s">
        <v>94</v>
      </c>
      <c r="C6" s="51">
        <f>-1*'0613'!O6</f>
        <v>600</v>
      </c>
      <c r="D6" s="229">
        <v>100.0</v>
      </c>
      <c r="E6" s="229">
        <v>100.0</v>
      </c>
      <c r="F6" s="43"/>
      <c r="G6" s="229">
        <v>100.0</v>
      </c>
      <c r="H6" s="229">
        <v>100.0</v>
      </c>
      <c r="I6" s="229">
        <v>100.0</v>
      </c>
      <c r="J6" s="229">
        <v>100.0</v>
      </c>
      <c r="L6" s="229">
        <v>200.0</v>
      </c>
      <c r="M6" s="52">
        <f t="shared" si="2"/>
        <v>1400</v>
      </c>
      <c r="N6" s="32"/>
      <c r="O6" s="33">
        <f t="shared" si="3"/>
        <v>-1400</v>
      </c>
      <c r="P6" s="54">
        <f>SUM(D6:L6)+'0613'!Q6</f>
        <v>1000</v>
      </c>
    </row>
    <row r="7">
      <c r="A7" s="241">
        <v>2.0</v>
      </c>
      <c r="B7" s="57" t="s">
        <v>23</v>
      </c>
      <c r="C7" s="51">
        <f>-1*'0613'!O7</f>
        <v>600</v>
      </c>
      <c r="D7" s="229">
        <v>100.0</v>
      </c>
      <c r="E7" s="229">
        <v>100.0</v>
      </c>
      <c r="F7" s="43"/>
      <c r="G7" s="230">
        <v>100.0</v>
      </c>
      <c r="H7" s="230">
        <v>100.0</v>
      </c>
      <c r="I7" s="230">
        <v>100.0</v>
      </c>
      <c r="J7" s="229">
        <v>100.0</v>
      </c>
      <c r="L7" s="230">
        <v>200.0</v>
      </c>
      <c r="M7" s="52">
        <f t="shared" si="2"/>
        <v>1400</v>
      </c>
      <c r="N7" s="53">
        <v>1000.0</v>
      </c>
      <c r="O7" s="33">
        <f t="shared" si="3"/>
        <v>-400</v>
      </c>
      <c r="P7" s="54">
        <f>SUM(D7:L7)+'0613'!Q7</f>
        <v>1150</v>
      </c>
    </row>
    <row r="8">
      <c r="A8" s="241">
        <v>3.0</v>
      </c>
      <c r="B8" s="57" t="s">
        <v>7</v>
      </c>
      <c r="C8" s="51">
        <f>-1*'0613'!O8</f>
        <v>900</v>
      </c>
      <c r="D8" s="43"/>
      <c r="E8" s="43"/>
      <c r="F8" s="43"/>
      <c r="G8" s="43"/>
      <c r="H8" s="43"/>
      <c r="I8" s="43"/>
      <c r="J8" s="43"/>
      <c r="L8" s="43"/>
      <c r="M8" s="52">
        <f t="shared" si="2"/>
        <v>900</v>
      </c>
      <c r="N8" s="32"/>
      <c r="O8" s="33">
        <f t="shared" si="3"/>
        <v>-900</v>
      </c>
      <c r="P8" s="54">
        <f>SUM(D8:L8)+'0613'!Q8</f>
        <v>350</v>
      </c>
    </row>
    <row r="9">
      <c r="A9" s="241">
        <v>4.0</v>
      </c>
      <c r="B9" s="57" t="s">
        <v>96</v>
      </c>
      <c r="C9" s="51">
        <f>-1*'0613'!O9</f>
        <v>1050</v>
      </c>
      <c r="D9" s="230">
        <v>100.0</v>
      </c>
      <c r="E9" s="230">
        <v>100.0</v>
      </c>
      <c r="F9" s="43"/>
      <c r="G9" s="43"/>
      <c r="H9" s="43"/>
      <c r="I9" s="230">
        <v>100.0</v>
      </c>
      <c r="J9" s="230">
        <v>100.0</v>
      </c>
      <c r="L9" s="229">
        <v>200.0</v>
      </c>
      <c r="M9" s="52">
        <f t="shared" si="2"/>
        <v>1650</v>
      </c>
      <c r="N9" s="53">
        <v>1150.0</v>
      </c>
      <c r="O9" s="33">
        <f t="shared" si="3"/>
        <v>-500</v>
      </c>
      <c r="P9" s="54">
        <f>SUM(D9:L9)+'0613'!Q9</f>
        <v>950</v>
      </c>
    </row>
    <row r="10">
      <c r="A10" s="241">
        <v>5.0</v>
      </c>
      <c r="B10" s="57" t="s">
        <v>62</v>
      </c>
      <c r="C10" s="51">
        <f>-1*'0613'!O10</f>
        <v>650</v>
      </c>
      <c r="D10" s="229">
        <v>100.0</v>
      </c>
      <c r="E10" s="230">
        <v>100.0</v>
      </c>
      <c r="F10" s="43"/>
      <c r="G10" s="230">
        <v>100.0</v>
      </c>
      <c r="H10" s="230">
        <v>100.0</v>
      </c>
      <c r="I10" s="229">
        <v>100.0</v>
      </c>
      <c r="J10" s="229">
        <v>100.0</v>
      </c>
      <c r="L10" s="230">
        <v>200.0</v>
      </c>
      <c r="M10" s="52">
        <f t="shared" si="2"/>
        <v>1450</v>
      </c>
      <c r="N10" s="32"/>
      <c r="O10" s="33">
        <f t="shared" si="3"/>
        <v>-1450</v>
      </c>
      <c r="P10" s="54">
        <f>SUM(D10:L10)+'0613'!Q10</f>
        <v>1150</v>
      </c>
    </row>
    <row r="11">
      <c r="A11" s="241">
        <v>6.0</v>
      </c>
      <c r="B11" s="57" t="s">
        <v>16</v>
      </c>
      <c r="C11" s="51">
        <f>-1*'0613'!O11</f>
        <v>0</v>
      </c>
      <c r="D11" s="230">
        <v>100.0</v>
      </c>
      <c r="E11" s="229">
        <v>100.0</v>
      </c>
      <c r="F11" s="43"/>
      <c r="G11" s="230">
        <v>100.0</v>
      </c>
      <c r="H11" s="230">
        <v>100.0</v>
      </c>
      <c r="I11" s="230">
        <v>100.0</v>
      </c>
      <c r="J11" s="43"/>
      <c r="L11" s="230">
        <v>200.0</v>
      </c>
      <c r="M11" s="52">
        <f t="shared" si="2"/>
        <v>700</v>
      </c>
      <c r="N11" s="61">
        <f>M11</f>
        <v>700</v>
      </c>
      <c r="O11" s="33">
        <f t="shared" si="3"/>
        <v>0</v>
      </c>
      <c r="P11" s="54">
        <f>SUM(D11:L11)+'0613'!Q11</f>
        <v>1050</v>
      </c>
    </row>
    <row r="12">
      <c r="A12" s="241">
        <v>7.0</v>
      </c>
      <c r="B12" s="57" t="s">
        <v>36</v>
      </c>
      <c r="C12" s="51">
        <f>-1*'0613'!O12</f>
        <v>0</v>
      </c>
      <c r="D12" s="229">
        <v>100.0</v>
      </c>
      <c r="E12" s="229">
        <v>100.0</v>
      </c>
      <c r="F12" s="43"/>
      <c r="G12" s="43"/>
      <c r="H12" s="229">
        <v>100.0</v>
      </c>
      <c r="I12" s="230">
        <v>100.0</v>
      </c>
      <c r="J12" s="230">
        <v>100.0</v>
      </c>
      <c r="L12" s="229">
        <v>200.0</v>
      </c>
      <c r="M12" s="52">
        <f t="shared" si="2"/>
        <v>700</v>
      </c>
      <c r="N12" s="32"/>
      <c r="O12" s="33">
        <f t="shared" si="3"/>
        <v>-700</v>
      </c>
      <c r="P12" s="54">
        <f>SUM(D12:L12)+'0613'!Q12</f>
        <v>900</v>
      </c>
    </row>
    <row r="13">
      <c r="A13" s="241">
        <v>8.0</v>
      </c>
      <c r="B13" s="57" t="s">
        <v>172</v>
      </c>
      <c r="C13" s="51">
        <f>-1*'0613'!O13</f>
        <v>1500</v>
      </c>
      <c r="D13" s="43"/>
      <c r="E13" s="43"/>
      <c r="F13" s="43"/>
      <c r="G13" s="230">
        <v>100.0</v>
      </c>
      <c r="H13" s="229">
        <v>100.0</v>
      </c>
      <c r="I13" s="229">
        <v>100.0</v>
      </c>
      <c r="J13" s="229">
        <v>100.0</v>
      </c>
      <c r="L13" s="43"/>
      <c r="M13" s="52">
        <f t="shared" si="2"/>
        <v>1900</v>
      </c>
      <c r="N13" s="53">
        <v>2000.0</v>
      </c>
      <c r="O13" s="33">
        <f t="shared" si="3"/>
        <v>100</v>
      </c>
      <c r="P13" s="54">
        <f>SUM(D13:L13)+'0613'!Q13</f>
        <v>400</v>
      </c>
    </row>
    <row r="14">
      <c r="A14" s="241">
        <v>9.0</v>
      </c>
      <c r="B14" s="57" t="s">
        <v>45</v>
      </c>
      <c r="C14" s="51">
        <f>-1*'0613'!O14</f>
        <v>0</v>
      </c>
      <c r="D14" s="43"/>
      <c r="E14" s="43"/>
      <c r="F14" s="43"/>
      <c r="G14" s="230">
        <v>100.0</v>
      </c>
      <c r="H14" s="43"/>
      <c r="I14" s="229">
        <v>100.0</v>
      </c>
      <c r="J14" s="43"/>
      <c r="L14" s="43"/>
      <c r="M14" s="52">
        <f t="shared" si="2"/>
        <v>200</v>
      </c>
      <c r="N14" s="53">
        <v>100.0</v>
      </c>
      <c r="O14" s="33">
        <f t="shared" si="3"/>
        <v>-100</v>
      </c>
      <c r="P14" s="54">
        <f>SUM(D14:L14)+'0613'!Q14</f>
        <v>200</v>
      </c>
    </row>
    <row r="15">
      <c r="A15" s="241">
        <v>10.0</v>
      </c>
      <c r="B15" s="57" t="s">
        <v>87</v>
      </c>
      <c r="C15" s="51">
        <f>-1*'0613'!O15</f>
        <v>-350</v>
      </c>
      <c r="D15" s="43"/>
      <c r="E15" s="43"/>
      <c r="F15" s="43"/>
      <c r="G15" s="43"/>
      <c r="H15" s="43"/>
      <c r="I15" s="43"/>
      <c r="J15" s="43"/>
      <c r="L15" s="43"/>
      <c r="M15" s="52">
        <f t="shared" si="2"/>
        <v>-350</v>
      </c>
      <c r="N15" s="32"/>
      <c r="O15" s="33">
        <f t="shared" si="3"/>
        <v>350</v>
      </c>
      <c r="P15" s="54">
        <f>SUM(D15:L15)+'0613'!Q15</f>
        <v>0</v>
      </c>
    </row>
    <row r="16">
      <c r="A16" s="241">
        <v>11.0</v>
      </c>
      <c r="B16" s="57" t="s">
        <v>168</v>
      </c>
      <c r="C16" s="51">
        <f>-1*'0613'!O16</f>
        <v>-300</v>
      </c>
      <c r="D16" s="43"/>
      <c r="E16" s="43"/>
      <c r="F16" s="43"/>
      <c r="G16" s="229">
        <v>100.0</v>
      </c>
      <c r="H16" s="43"/>
      <c r="I16" s="43"/>
      <c r="J16" s="43"/>
      <c r="L16" s="43"/>
      <c r="M16" s="52">
        <f t="shared" si="2"/>
        <v>-200</v>
      </c>
      <c r="N16" s="32"/>
      <c r="O16" s="33">
        <f t="shared" si="3"/>
        <v>200</v>
      </c>
      <c r="P16" s="54">
        <f>SUM(D16:L16)+'0613'!Q16</f>
        <v>300</v>
      </c>
    </row>
    <row r="17">
      <c r="A17" s="241">
        <v>12.0</v>
      </c>
      <c r="B17" s="57" t="s">
        <v>70</v>
      </c>
      <c r="C17" s="51">
        <f>-1*'0613'!O17</f>
        <v>350</v>
      </c>
      <c r="D17" s="43"/>
      <c r="E17" s="43"/>
      <c r="F17" s="43"/>
      <c r="G17" s="229">
        <v>100.0</v>
      </c>
      <c r="H17" s="43"/>
      <c r="I17" s="43"/>
      <c r="J17" s="43"/>
      <c r="L17" s="43"/>
      <c r="M17" s="52">
        <f t="shared" si="2"/>
        <v>450</v>
      </c>
      <c r="N17" s="32"/>
      <c r="O17" s="33">
        <f t="shared" si="3"/>
        <v>-450</v>
      </c>
      <c r="P17" s="54">
        <f>SUM(D17:L17)+'0613'!Q17</f>
        <v>300</v>
      </c>
    </row>
    <row r="18">
      <c r="A18" s="241">
        <v>13.0</v>
      </c>
      <c r="B18" s="57" t="s">
        <v>216</v>
      </c>
      <c r="C18" s="51">
        <f>-1*'0613'!O18</f>
        <v>150</v>
      </c>
      <c r="D18" s="43"/>
      <c r="E18" s="43"/>
      <c r="F18" s="43"/>
      <c r="G18" s="43"/>
      <c r="H18" s="43"/>
      <c r="I18" s="43"/>
      <c r="J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SUM(D18:L18)+'0613'!Q18</f>
        <v>0</v>
      </c>
    </row>
    <row r="19">
      <c r="A19" s="241">
        <v>14.0</v>
      </c>
      <c r="B19" s="57" t="s">
        <v>177</v>
      </c>
      <c r="C19" s="51">
        <f>-1*'0613'!O19</f>
        <v>350</v>
      </c>
      <c r="D19" s="43"/>
      <c r="E19" s="43"/>
      <c r="F19" s="43"/>
      <c r="G19" s="43"/>
      <c r="H19" s="43"/>
      <c r="I19" s="43"/>
      <c r="J19" s="43"/>
      <c r="L19" s="43"/>
      <c r="M19" s="52">
        <f t="shared" si="2"/>
        <v>350</v>
      </c>
      <c r="N19" s="32"/>
      <c r="O19" s="33">
        <f t="shared" si="3"/>
        <v>-350</v>
      </c>
      <c r="P19" s="54">
        <f>SUM(D19:L19)+'0613'!Q19</f>
        <v>250</v>
      </c>
    </row>
    <row r="20">
      <c r="A20" s="241">
        <v>15.0</v>
      </c>
      <c r="B20" s="57" t="s">
        <v>199</v>
      </c>
      <c r="C20" s="51">
        <f>-1*'0613'!O20</f>
        <v>150</v>
      </c>
      <c r="D20" s="43"/>
      <c r="E20" s="43"/>
      <c r="F20" s="43"/>
      <c r="G20" s="43"/>
      <c r="H20" s="43"/>
      <c r="I20" s="43"/>
      <c r="J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SUM(D20:L20)+'0613'!Q20</f>
        <v>0</v>
      </c>
    </row>
    <row r="21">
      <c r="A21" s="241">
        <v>16.0</v>
      </c>
      <c r="B21" s="57" t="s">
        <v>25</v>
      </c>
      <c r="C21" s="51">
        <f>-1*'0613'!O21</f>
        <v>-200</v>
      </c>
      <c r="D21" s="229">
        <v>100.0</v>
      </c>
      <c r="E21" s="230">
        <v>100.0</v>
      </c>
      <c r="F21" s="43"/>
      <c r="G21" s="229">
        <v>100.0</v>
      </c>
      <c r="H21" s="230">
        <v>100.0</v>
      </c>
      <c r="I21" s="43"/>
      <c r="J21" s="230">
        <v>100.0</v>
      </c>
      <c r="L21" s="230">
        <v>200.0</v>
      </c>
      <c r="M21" s="52">
        <f t="shared" si="2"/>
        <v>500</v>
      </c>
      <c r="N21" s="32"/>
      <c r="O21" s="33">
        <f t="shared" si="3"/>
        <v>-500</v>
      </c>
      <c r="P21" s="54">
        <f>SUM(D21:L21)+'0613'!Q21</f>
        <v>1050</v>
      </c>
    </row>
    <row r="22">
      <c r="A22" s="241">
        <v>17.0</v>
      </c>
      <c r="B22" s="57" t="s">
        <v>112</v>
      </c>
      <c r="C22" s="51">
        <f>-1*'0613'!O22</f>
        <v>1600</v>
      </c>
      <c r="D22" s="43"/>
      <c r="E22" s="43"/>
      <c r="F22" s="43"/>
      <c r="G22" s="230">
        <v>100.0</v>
      </c>
      <c r="H22" s="43"/>
      <c r="I22" s="43"/>
      <c r="J22" s="229">
        <v>100.0</v>
      </c>
      <c r="L22" s="229">
        <v>200.0</v>
      </c>
      <c r="M22" s="52">
        <f t="shared" si="2"/>
        <v>2000</v>
      </c>
      <c r="N22" s="53">
        <v>2000.0</v>
      </c>
      <c r="O22" s="33">
        <f t="shared" si="3"/>
        <v>0</v>
      </c>
      <c r="P22" s="259"/>
    </row>
    <row r="23">
      <c r="A23" s="241">
        <v>18.0</v>
      </c>
      <c r="B23" s="57" t="s">
        <v>124</v>
      </c>
      <c r="C23" s="51">
        <f>-1*'0613'!O23</f>
        <v>400</v>
      </c>
      <c r="D23" s="230">
        <v>100.0</v>
      </c>
      <c r="E23" s="230">
        <v>100.0</v>
      </c>
      <c r="F23" s="43"/>
      <c r="G23" s="43"/>
      <c r="H23" s="43"/>
      <c r="I23" s="43"/>
      <c r="J23" s="230">
        <v>100.0</v>
      </c>
      <c r="L23" s="229">
        <v>200.0</v>
      </c>
      <c r="M23" s="52">
        <f t="shared" si="2"/>
        <v>900</v>
      </c>
      <c r="N23" s="53">
        <v>1000.0</v>
      </c>
      <c r="O23" s="33">
        <f t="shared" si="3"/>
        <v>100</v>
      </c>
      <c r="P23" s="54">
        <f>SUM(D23:L23)+'0613'!Q23</f>
        <v>700</v>
      </c>
    </row>
    <row r="24">
      <c r="A24" s="241">
        <v>19.0</v>
      </c>
      <c r="B24" s="57" t="s">
        <v>97</v>
      </c>
      <c r="C24" s="51">
        <f>-1*'0613'!O24</f>
        <v>350</v>
      </c>
      <c r="D24" s="43"/>
      <c r="E24" s="43"/>
      <c r="F24" s="43"/>
      <c r="G24" s="43"/>
      <c r="H24" s="43"/>
      <c r="I24" s="43"/>
      <c r="J24" s="43"/>
      <c r="L24" s="43"/>
      <c r="M24" s="52">
        <f t="shared" si="2"/>
        <v>350</v>
      </c>
      <c r="N24" s="32"/>
      <c r="O24" s="33">
        <f t="shared" si="3"/>
        <v>-350</v>
      </c>
      <c r="P24" s="259"/>
    </row>
    <row r="25">
      <c r="A25" s="241">
        <v>20.0</v>
      </c>
      <c r="B25" s="57" t="s">
        <v>65</v>
      </c>
      <c r="C25" s="51">
        <f>-1*'0613'!O25</f>
        <v>100</v>
      </c>
      <c r="D25" s="43"/>
      <c r="E25" s="43"/>
      <c r="F25" s="43"/>
      <c r="G25" s="43"/>
      <c r="H25" s="43"/>
      <c r="I25" s="230">
        <v>100.0</v>
      </c>
      <c r="J25" s="229">
        <v>100.0</v>
      </c>
      <c r="L25" s="229">
        <v>200.0</v>
      </c>
      <c r="M25" s="52">
        <f t="shared" si="2"/>
        <v>500</v>
      </c>
      <c r="N25" s="32"/>
      <c r="O25" s="33">
        <f t="shared" si="3"/>
        <v>-500</v>
      </c>
      <c r="P25" s="54">
        <f>SUM(D25:L25)+'0613'!Q25</f>
        <v>500</v>
      </c>
    </row>
    <row r="26">
      <c r="A26" s="241">
        <v>21.0</v>
      </c>
      <c r="B26" s="57" t="s">
        <v>8</v>
      </c>
      <c r="C26" s="51">
        <f>-1*'0613'!O26</f>
        <v>150</v>
      </c>
      <c r="D26" s="43"/>
      <c r="E26" s="229">
        <v>100.0</v>
      </c>
      <c r="F26" s="43"/>
      <c r="G26" s="229">
        <v>100.0</v>
      </c>
      <c r="H26" s="43"/>
      <c r="I26" s="43"/>
      <c r="J26" s="43"/>
      <c r="L26" s="43"/>
      <c r="M26" s="52">
        <f t="shared" si="2"/>
        <v>350</v>
      </c>
      <c r="N26" s="53">
        <v>200.0</v>
      </c>
      <c r="O26" s="33">
        <f t="shared" si="3"/>
        <v>-150</v>
      </c>
      <c r="P26" s="54">
        <f>SUM(D26:L26)+'0613'!Q26</f>
        <v>200</v>
      </c>
    </row>
    <row r="27">
      <c r="A27" s="241">
        <v>22.0</v>
      </c>
      <c r="B27" s="57" t="s">
        <v>55</v>
      </c>
      <c r="C27" s="51">
        <f>-1*'0613'!O27</f>
        <v>200</v>
      </c>
      <c r="D27" s="230">
        <v>100.0</v>
      </c>
      <c r="E27" s="229">
        <v>100.0</v>
      </c>
      <c r="F27" s="43"/>
      <c r="G27" s="43"/>
      <c r="H27" s="229">
        <v>100.0</v>
      </c>
      <c r="I27" s="229">
        <v>100.0</v>
      </c>
      <c r="J27" s="43"/>
      <c r="L27" s="43"/>
      <c r="M27" s="52">
        <f t="shared" si="2"/>
        <v>600</v>
      </c>
      <c r="N27" s="32"/>
      <c r="O27" s="33">
        <f t="shared" si="3"/>
        <v>-600</v>
      </c>
      <c r="P27" s="54">
        <f>SUM(D27:L27)+'0613'!Q27</f>
        <v>550</v>
      </c>
    </row>
    <row r="28">
      <c r="A28" s="241">
        <v>23.0</v>
      </c>
      <c r="B28" s="57" t="s">
        <v>181</v>
      </c>
      <c r="C28" s="51">
        <f>-1*'0613'!O28</f>
        <v>200</v>
      </c>
      <c r="D28" s="43"/>
      <c r="E28" s="43"/>
      <c r="F28" s="43"/>
      <c r="G28" s="43"/>
      <c r="H28" s="43"/>
      <c r="I28" s="43"/>
      <c r="J28" s="43"/>
      <c r="L28" s="43"/>
      <c r="M28" s="52">
        <f t="shared" si="2"/>
        <v>200</v>
      </c>
      <c r="N28" s="32"/>
      <c r="O28" s="33">
        <f t="shared" si="3"/>
        <v>-200</v>
      </c>
      <c r="P28" s="259"/>
    </row>
    <row r="29">
      <c r="A29" s="241">
        <v>24.0</v>
      </c>
      <c r="B29" s="57" t="s">
        <v>28</v>
      </c>
      <c r="C29" s="51">
        <f>-1*'0613'!O29</f>
        <v>100</v>
      </c>
      <c r="D29" s="43"/>
      <c r="E29" s="43"/>
      <c r="F29" s="43"/>
      <c r="G29" s="43"/>
      <c r="H29" s="43"/>
      <c r="I29" s="43"/>
      <c r="J29" s="43"/>
      <c r="L29" s="43"/>
      <c r="M29" s="52">
        <f t="shared" si="2"/>
        <v>100</v>
      </c>
      <c r="N29" s="32"/>
      <c r="O29" s="33">
        <f t="shared" si="3"/>
        <v>-100</v>
      </c>
      <c r="P29" s="54">
        <f>SUM(D29:L29)+'0613'!Q29</f>
        <v>0</v>
      </c>
    </row>
    <row r="30">
      <c r="A30" s="241">
        <v>25.0</v>
      </c>
      <c r="B30" s="57" t="s">
        <v>219</v>
      </c>
      <c r="C30" s="51">
        <f>-1*'0613'!O30</f>
        <v>250</v>
      </c>
      <c r="D30" s="43"/>
      <c r="E30" s="43"/>
      <c r="F30" s="43"/>
      <c r="G30" s="43"/>
      <c r="H30" s="43"/>
      <c r="I30" s="43"/>
      <c r="J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SUM(D30:L30)+'0613'!Q30</f>
        <v>0</v>
      </c>
    </row>
    <row r="31">
      <c r="A31" s="241">
        <v>26.0</v>
      </c>
      <c r="B31" s="57" t="s">
        <v>202</v>
      </c>
      <c r="C31" s="51">
        <f>-1*'0613'!O31</f>
        <v>-1250</v>
      </c>
      <c r="D31" s="43"/>
      <c r="E31" s="43"/>
      <c r="F31" s="43"/>
      <c r="G31" s="43"/>
      <c r="H31" s="43"/>
      <c r="I31" s="43"/>
      <c r="J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SUM(D31:L31)+'0613'!Q31</f>
        <v>0</v>
      </c>
    </row>
    <row r="32">
      <c r="A32" s="241">
        <v>27.0</v>
      </c>
      <c r="B32" s="57" t="s">
        <v>212</v>
      </c>
      <c r="C32" s="51">
        <f>-1*'0613'!O32</f>
        <v>250</v>
      </c>
      <c r="D32" s="43"/>
      <c r="E32" s="43"/>
      <c r="F32" s="43"/>
      <c r="G32" s="43"/>
      <c r="H32" s="43"/>
      <c r="I32" s="43"/>
      <c r="J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SUM(D32:L32)+'0613'!Q32</f>
        <v>0</v>
      </c>
    </row>
    <row r="33">
      <c r="A33" s="241">
        <v>28.0</v>
      </c>
      <c r="B33" s="57" t="s">
        <v>159</v>
      </c>
      <c r="C33" s="51">
        <f>-1*'0613'!O33</f>
        <v>200</v>
      </c>
      <c r="D33" s="43"/>
      <c r="E33" s="43"/>
      <c r="F33" s="43"/>
      <c r="G33" s="43"/>
      <c r="H33" s="43"/>
      <c r="I33" s="229">
        <v>100.0</v>
      </c>
      <c r="J33" s="229">
        <v>100.0</v>
      </c>
      <c r="L33" s="43"/>
      <c r="M33" s="52">
        <f t="shared" si="2"/>
        <v>400</v>
      </c>
      <c r="N33" s="53">
        <v>1200.0</v>
      </c>
      <c r="O33" s="33">
        <f t="shared" si="3"/>
        <v>800</v>
      </c>
      <c r="P33" s="54">
        <f>SUM(D33:L33)+'0613'!Q33</f>
        <v>400</v>
      </c>
    </row>
    <row r="34">
      <c r="A34" s="241">
        <v>29.0</v>
      </c>
      <c r="B34" s="57" t="s">
        <v>149</v>
      </c>
      <c r="C34" s="51">
        <f>-1*'0613'!O34</f>
        <v>0</v>
      </c>
      <c r="D34" s="43"/>
      <c r="E34" s="230">
        <v>100.0</v>
      </c>
      <c r="F34" s="43"/>
      <c r="G34" s="229">
        <v>100.0</v>
      </c>
      <c r="H34" s="43"/>
      <c r="I34" s="230">
        <v>100.0</v>
      </c>
      <c r="J34" s="230">
        <v>100.0</v>
      </c>
      <c r="L34" s="230">
        <v>200.0</v>
      </c>
      <c r="M34" s="52">
        <f t="shared" si="2"/>
        <v>600</v>
      </c>
      <c r="N34" s="53">
        <v>300.0</v>
      </c>
      <c r="O34" s="33">
        <f t="shared" si="3"/>
        <v>-300</v>
      </c>
      <c r="P34" s="54">
        <f>SUM(D34:L34)+'0613'!Q34</f>
        <v>600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248</v>
      </c>
      <c r="C1" s="18" t="s">
        <v>254</v>
      </c>
      <c r="D1" s="19">
        <v>41428.0</v>
      </c>
      <c r="E1" s="19">
        <v>41431.0</v>
      </c>
      <c r="F1" s="19">
        <v>41435.0</v>
      </c>
      <c r="G1" s="19">
        <v>41438.0</v>
      </c>
      <c r="H1" s="19">
        <v>41442.0</v>
      </c>
      <c r="I1" s="19">
        <v>41445.0</v>
      </c>
      <c r="J1" s="19">
        <v>41449.0</v>
      </c>
      <c r="K1" s="19">
        <v>41452.0</v>
      </c>
      <c r="L1" s="17" t="s">
        <v>577</v>
      </c>
      <c r="M1" s="20" t="s">
        <v>256</v>
      </c>
      <c r="N1" s="22" t="s">
        <v>257</v>
      </c>
      <c r="O1" s="23" t="s">
        <v>258</v>
      </c>
      <c r="P1" s="24" t="s">
        <v>578</v>
      </c>
      <c r="Q1" s="24" t="s">
        <v>562</v>
      </c>
    </row>
    <row r="2">
      <c r="A2" s="250">
        <v>-3.0</v>
      </c>
      <c r="B2" s="27" t="s">
        <v>261</v>
      </c>
      <c r="C2" s="28">
        <f>'0513'!M2</f>
        <v>1150</v>
      </c>
      <c r="D2" s="229" t="s">
        <v>274</v>
      </c>
      <c r="E2" s="230" t="s">
        <v>274</v>
      </c>
      <c r="F2" s="229" t="s">
        <v>579</v>
      </c>
      <c r="G2" s="229" t="s">
        <v>325</v>
      </c>
      <c r="H2" s="230" t="s">
        <v>347</v>
      </c>
      <c r="I2" s="229" t="s">
        <v>417</v>
      </c>
      <c r="J2" s="262" t="s">
        <v>371</v>
      </c>
      <c r="K2" s="230" t="s">
        <v>580</v>
      </c>
      <c r="L2" s="43"/>
      <c r="M2" s="31">
        <f>C2+M3-M4</f>
        <v>1500</v>
      </c>
      <c r="N2" s="32"/>
      <c r="O2" s="33">
        <f>SUM(O5:O34)</f>
        <v>-8000</v>
      </c>
      <c r="P2" s="48"/>
      <c r="Q2" s="48"/>
      <c r="R2" s="36"/>
      <c r="S2" s="36"/>
      <c r="T2" s="36"/>
    </row>
    <row r="3">
      <c r="A3" s="241">
        <v>-2.0</v>
      </c>
      <c r="B3" s="37" t="s">
        <v>271</v>
      </c>
      <c r="C3" s="38"/>
      <c r="D3" s="39">
        <f t="shared" ref="D3:L3" si="1">SUM(D5:D34)</f>
        <v>1200</v>
      </c>
      <c r="E3" s="39">
        <f t="shared" si="1"/>
        <v>1500</v>
      </c>
      <c r="F3" s="39">
        <f t="shared" si="1"/>
        <v>1500</v>
      </c>
      <c r="G3" s="39">
        <f t="shared" si="1"/>
        <v>1100</v>
      </c>
      <c r="H3" s="39">
        <f t="shared" si="1"/>
        <v>800</v>
      </c>
      <c r="I3" s="39">
        <f t="shared" si="1"/>
        <v>1350</v>
      </c>
      <c r="J3" s="39">
        <f t="shared" si="1"/>
        <v>1400</v>
      </c>
      <c r="K3" s="39">
        <f t="shared" si="1"/>
        <v>1400</v>
      </c>
      <c r="L3" s="39">
        <f t="shared" si="1"/>
        <v>0</v>
      </c>
      <c r="M3" s="39">
        <f>SUM(D3:L3)</f>
        <v>10250</v>
      </c>
      <c r="N3" s="32"/>
      <c r="O3" s="40"/>
      <c r="P3" s="41"/>
      <c r="Q3" s="41"/>
      <c r="R3" s="43"/>
      <c r="S3" s="43"/>
      <c r="T3" s="43"/>
    </row>
    <row r="4">
      <c r="A4" s="253">
        <v>-1.0</v>
      </c>
      <c r="B4" s="44" t="s">
        <v>272</v>
      </c>
      <c r="C4" s="45"/>
      <c r="D4" s="231">
        <v>1200.0</v>
      </c>
      <c r="E4" s="231">
        <v>1500.0</v>
      </c>
      <c r="F4" s="231">
        <v>1500.0</v>
      </c>
      <c r="G4" s="231">
        <v>1200.0</v>
      </c>
      <c r="H4" s="231">
        <v>900.0</v>
      </c>
      <c r="I4" s="231">
        <v>1200.0</v>
      </c>
      <c r="J4" s="231">
        <v>1200.0</v>
      </c>
      <c r="K4" s="231">
        <v>1200.0</v>
      </c>
      <c r="L4" s="232"/>
      <c r="M4" s="47">
        <f t="shared" ref="M4:M34" si="2">SUM(C4:L4)</f>
        <v>9900</v>
      </c>
      <c r="N4" s="32"/>
      <c r="O4" s="40"/>
      <c r="P4" s="48"/>
      <c r="Q4" s="48"/>
    </row>
    <row r="5">
      <c r="A5" s="241">
        <v>0.0</v>
      </c>
      <c r="B5" s="50" t="s">
        <v>278</v>
      </c>
      <c r="C5" s="258">
        <v>0.0</v>
      </c>
      <c r="D5" s="43"/>
      <c r="E5" s="43"/>
      <c r="F5" s="43"/>
      <c r="G5" s="43"/>
      <c r="I5" s="234"/>
      <c r="J5" s="43"/>
      <c r="K5" s="230" t="s">
        <v>576</v>
      </c>
      <c r="L5" s="43"/>
      <c r="M5" s="52">
        <f t="shared" si="2"/>
        <v>0</v>
      </c>
      <c r="N5" s="32"/>
      <c r="O5" s="33">
        <f t="shared" ref="O5:O34" si="3">N5-M5</f>
        <v>0</v>
      </c>
      <c r="P5" s="259"/>
      <c r="Q5" s="259"/>
    </row>
    <row r="6">
      <c r="A6" s="241">
        <v>1.0</v>
      </c>
      <c r="B6" s="57" t="s">
        <v>94</v>
      </c>
      <c r="C6" s="51">
        <f>-1*'0513'!O6</f>
        <v>750</v>
      </c>
      <c r="D6" s="229">
        <v>150.0</v>
      </c>
      <c r="E6" s="229">
        <v>150.0</v>
      </c>
      <c r="F6" s="229">
        <v>150.0</v>
      </c>
      <c r="G6" s="229">
        <v>100.0</v>
      </c>
      <c r="H6" s="229">
        <v>100.0</v>
      </c>
      <c r="I6" s="234"/>
      <c r="J6" s="229">
        <v>100.0</v>
      </c>
      <c r="K6" s="229">
        <v>100.0</v>
      </c>
      <c r="L6" s="43"/>
      <c r="M6" s="52">
        <f t="shared" si="2"/>
        <v>1600</v>
      </c>
      <c r="N6" s="53">
        <v>1000.0</v>
      </c>
      <c r="O6" s="33">
        <f t="shared" si="3"/>
        <v>-600</v>
      </c>
      <c r="P6" s="54">
        <f>SUM(D6:H6)+'0513'!P6</f>
        <v>3200</v>
      </c>
      <c r="Q6" s="54">
        <f t="shared" ref="Q6:Q21" si="4">SUM(I6:L6)</f>
        <v>200</v>
      </c>
    </row>
    <row r="7">
      <c r="A7" s="241">
        <v>2.0</v>
      </c>
      <c r="B7" s="57" t="s">
        <v>23</v>
      </c>
      <c r="C7" s="51">
        <f>-1*'0513'!O7</f>
        <v>0</v>
      </c>
      <c r="D7" s="230">
        <v>150.0</v>
      </c>
      <c r="E7" s="230">
        <v>150.0</v>
      </c>
      <c r="F7" s="230">
        <v>150.0</v>
      </c>
      <c r="G7" s="230">
        <v>100.0</v>
      </c>
      <c r="H7" s="230">
        <v>100.0</v>
      </c>
      <c r="I7" s="230">
        <v>150.0</v>
      </c>
      <c r="J7" s="229">
        <v>100.0</v>
      </c>
      <c r="K7" s="229">
        <v>100.0</v>
      </c>
      <c r="L7" s="43"/>
      <c r="M7" s="52">
        <f t="shared" si="2"/>
        <v>1000</v>
      </c>
      <c r="N7" s="53">
        <v>400.0</v>
      </c>
      <c r="O7" s="33">
        <f t="shared" si="3"/>
        <v>-600</v>
      </c>
      <c r="P7" s="54">
        <f>SUM(D7:H7)+'0513'!P7</f>
        <v>3850</v>
      </c>
      <c r="Q7" s="54">
        <f t="shared" si="4"/>
        <v>350</v>
      </c>
    </row>
    <row r="8">
      <c r="A8" s="241">
        <v>3.0</v>
      </c>
      <c r="B8" s="57" t="s">
        <v>7</v>
      </c>
      <c r="C8" s="51">
        <f>-1*'0513'!O8</f>
        <v>1100</v>
      </c>
      <c r="D8" s="229">
        <v>150.0</v>
      </c>
      <c r="E8" s="230">
        <v>150.0</v>
      </c>
      <c r="F8" s="229">
        <v>150.0</v>
      </c>
      <c r="G8" s="43"/>
      <c r="H8" s="230">
        <v>100.0</v>
      </c>
      <c r="I8" s="229">
        <v>150.0</v>
      </c>
      <c r="J8" s="230">
        <v>100.0</v>
      </c>
      <c r="K8" s="230">
        <v>100.0</v>
      </c>
      <c r="L8" s="43"/>
      <c r="M8" s="52">
        <f t="shared" si="2"/>
        <v>2000</v>
      </c>
      <c r="N8" s="53">
        <v>1100.0</v>
      </c>
      <c r="O8" s="33">
        <f t="shared" si="3"/>
        <v>-900</v>
      </c>
      <c r="P8" s="54">
        <f>SUM(D8:H8)+'0513'!P8</f>
        <v>850</v>
      </c>
      <c r="Q8" s="54">
        <f t="shared" si="4"/>
        <v>350</v>
      </c>
    </row>
    <row r="9">
      <c r="A9" s="241">
        <v>4.0</v>
      </c>
      <c r="B9" s="57" t="s">
        <v>96</v>
      </c>
      <c r="C9" s="51">
        <f>-1*'0513'!O9</f>
        <v>300</v>
      </c>
      <c r="D9" s="43"/>
      <c r="E9" s="229">
        <v>150.0</v>
      </c>
      <c r="F9" s="229">
        <v>150.0</v>
      </c>
      <c r="G9" s="230">
        <v>100.0</v>
      </c>
      <c r="H9" s="234"/>
      <c r="I9" s="230">
        <v>150.0</v>
      </c>
      <c r="J9" s="229">
        <v>100.0</v>
      </c>
      <c r="K9" s="229">
        <v>100.0</v>
      </c>
      <c r="L9" s="43"/>
      <c r="M9" s="52">
        <f t="shared" si="2"/>
        <v>1050</v>
      </c>
      <c r="N9" s="32"/>
      <c r="O9" s="33">
        <f t="shared" si="3"/>
        <v>-1050</v>
      </c>
      <c r="P9" s="54">
        <f>SUM(D9:H9)+'0513'!P9</f>
        <v>2450</v>
      </c>
      <c r="Q9" s="54">
        <f t="shared" si="4"/>
        <v>350</v>
      </c>
    </row>
    <row r="10">
      <c r="A10" s="241">
        <v>5.0</v>
      </c>
      <c r="B10" s="57" t="s">
        <v>62</v>
      </c>
      <c r="C10" s="51">
        <f>-1*'0513'!O10</f>
        <v>1650</v>
      </c>
      <c r="D10" s="230">
        <v>150.0</v>
      </c>
      <c r="E10" s="43"/>
      <c r="F10" s="43"/>
      <c r="G10" s="43"/>
      <c r="H10" s="234"/>
      <c r="I10" s="230">
        <v>150.0</v>
      </c>
      <c r="J10" s="230">
        <v>100.0</v>
      </c>
      <c r="K10" s="230">
        <v>100.0</v>
      </c>
      <c r="L10" s="43"/>
      <c r="M10" s="52">
        <f t="shared" si="2"/>
        <v>2150</v>
      </c>
      <c r="N10" s="53">
        <v>1500.0</v>
      </c>
      <c r="O10" s="33">
        <f t="shared" si="3"/>
        <v>-650</v>
      </c>
      <c r="P10" s="54">
        <f>SUM(D10:H10)+'0513'!P10</f>
        <v>2800</v>
      </c>
      <c r="Q10" s="54">
        <f t="shared" si="4"/>
        <v>350</v>
      </c>
    </row>
    <row r="11">
      <c r="A11" s="241">
        <v>6.0</v>
      </c>
      <c r="B11" s="57" t="s">
        <v>16</v>
      </c>
      <c r="C11" s="51">
        <f>-1*'0513'!O11</f>
        <v>0</v>
      </c>
      <c r="D11" s="229">
        <v>150.0</v>
      </c>
      <c r="E11" s="229">
        <v>150.0</v>
      </c>
      <c r="F11" s="230">
        <v>150.0</v>
      </c>
      <c r="G11" s="230">
        <v>100.0</v>
      </c>
      <c r="H11" s="230">
        <v>100.0</v>
      </c>
      <c r="I11" s="229">
        <v>150.0</v>
      </c>
      <c r="J11" s="229">
        <v>100.0</v>
      </c>
      <c r="K11" s="230">
        <v>100.0</v>
      </c>
      <c r="L11" s="43"/>
      <c r="M11" s="52">
        <f t="shared" si="2"/>
        <v>1000</v>
      </c>
      <c r="N11" s="61">
        <f>M11</f>
        <v>1000</v>
      </c>
      <c r="O11" s="33">
        <f t="shared" si="3"/>
        <v>0</v>
      </c>
      <c r="P11" s="54">
        <f>SUM(D11:H11)+'0513'!P11</f>
        <v>2050</v>
      </c>
      <c r="Q11" s="54">
        <f t="shared" si="4"/>
        <v>350</v>
      </c>
    </row>
    <row r="12">
      <c r="A12" s="241">
        <v>7.0</v>
      </c>
      <c r="B12" s="57" t="s">
        <v>36</v>
      </c>
      <c r="C12" s="51">
        <f>-1*'0513'!O12</f>
        <v>-650</v>
      </c>
      <c r="D12" s="230">
        <v>150.0</v>
      </c>
      <c r="E12" s="230">
        <v>150.0</v>
      </c>
      <c r="F12" s="230">
        <v>150.0</v>
      </c>
      <c r="G12" s="43"/>
      <c r="H12" s="234"/>
      <c r="I12" s="234"/>
      <c r="J12" s="229">
        <v>100.0</v>
      </c>
      <c r="K12" s="229">
        <v>100.0</v>
      </c>
      <c r="L12" s="43"/>
      <c r="M12" s="52">
        <f t="shared" si="2"/>
        <v>0</v>
      </c>
      <c r="N12" s="32"/>
      <c r="O12" s="33">
        <f t="shared" si="3"/>
        <v>0</v>
      </c>
      <c r="P12" s="54">
        <f>SUM(D12:H12)+'0513'!P12</f>
        <v>2350</v>
      </c>
      <c r="Q12" s="54">
        <f t="shared" si="4"/>
        <v>200</v>
      </c>
    </row>
    <row r="13">
      <c r="A13" s="241">
        <v>8.0</v>
      </c>
      <c r="B13" s="57" t="s">
        <v>172</v>
      </c>
      <c r="C13" s="51">
        <f>-1*'0513'!O13</f>
        <v>1500</v>
      </c>
      <c r="D13" s="43"/>
      <c r="E13" s="43"/>
      <c r="F13" s="43"/>
      <c r="G13" s="43"/>
      <c r="H13" s="234"/>
      <c r="I13" s="234"/>
      <c r="J13" s="43"/>
      <c r="K13" s="43"/>
      <c r="L13" s="43"/>
      <c r="M13" s="52">
        <f t="shared" si="2"/>
        <v>1500</v>
      </c>
      <c r="N13" s="32"/>
      <c r="O13" s="33">
        <f t="shared" si="3"/>
        <v>-1500</v>
      </c>
      <c r="P13" s="54">
        <f>SUM(D13:H13)+'0513'!P13</f>
        <v>1050</v>
      </c>
      <c r="Q13" s="54">
        <f t="shared" si="4"/>
        <v>0</v>
      </c>
    </row>
    <row r="14">
      <c r="A14" s="241">
        <v>9.0</v>
      </c>
      <c r="B14" s="57" t="s">
        <v>45</v>
      </c>
      <c r="C14" s="51">
        <f>-1*'0513'!O14</f>
        <v>0</v>
      </c>
      <c r="D14" s="43"/>
      <c r="E14" s="43"/>
      <c r="F14" s="43"/>
      <c r="G14" s="230">
        <v>100.0</v>
      </c>
      <c r="H14" s="234"/>
      <c r="I14" s="234"/>
      <c r="J14" s="43"/>
      <c r="K14" s="43"/>
      <c r="L14" s="43"/>
      <c r="M14" s="52">
        <f t="shared" si="2"/>
        <v>100</v>
      </c>
      <c r="N14" s="53">
        <v>100.0</v>
      </c>
      <c r="O14" s="33">
        <f t="shared" si="3"/>
        <v>0</v>
      </c>
      <c r="P14" s="54">
        <f>SUM(D14:H14)+'0513'!P14</f>
        <v>100</v>
      </c>
      <c r="Q14" s="54">
        <f t="shared" si="4"/>
        <v>0</v>
      </c>
    </row>
    <row r="15">
      <c r="A15" s="241">
        <v>10.0</v>
      </c>
      <c r="B15" s="57" t="s">
        <v>87</v>
      </c>
      <c r="C15" s="51">
        <f>-1*'0513'!O15</f>
        <v>1650</v>
      </c>
      <c r="D15" s="43"/>
      <c r="E15" s="43"/>
      <c r="F15" s="43"/>
      <c r="G15" s="43"/>
      <c r="H15" s="234"/>
      <c r="I15" s="234"/>
      <c r="J15" s="43"/>
      <c r="K15" s="43"/>
      <c r="L15" s="43"/>
      <c r="M15" s="52">
        <f t="shared" si="2"/>
        <v>1650</v>
      </c>
      <c r="N15" s="53">
        <v>2000.0</v>
      </c>
      <c r="O15" s="33">
        <f t="shared" si="3"/>
        <v>350</v>
      </c>
      <c r="P15" s="54">
        <f>SUM(D15:H15)+'0513'!P15</f>
        <v>650</v>
      </c>
      <c r="Q15" s="54">
        <f t="shared" si="4"/>
        <v>0</v>
      </c>
    </row>
    <row r="16">
      <c r="A16" s="241">
        <v>11.0</v>
      </c>
      <c r="B16" s="57" t="s">
        <v>168</v>
      </c>
      <c r="C16" s="51">
        <f>-1*'0513'!O16</f>
        <v>-650</v>
      </c>
      <c r="D16" s="43"/>
      <c r="E16" s="43"/>
      <c r="F16" s="229">
        <v>150.0</v>
      </c>
      <c r="G16" s="43"/>
      <c r="H16" s="234"/>
      <c r="I16" s="234"/>
      <c r="J16" s="230">
        <v>100.0</v>
      </c>
      <c r="K16" s="229">
        <v>100.0</v>
      </c>
      <c r="L16" s="43"/>
      <c r="M16" s="52">
        <f t="shared" si="2"/>
        <v>-300</v>
      </c>
      <c r="N16" s="32"/>
      <c r="O16" s="33">
        <f t="shared" si="3"/>
        <v>300</v>
      </c>
      <c r="P16" s="54">
        <f>SUM(D16:H16)+'0513'!P16</f>
        <v>950</v>
      </c>
      <c r="Q16" s="54">
        <f t="shared" si="4"/>
        <v>200</v>
      </c>
    </row>
    <row r="17">
      <c r="A17" s="241">
        <v>12.0</v>
      </c>
      <c r="B17" s="57" t="s">
        <v>70</v>
      </c>
      <c r="C17" s="51">
        <f>-1*'0513'!O17</f>
        <v>150</v>
      </c>
      <c r="D17" s="43"/>
      <c r="E17" s="43"/>
      <c r="F17" s="43"/>
      <c r="G17" s="43"/>
      <c r="H17" s="234"/>
      <c r="I17" s="234"/>
      <c r="J17" s="230">
        <v>100.0</v>
      </c>
      <c r="K17" s="230">
        <v>100.0</v>
      </c>
      <c r="L17" s="43"/>
      <c r="M17" s="52">
        <f t="shared" si="2"/>
        <v>350</v>
      </c>
      <c r="N17" s="32"/>
      <c r="O17" s="33">
        <f t="shared" si="3"/>
        <v>-350</v>
      </c>
      <c r="P17" s="54">
        <f>SUM(D17:H17)+'0513'!P17</f>
        <v>1450</v>
      </c>
      <c r="Q17" s="54">
        <f t="shared" si="4"/>
        <v>200</v>
      </c>
    </row>
    <row r="18">
      <c r="A18" s="241">
        <v>13.0</v>
      </c>
      <c r="B18" s="57" t="s">
        <v>216</v>
      </c>
      <c r="C18" s="51">
        <f>-1*'0513'!O18</f>
        <v>150</v>
      </c>
      <c r="D18" s="43"/>
      <c r="E18" s="43"/>
      <c r="F18" s="43"/>
      <c r="G18" s="43"/>
      <c r="H18" s="234"/>
      <c r="I18" s="234"/>
      <c r="J18" s="43"/>
      <c r="K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SUM(D18:H18)+'0513'!P18</f>
        <v>0</v>
      </c>
      <c r="Q18" s="54">
        <f t="shared" si="4"/>
        <v>0</v>
      </c>
    </row>
    <row r="19">
      <c r="A19" s="241">
        <v>14.0</v>
      </c>
      <c r="B19" s="57" t="s">
        <v>177</v>
      </c>
      <c r="C19" s="51">
        <f>-1*'0513'!O19</f>
        <v>0</v>
      </c>
      <c r="D19" s="43"/>
      <c r="E19" s="43"/>
      <c r="F19" s="43"/>
      <c r="G19" s="43"/>
      <c r="H19" s="229">
        <v>100.0</v>
      </c>
      <c r="I19" s="229">
        <v>150.0</v>
      </c>
      <c r="J19" s="43"/>
      <c r="K19" s="230">
        <v>100.0</v>
      </c>
      <c r="L19" s="43"/>
      <c r="M19" s="52">
        <f t="shared" si="2"/>
        <v>350</v>
      </c>
      <c r="N19" s="32"/>
      <c r="O19" s="33">
        <f t="shared" si="3"/>
        <v>-350</v>
      </c>
      <c r="P19" s="54">
        <f>SUM(D19:H19)+'0513'!P19</f>
        <v>100</v>
      </c>
      <c r="Q19" s="54">
        <f t="shared" si="4"/>
        <v>250</v>
      </c>
    </row>
    <row r="20">
      <c r="A20" s="241">
        <v>15.0</v>
      </c>
      <c r="B20" s="57" t="s">
        <v>199</v>
      </c>
      <c r="C20" s="51">
        <f>-1*'0513'!O20</f>
        <v>150</v>
      </c>
      <c r="D20" s="43"/>
      <c r="E20" s="43"/>
      <c r="F20" s="43"/>
      <c r="G20" s="43"/>
      <c r="H20" s="234"/>
      <c r="I20" s="234"/>
      <c r="J20" s="43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SUM(D20:H20)+'0513'!P20</f>
        <v>0</v>
      </c>
      <c r="Q20" s="54">
        <f t="shared" si="4"/>
        <v>0</v>
      </c>
    </row>
    <row r="21">
      <c r="A21" s="241">
        <v>16.0</v>
      </c>
      <c r="B21" s="57" t="s">
        <v>25</v>
      </c>
      <c r="C21" s="51">
        <f>-1*'0513'!O21</f>
        <v>-1200</v>
      </c>
      <c r="D21" s="229">
        <v>150.0</v>
      </c>
      <c r="E21" s="229">
        <v>150.0</v>
      </c>
      <c r="F21" s="229">
        <v>150.0</v>
      </c>
      <c r="G21" s="229">
        <v>100.0</v>
      </c>
      <c r="H21" s="229">
        <v>100.0</v>
      </c>
      <c r="I21" s="229">
        <v>150.0</v>
      </c>
      <c r="J21" s="229">
        <v>100.0</v>
      </c>
      <c r="K21" s="229">
        <v>100.0</v>
      </c>
      <c r="L21" s="43"/>
      <c r="M21" s="52">
        <f t="shared" si="2"/>
        <v>-200</v>
      </c>
      <c r="N21" s="32"/>
      <c r="O21" s="33">
        <f t="shared" si="3"/>
        <v>200</v>
      </c>
      <c r="P21" s="54">
        <f>SUM(D21:H21)+'0513'!P21</f>
        <v>3350</v>
      </c>
      <c r="Q21" s="54">
        <f t="shared" si="4"/>
        <v>350</v>
      </c>
    </row>
    <row r="22">
      <c r="A22" s="241">
        <v>17.0</v>
      </c>
      <c r="B22" s="57" t="s">
        <v>112</v>
      </c>
      <c r="C22" s="51">
        <f>-1*'0513'!O22</f>
        <v>950</v>
      </c>
      <c r="D22" s="230">
        <v>150.0</v>
      </c>
      <c r="E22" s="229">
        <v>150.0</v>
      </c>
      <c r="F22" s="43"/>
      <c r="G22" s="43"/>
      <c r="H22" s="234"/>
      <c r="I22" s="230">
        <v>150.0</v>
      </c>
      <c r="J22" s="230">
        <v>100.0</v>
      </c>
      <c r="K22" s="230">
        <v>100.0</v>
      </c>
      <c r="L22" s="43"/>
      <c r="M22" s="52">
        <f t="shared" si="2"/>
        <v>1600</v>
      </c>
      <c r="N22" s="32"/>
      <c r="O22" s="33">
        <f t="shared" si="3"/>
        <v>-1600</v>
      </c>
      <c r="P22" s="259"/>
      <c r="Q22" s="259"/>
    </row>
    <row r="23">
      <c r="A23" s="241">
        <v>18.0</v>
      </c>
      <c r="B23" s="57" t="s">
        <v>124</v>
      </c>
      <c r="C23" s="51">
        <f>-1*'0513'!O23</f>
        <v>200</v>
      </c>
      <c r="D23" s="43"/>
      <c r="E23" s="230">
        <v>150.0</v>
      </c>
      <c r="F23" s="230">
        <v>150.0</v>
      </c>
      <c r="G23" s="230">
        <v>100.0</v>
      </c>
      <c r="H23" s="230">
        <v>100.0</v>
      </c>
      <c r="I23" s="234"/>
      <c r="J23" s="230">
        <v>100.0</v>
      </c>
      <c r="K23" s="229">
        <v>100.0</v>
      </c>
      <c r="L23" s="43"/>
      <c r="M23" s="52">
        <f t="shared" si="2"/>
        <v>900</v>
      </c>
      <c r="N23" s="53">
        <v>500.0</v>
      </c>
      <c r="O23" s="33">
        <f t="shared" si="3"/>
        <v>-400</v>
      </c>
      <c r="P23" s="54">
        <f>SUM(D23:H23)+'0513'!P23</f>
        <v>2500</v>
      </c>
      <c r="Q23" s="54">
        <f>SUM(I23:L23)</f>
        <v>200</v>
      </c>
    </row>
    <row r="24">
      <c r="A24" s="241">
        <v>19.0</v>
      </c>
      <c r="B24" s="57" t="s">
        <v>97</v>
      </c>
      <c r="C24" s="51">
        <f>-1*'0513'!O24</f>
        <v>1100</v>
      </c>
      <c r="D24" s="43"/>
      <c r="E24" s="230">
        <v>150.0</v>
      </c>
      <c r="F24" s="43"/>
      <c r="G24" s="229">
        <v>100.0</v>
      </c>
      <c r="H24" s="234"/>
      <c r="I24" s="234"/>
      <c r="J24" s="43"/>
      <c r="K24" s="43"/>
      <c r="L24" s="43"/>
      <c r="M24" s="52">
        <f t="shared" si="2"/>
        <v>1350</v>
      </c>
      <c r="N24" s="53">
        <v>1000.0</v>
      </c>
      <c r="O24" s="33">
        <f t="shared" si="3"/>
        <v>-350</v>
      </c>
      <c r="P24" s="259"/>
      <c r="Q24" s="259"/>
    </row>
    <row r="25">
      <c r="A25" s="241">
        <v>20.0</v>
      </c>
      <c r="B25" s="57" t="s">
        <v>65</v>
      </c>
      <c r="C25" s="51">
        <f>-1*'0513'!O25</f>
        <v>0</v>
      </c>
      <c r="D25" s="43"/>
      <c r="E25" s="43"/>
      <c r="F25" s="43"/>
      <c r="G25" s="230">
        <v>100.0</v>
      </c>
      <c r="H25" s="234"/>
      <c r="I25" s="234"/>
      <c r="J25" s="229">
        <v>100.0</v>
      </c>
      <c r="K25" s="43"/>
      <c r="L25" s="43"/>
      <c r="M25" s="52">
        <f t="shared" si="2"/>
        <v>200</v>
      </c>
      <c r="N25" s="53">
        <v>100.0</v>
      </c>
      <c r="O25" s="33">
        <f t="shared" si="3"/>
        <v>-100</v>
      </c>
      <c r="P25" s="54">
        <f>SUM(D25:H25)+'0513'!P25</f>
        <v>100</v>
      </c>
      <c r="Q25" s="54">
        <f t="shared" ref="Q25:Q27" si="5">SUM(I25:L25)</f>
        <v>100</v>
      </c>
    </row>
    <row r="26">
      <c r="A26" s="241">
        <v>21.0</v>
      </c>
      <c r="B26" s="57" t="s">
        <v>8</v>
      </c>
      <c r="C26" s="51">
        <f>-1*'0513'!O26</f>
        <v>0</v>
      </c>
      <c r="D26" s="43"/>
      <c r="E26" s="43"/>
      <c r="F26" s="230">
        <v>150.0</v>
      </c>
      <c r="G26" s="43"/>
      <c r="H26" s="234"/>
      <c r="I26" s="234"/>
      <c r="J26" s="43"/>
      <c r="K26" s="43"/>
      <c r="L26" s="43"/>
      <c r="M26" s="52">
        <f t="shared" si="2"/>
        <v>150</v>
      </c>
      <c r="N26" s="32"/>
      <c r="O26" s="33">
        <f t="shared" si="3"/>
        <v>-150</v>
      </c>
      <c r="P26" s="54">
        <f>SUM(D26:H26)+'0513'!P26</f>
        <v>150</v>
      </c>
      <c r="Q26" s="54">
        <f t="shared" si="5"/>
        <v>0</v>
      </c>
    </row>
    <row r="27">
      <c r="A27" s="241">
        <v>22.0</v>
      </c>
      <c r="B27" s="57" t="s">
        <v>55</v>
      </c>
      <c r="C27" s="51">
        <f>-1*'0513'!O27</f>
        <v>-50</v>
      </c>
      <c r="D27" s="43"/>
      <c r="E27" s="43"/>
      <c r="F27" s="43"/>
      <c r="G27" s="229">
        <v>100.0</v>
      </c>
      <c r="H27" s="234"/>
      <c r="I27" s="229">
        <v>150.0</v>
      </c>
      <c r="J27" s="43"/>
      <c r="K27" s="43"/>
      <c r="L27" s="43"/>
      <c r="M27" s="52">
        <f t="shared" si="2"/>
        <v>200</v>
      </c>
      <c r="N27" s="32"/>
      <c r="O27" s="33">
        <f t="shared" si="3"/>
        <v>-200</v>
      </c>
      <c r="P27" s="54">
        <f>SUM(D27:H27)+'0513'!P27</f>
        <v>100</v>
      </c>
      <c r="Q27" s="54">
        <f t="shared" si="5"/>
        <v>150</v>
      </c>
    </row>
    <row r="28">
      <c r="A28" s="241">
        <v>23.0</v>
      </c>
      <c r="B28" s="57" t="s">
        <v>181</v>
      </c>
      <c r="C28" s="51">
        <f>-1*'0513'!O28</f>
        <v>200</v>
      </c>
      <c r="D28" s="43"/>
      <c r="E28" s="43"/>
      <c r="F28" s="43"/>
      <c r="G28" s="43"/>
      <c r="H28" s="234"/>
      <c r="I28" s="234"/>
      <c r="J28" s="43"/>
      <c r="K28" s="43"/>
      <c r="L28" s="43"/>
      <c r="M28" s="52">
        <f t="shared" si="2"/>
        <v>200</v>
      </c>
      <c r="N28" s="32"/>
      <c r="O28" s="33">
        <f t="shared" si="3"/>
        <v>-200</v>
      </c>
      <c r="P28" s="259"/>
      <c r="Q28" s="259"/>
    </row>
    <row r="29">
      <c r="A29" s="241">
        <v>24.0</v>
      </c>
      <c r="B29" s="57" t="s">
        <v>28</v>
      </c>
      <c r="C29" s="51">
        <f>-1*'0513'!O29</f>
        <v>0</v>
      </c>
      <c r="D29" s="43"/>
      <c r="E29" s="43"/>
      <c r="F29" s="43"/>
      <c r="G29" s="229">
        <v>100.0</v>
      </c>
      <c r="H29" s="234"/>
      <c r="I29" s="234"/>
      <c r="J29" s="43"/>
      <c r="K29" s="43"/>
      <c r="L29" s="43"/>
      <c r="M29" s="52">
        <f t="shared" si="2"/>
        <v>100</v>
      </c>
      <c r="N29" s="32"/>
      <c r="O29" s="33">
        <f t="shared" si="3"/>
        <v>-100</v>
      </c>
      <c r="P29" s="54">
        <f>SUM(D29:H29)+'0513'!P29</f>
        <v>100</v>
      </c>
      <c r="Q29" s="54">
        <f t="shared" ref="Q29:Q34" si="6">SUM(I29:L29)</f>
        <v>0</v>
      </c>
    </row>
    <row r="30">
      <c r="A30" s="241">
        <v>25.0</v>
      </c>
      <c r="B30" s="57" t="s">
        <v>219</v>
      </c>
      <c r="C30" s="51">
        <f>-1*'0513'!O30</f>
        <v>250</v>
      </c>
      <c r="D30" s="43"/>
      <c r="E30" s="43"/>
      <c r="F30" s="43"/>
      <c r="G30" s="43"/>
      <c r="H30" s="234"/>
      <c r="I30" s="234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SUM(D30:H30)+'0513'!P30</f>
        <v>250</v>
      </c>
      <c r="Q30" s="54">
        <f t="shared" si="6"/>
        <v>0</v>
      </c>
    </row>
    <row r="31">
      <c r="A31" s="241">
        <v>26.0</v>
      </c>
      <c r="B31" s="57" t="s">
        <v>202</v>
      </c>
      <c r="C31" s="51">
        <f>-1*'0513'!O31</f>
        <v>-1250</v>
      </c>
      <c r="D31" s="43"/>
      <c r="E31" s="43"/>
      <c r="F31" s="43"/>
      <c r="G31" s="43"/>
      <c r="H31" s="234"/>
      <c r="I31" s="234"/>
      <c r="J31" s="43"/>
      <c r="K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SUM(D31:H31)+'0513'!P31</f>
        <v>750</v>
      </c>
      <c r="Q31" s="54">
        <f t="shared" si="6"/>
        <v>0</v>
      </c>
    </row>
    <row r="32">
      <c r="A32" s="241">
        <v>27.0</v>
      </c>
      <c r="B32" s="57" t="s">
        <v>212</v>
      </c>
      <c r="C32" s="51">
        <f>-1*'0513'!O32</f>
        <v>250</v>
      </c>
      <c r="D32" s="43"/>
      <c r="E32" s="43"/>
      <c r="F32" s="43"/>
      <c r="G32" s="43"/>
      <c r="H32" s="234"/>
      <c r="I32" s="234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SUM(D32:H32)+'0513'!P32</f>
        <v>250</v>
      </c>
      <c r="Q32" s="54">
        <f t="shared" si="6"/>
        <v>0</v>
      </c>
    </row>
    <row r="33">
      <c r="A33" s="241">
        <v>28.0</v>
      </c>
      <c r="B33" s="57" t="s">
        <v>159</v>
      </c>
      <c r="C33" s="51">
        <f>-1*'0513'!O33</f>
        <v>1100</v>
      </c>
      <c r="D33" s="43"/>
      <c r="E33" s="43"/>
      <c r="F33" s="43"/>
      <c r="G33" s="43"/>
      <c r="H33" s="234"/>
      <c r="I33" s="234"/>
      <c r="J33" s="230">
        <v>100.0</v>
      </c>
      <c r="K33" s="230">
        <v>100.0</v>
      </c>
      <c r="L33" s="43"/>
      <c r="M33" s="52">
        <f t="shared" si="2"/>
        <v>1300</v>
      </c>
      <c r="N33" s="53">
        <v>1100.0</v>
      </c>
      <c r="O33" s="33">
        <f t="shared" si="3"/>
        <v>-200</v>
      </c>
      <c r="P33" s="54">
        <f>SUM(D33:H33)+'0513'!P33</f>
        <v>1100</v>
      </c>
      <c r="Q33" s="54">
        <f t="shared" si="6"/>
        <v>200</v>
      </c>
    </row>
    <row r="34">
      <c r="A34" s="241">
        <v>29.0</v>
      </c>
      <c r="B34" s="57" t="s">
        <v>149</v>
      </c>
      <c r="C34" s="51">
        <f>-1*'0513'!O34</f>
        <v>150</v>
      </c>
      <c r="D34" s="43"/>
      <c r="E34" s="43"/>
      <c r="F34" s="43"/>
      <c r="G34" s="43"/>
      <c r="H34" s="229">
        <v>100.0</v>
      </c>
      <c r="I34" s="234"/>
      <c r="J34" s="43"/>
      <c r="K34" s="43"/>
      <c r="L34" s="43"/>
      <c r="M34" s="52">
        <f t="shared" si="2"/>
        <v>250</v>
      </c>
      <c r="N34" s="53">
        <v>250.0</v>
      </c>
      <c r="O34" s="33">
        <f t="shared" si="3"/>
        <v>0</v>
      </c>
      <c r="P34" s="54">
        <f>SUM(D34:H34)+'0513'!P34</f>
        <v>250</v>
      </c>
      <c r="Q34" s="54">
        <f t="shared" si="6"/>
        <v>0</v>
      </c>
    </row>
    <row r="35">
      <c r="C35" s="68"/>
      <c r="D35" s="43"/>
      <c r="E35" s="43"/>
      <c r="F35" s="43"/>
      <c r="G35" s="43"/>
      <c r="H35" s="250" t="s">
        <v>572</v>
      </c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248</v>
      </c>
      <c r="C1" s="18" t="s">
        <v>254</v>
      </c>
      <c r="D1" s="19">
        <v>41396.0</v>
      </c>
      <c r="E1" s="19">
        <v>41400.0</v>
      </c>
      <c r="F1" s="19">
        <v>41403.0</v>
      </c>
      <c r="G1" s="19">
        <v>41407.0</v>
      </c>
      <c r="H1" s="19">
        <v>41410.0</v>
      </c>
      <c r="I1" s="19">
        <v>41414.0</v>
      </c>
      <c r="J1" s="19">
        <v>41417.0</v>
      </c>
      <c r="K1" s="19">
        <v>41421.0</v>
      </c>
      <c r="L1" s="19">
        <v>41424.0</v>
      </c>
      <c r="M1" s="20" t="s">
        <v>256</v>
      </c>
      <c r="N1" s="22" t="s">
        <v>257</v>
      </c>
      <c r="O1" s="23" t="s">
        <v>258</v>
      </c>
      <c r="P1" s="24" t="s">
        <v>578</v>
      </c>
    </row>
    <row r="2">
      <c r="A2" s="250">
        <v>-3.0</v>
      </c>
      <c r="B2" s="27" t="s">
        <v>261</v>
      </c>
      <c r="C2" s="28">
        <f>'0413'!M2</f>
        <v>-700</v>
      </c>
      <c r="D2" s="43"/>
      <c r="E2" s="112" t="s">
        <v>584</v>
      </c>
      <c r="F2" s="43"/>
      <c r="G2" s="229" t="s">
        <v>305</v>
      </c>
      <c r="H2" s="43"/>
      <c r="I2" s="43"/>
      <c r="J2" s="229" t="s">
        <v>275</v>
      </c>
      <c r="K2" s="229" t="s">
        <v>275</v>
      </c>
      <c r="L2" s="229" t="s">
        <v>585</v>
      </c>
      <c r="M2" s="31">
        <f>C2+M3-M4</f>
        <v>1150</v>
      </c>
      <c r="N2" s="32"/>
      <c r="O2" s="33">
        <f>SUM(O5:O34)</f>
        <v>-7800</v>
      </c>
      <c r="P2" s="48"/>
      <c r="Q2" s="36"/>
      <c r="R2" s="36"/>
      <c r="S2" s="36"/>
      <c r="T2" s="36"/>
    </row>
    <row r="3">
      <c r="A3" s="241">
        <v>-2.0</v>
      </c>
      <c r="B3" s="37" t="s">
        <v>271</v>
      </c>
      <c r="C3" s="38"/>
      <c r="D3" s="39">
        <f t="shared" ref="D3:L3" si="1">SUM(D5:D34)</f>
        <v>0</v>
      </c>
      <c r="E3" s="39">
        <f t="shared" si="1"/>
        <v>2000</v>
      </c>
      <c r="F3" s="39">
        <f t="shared" si="1"/>
        <v>0</v>
      </c>
      <c r="G3" s="39">
        <f t="shared" si="1"/>
        <v>1950</v>
      </c>
      <c r="H3" s="39">
        <f t="shared" si="1"/>
        <v>1050</v>
      </c>
      <c r="I3" s="39">
        <f t="shared" si="1"/>
        <v>1050</v>
      </c>
      <c r="J3" s="39">
        <f t="shared" si="1"/>
        <v>1050</v>
      </c>
      <c r="K3" s="39">
        <f t="shared" si="1"/>
        <v>1500</v>
      </c>
      <c r="L3" s="39">
        <f t="shared" si="1"/>
        <v>1650</v>
      </c>
      <c r="M3" s="39">
        <f>SUM(D3:L3)</f>
        <v>10250</v>
      </c>
      <c r="N3" s="32"/>
      <c r="O3" s="40"/>
      <c r="P3" s="41"/>
      <c r="Q3" s="43"/>
      <c r="R3" s="43"/>
      <c r="S3" s="43"/>
      <c r="T3" s="43"/>
    </row>
    <row r="4">
      <c r="A4" s="253">
        <v>-1.0</v>
      </c>
      <c r="B4" s="44" t="s">
        <v>272</v>
      </c>
      <c r="C4" s="45"/>
      <c r="D4" s="232"/>
      <c r="E4" s="231">
        <v>1200.0</v>
      </c>
      <c r="F4" s="232"/>
      <c r="G4" s="231">
        <v>1200.0</v>
      </c>
      <c r="H4" s="231">
        <v>1200.0</v>
      </c>
      <c r="I4" s="231">
        <v>1200.0</v>
      </c>
      <c r="J4" s="231">
        <v>1200.0</v>
      </c>
      <c r="K4" s="231">
        <v>1200.0</v>
      </c>
      <c r="L4" s="231">
        <v>1200.0</v>
      </c>
      <c r="M4" s="47">
        <f t="shared" ref="M4:M34" si="2">SUM(C4:L4)</f>
        <v>8400</v>
      </c>
      <c r="N4" s="32"/>
      <c r="O4" s="40"/>
      <c r="P4" s="48"/>
    </row>
    <row r="5">
      <c r="A5" s="241">
        <v>0.0</v>
      </c>
      <c r="B5" s="50" t="s">
        <v>278</v>
      </c>
      <c r="C5" s="258">
        <v>0.0</v>
      </c>
      <c r="D5" s="43"/>
      <c r="E5" s="43"/>
      <c r="F5" s="43"/>
      <c r="G5" s="43"/>
      <c r="H5" s="43"/>
      <c r="I5" s="43"/>
      <c r="J5" s="230">
        <v>0.0</v>
      </c>
      <c r="K5" s="43"/>
      <c r="L5" s="43"/>
      <c r="M5" s="52">
        <f t="shared" si="2"/>
        <v>0</v>
      </c>
      <c r="N5" s="32"/>
      <c r="O5" s="33">
        <f t="shared" ref="O5:O34" si="3">N5-M5</f>
        <v>0</v>
      </c>
      <c r="P5" s="259"/>
    </row>
    <row r="6">
      <c r="A6" s="241">
        <v>1.0</v>
      </c>
      <c r="B6" s="57" t="s">
        <v>94</v>
      </c>
      <c r="C6" s="51">
        <f>-1*'0413'!O6</f>
        <v>-350</v>
      </c>
      <c r="D6" s="43"/>
      <c r="E6" s="229">
        <v>200.0</v>
      </c>
      <c r="F6" s="43"/>
      <c r="G6" s="229">
        <v>150.0</v>
      </c>
      <c r="H6" s="229">
        <v>150.0</v>
      </c>
      <c r="I6" s="229">
        <v>150.0</v>
      </c>
      <c r="J6" s="229">
        <v>150.0</v>
      </c>
      <c r="K6" s="229">
        <v>150.0</v>
      </c>
      <c r="L6" s="229">
        <v>150.0</v>
      </c>
      <c r="M6" s="52">
        <f t="shared" si="2"/>
        <v>750</v>
      </c>
      <c r="N6" s="32"/>
      <c r="O6" s="33">
        <f t="shared" si="3"/>
        <v>-750</v>
      </c>
      <c r="P6" s="54">
        <f>SUM(D6:L6)+'0413'!P6</f>
        <v>2550</v>
      </c>
    </row>
    <row r="7">
      <c r="A7" s="241">
        <v>2.0</v>
      </c>
      <c r="B7" s="57" t="s">
        <v>23</v>
      </c>
      <c r="C7" s="51">
        <f>-1*'0413'!O7</f>
        <v>1400</v>
      </c>
      <c r="D7" s="43"/>
      <c r="E7" s="229">
        <v>200.0</v>
      </c>
      <c r="F7" s="43"/>
      <c r="G7" s="230">
        <v>150.0</v>
      </c>
      <c r="H7" s="229">
        <v>150.0</v>
      </c>
      <c r="I7" s="229">
        <v>150.0</v>
      </c>
      <c r="J7" s="230">
        <v>150.0</v>
      </c>
      <c r="K7" s="230">
        <v>150.0</v>
      </c>
      <c r="L7" s="230">
        <v>150.0</v>
      </c>
      <c r="M7" s="52">
        <f t="shared" si="2"/>
        <v>2500</v>
      </c>
      <c r="N7" s="53">
        <v>2500.0</v>
      </c>
      <c r="O7" s="33">
        <f t="shared" si="3"/>
        <v>0</v>
      </c>
      <c r="P7" s="54">
        <f>SUM(D7:L7)+'0413'!P7</f>
        <v>3200</v>
      </c>
    </row>
    <row r="8">
      <c r="A8" s="241">
        <v>3.0</v>
      </c>
      <c r="B8" s="57" t="s">
        <v>7</v>
      </c>
      <c r="C8" s="51">
        <f>-1*'0413'!O8</f>
        <v>800</v>
      </c>
      <c r="D8" s="43"/>
      <c r="E8" s="43"/>
      <c r="F8" s="43"/>
      <c r="G8" s="43"/>
      <c r="H8" s="43"/>
      <c r="I8" s="43"/>
      <c r="J8" s="234"/>
      <c r="K8" s="230">
        <v>150.0</v>
      </c>
      <c r="L8" s="230">
        <v>150.0</v>
      </c>
      <c r="M8" s="52">
        <f t="shared" si="2"/>
        <v>1100</v>
      </c>
      <c r="N8" s="32"/>
      <c r="O8" s="33">
        <f t="shared" si="3"/>
        <v>-1100</v>
      </c>
      <c r="P8" s="54">
        <f>SUM(D8:L8)+'0413'!P8</f>
        <v>300</v>
      </c>
    </row>
    <row r="9">
      <c r="A9" s="241">
        <v>4.0</v>
      </c>
      <c r="B9" s="57" t="s">
        <v>96</v>
      </c>
      <c r="C9" s="51">
        <f>-1*'0413'!O9</f>
        <v>1700</v>
      </c>
      <c r="D9" s="43"/>
      <c r="E9" s="229">
        <v>200.0</v>
      </c>
      <c r="F9" s="43"/>
      <c r="G9" s="229">
        <v>150.0</v>
      </c>
      <c r="H9" s="229">
        <v>150.0</v>
      </c>
      <c r="I9" s="43"/>
      <c r="J9" s="234"/>
      <c r="K9" s="230">
        <v>150.0</v>
      </c>
      <c r="L9" s="230">
        <v>150.0</v>
      </c>
      <c r="M9" s="52">
        <f t="shared" si="2"/>
        <v>2500</v>
      </c>
      <c r="N9" s="53">
        <v>2200.0</v>
      </c>
      <c r="O9" s="33">
        <f t="shared" si="3"/>
        <v>-300</v>
      </c>
      <c r="P9" s="54">
        <f>SUM(D9:L9)+'0413'!P9</f>
        <v>2050</v>
      </c>
    </row>
    <row r="10">
      <c r="A10" s="241">
        <v>5.0</v>
      </c>
      <c r="B10" s="57" t="s">
        <v>62</v>
      </c>
      <c r="C10" s="51">
        <f>-1*'0413'!O10</f>
        <v>2200</v>
      </c>
      <c r="D10" s="43"/>
      <c r="E10" s="229">
        <v>200.0</v>
      </c>
      <c r="F10" s="43"/>
      <c r="G10" s="230">
        <v>150.0</v>
      </c>
      <c r="H10" s="229">
        <v>150.0</v>
      </c>
      <c r="I10" s="229">
        <v>150.0</v>
      </c>
      <c r="J10" s="234"/>
      <c r="K10" s="230">
        <v>150.0</v>
      </c>
      <c r="L10" s="229">
        <v>150.0</v>
      </c>
      <c r="M10" s="52">
        <f t="shared" si="2"/>
        <v>3150</v>
      </c>
      <c r="N10" s="53">
        <v>1500.0</v>
      </c>
      <c r="O10" s="33">
        <f t="shared" si="3"/>
        <v>-1650</v>
      </c>
      <c r="P10" s="54">
        <f>SUM(D10:L10)+'0413'!P10</f>
        <v>2650</v>
      </c>
    </row>
    <row r="11">
      <c r="A11" s="241">
        <v>6.0</v>
      </c>
      <c r="B11" s="57" t="s">
        <v>16</v>
      </c>
      <c r="C11" s="51">
        <f>-1*'0413'!O11</f>
        <v>0</v>
      </c>
      <c r="D11" s="43"/>
      <c r="E11" s="43"/>
      <c r="F11" s="43"/>
      <c r="G11" s="230">
        <v>150.0</v>
      </c>
      <c r="H11" s="229">
        <v>150.0</v>
      </c>
      <c r="I11" s="229">
        <v>150.0</v>
      </c>
      <c r="J11" s="229">
        <v>150.0</v>
      </c>
      <c r="K11" s="230">
        <v>150.0</v>
      </c>
      <c r="L11" s="229">
        <v>150.0</v>
      </c>
      <c r="M11" s="52">
        <f t="shared" si="2"/>
        <v>900</v>
      </c>
      <c r="N11" s="61">
        <f>M11</f>
        <v>900</v>
      </c>
      <c r="O11" s="33">
        <f t="shared" si="3"/>
        <v>0</v>
      </c>
      <c r="P11" s="54">
        <f>SUM(D11:L11)+'0413'!P11</f>
        <v>1400</v>
      </c>
    </row>
    <row r="12">
      <c r="A12" s="241">
        <v>7.0</v>
      </c>
      <c r="B12" s="57" t="s">
        <v>36</v>
      </c>
      <c r="C12" s="51">
        <f>-1*'0413'!O12</f>
        <v>-350</v>
      </c>
      <c r="D12" s="43"/>
      <c r="E12" s="43"/>
      <c r="F12" s="43"/>
      <c r="G12" s="229">
        <v>150.0</v>
      </c>
      <c r="H12" s="229">
        <v>150.0</v>
      </c>
      <c r="I12" s="229">
        <v>150.0</v>
      </c>
      <c r="J12" s="230">
        <v>150.0</v>
      </c>
      <c r="K12" s="229">
        <v>150.0</v>
      </c>
      <c r="L12" s="230">
        <v>150.0</v>
      </c>
      <c r="M12" s="52">
        <f t="shared" si="2"/>
        <v>550</v>
      </c>
      <c r="N12" s="53">
        <v>1200.0</v>
      </c>
      <c r="O12" s="33">
        <f t="shared" si="3"/>
        <v>650</v>
      </c>
      <c r="P12" s="54">
        <f>SUM(D12:L12)+'0413'!P12</f>
        <v>1900</v>
      </c>
    </row>
    <row r="13">
      <c r="A13" s="241">
        <v>8.0</v>
      </c>
      <c r="B13" s="57" t="s">
        <v>172</v>
      </c>
      <c r="C13" s="51">
        <f>-1*'0413'!O13</f>
        <v>1150</v>
      </c>
      <c r="D13" s="43"/>
      <c r="E13" s="230">
        <v>200.0</v>
      </c>
      <c r="F13" s="43"/>
      <c r="G13" s="229">
        <v>150.0</v>
      </c>
      <c r="H13" s="43"/>
      <c r="I13" s="43"/>
      <c r="J13" s="234"/>
      <c r="K13" s="43"/>
      <c r="L13" s="43"/>
      <c r="M13" s="52">
        <f t="shared" si="2"/>
        <v>1500</v>
      </c>
      <c r="N13" s="32"/>
      <c r="O13" s="33">
        <f t="shared" si="3"/>
        <v>-1500</v>
      </c>
      <c r="P13" s="54">
        <f>SUM(D13:L13)+'0413'!P13</f>
        <v>1050</v>
      </c>
    </row>
    <row r="14">
      <c r="A14" s="241">
        <v>9.0</v>
      </c>
      <c r="B14" s="57" t="s">
        <v>220</v>
      </c>
      <c r="C14" s="51">
        <f>-1*'0413'!O14</f>
        <v>100</v>
      </c>
      <c r="D14" s="43"/>
      <c r="E14" s="43"/>
      <c r="F14" s="43"/>
      <c r="G14" s="43"/>
      <c r="H14" s="43"/>
      <c r="I14" s="43"/>
      <c r="J14" s="234"/>
      <c r="K14" s="43"/>
      <c r="L14" s="43"/>
      <c r="M14" s="52">
        <f t="shared" si="2"/>
        <v>100</v>
      </c>
      <c r="N14" s="53">
        <v>100.0</v>
      </c>
      <c r="O14" s="33">
        <f t="shared" si="3"/>
        <v>0</v>
      </c>
      <c r="P14" s="54">
        <f>SUM(D14:L14)+'0413'!P14</f>
        <v>0</v>
      </c>
    </row>
    <row r="15">
      <c r="A15" s="241">
        <v>10.0</v>
      </c>
      <c r="B15" s="57" t="s">
        <v>87</v>
      </c>
      <c r="C15" s="51">
        <f>-1*'0413'!O15</f>
        <v>1500</v>
      </c>
      <c r="D15" s="43"/>
      <c r="E15" s="43"/>
      <c r="F15" s="43"/>
      <c r="G15" s="230">
        <v>150.0</v>
      </c>
      <c r="H15" s="43"/>
      <c r="I15" s="43"/>
      <c r="J15" s="234"/>
      <c r="K15" s="43"/>
      <c r="L15" s="43"/>
      <c r="M15" s="52">
        <f t="shared" si="2"/>
        <v>1650</v>
      </c>
      <c r="N15" s="32"/>
      <c r="O15" s="33">
        <f t="shared" si="3"/>
        <v>-1650</v>
      </c>
      <c r="P15" s="54">
        <f>SUM(D15:L15)+'0413'!P15</f>
        <v>650</v>
      </c>
    </row>
    <row r="16">
      <c r="A16" s="241">
        <v>11.0</v>
      </c>
      <c r="B16" s="57" t="s">
        <v>168</v>
      </c>
      <c r="C16" s="51">
        <f>-1*'0413'!O16</f>
        <v>-800</v>
      </c>
      <c r="D16" s="43"/>
      <c r="E16" s="43"/>
      <c r="F16" s="43"/>
      <c r="G16" s="43"/>
      <c r="H16" s="43"/>
      <c r="I16" s="43"/>
      <c r="J16" s="234"/>
      <c r="K16" s="43"/>
      <c r="L16" s="229">
        <v>150.0</v>
      </c>
      <c r="M16" s="52">
        <f t="shared" si="2"/>
        <v>-650</v>
      </c>
      <c r="N16" s="32"/>
      <c r="O16" s="33">
        <f t="shared" si="3"/>
        <v>650</v>
      </c>
      <c r="P16" s="54">
        <f>SUM(D16:L16)+'0413'!P16</f>
        <v>800</v>
      </c>
    </row>
    <row r="17">
      <c r="A17" s="241">
        <v>12.0</v>
      </c>
      <c r="B17" s="57" t="s">
        <v>70</v>
      </c>
      <c r="C17" s="51">
        <f>-1*'0413'!O17</f>
        <v>1300</v>
      </c>
      <c r="D17" s="43"/>
      <c r="E17" s="43"/>
      <c r="F17" s="43"/>
      <c r="G17" s="229">
        <v>150.0</v>
      </c>
      <c r="H17" s="43"/>
      <c r="I17" s="43"/>
      <c r="J17" s="234"/>
      <c r="K17" s="229">
        <v>150.0</v>
      </c>
      <c r="L17" s="43"/>
      <c r="M17" s="52">
        <f t="shared" si="2"/>
        <v>1600</v>
      </c>
      <c r="N17" s="53">
        <v>1450.0</v>
      </c>
      <c r="O17" s="33">
        <f t="shared" si="3"/>
        <v>-150</v>
      </c>
      <c r="P17" s="54">
        <f>SUM(D17:L17)+'0413'!P17</f>
        <v>1450</v>
      </c>
    </row>
    <row r="18">
      <c r="A18" s="241">
        <v>13.0</v>
      </c>
      <c r="B18" s="57" t="s">
        <v>216</v>
      </c>
      <c r="C18" s="51">
        <f>-1*'0413'!O18</f>
        <v>150</v>
      </c>
      <c r="D18" s="43"/>
      <c r="E18" s="43"/>
      <c r="F18" s="43"/>
      <c r="G18" s="43"/>
      <c r="H18" s="43"/>
      <c r="I18" s="43"/>
      <c r="J18" s="234"/>
      <c r="K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SUM(D18:L18)+'0413'!P18</f>
        <v>0</v>
      </c>
    </row>
    <row r="19">
      <c r="A19" s="241">
        <v>14.0</v>
      </c>
      <c r="B19" s="57" t="s">
        <v>241</v>
      </c>
      <c r="C19" s="51">
        <f>-1*'0413'!O19</f>
        <v>0</v>
      </c>
      <c r="D19" s="43"/>
      <c r="E19" s="43"/>
      <c r="F19" s="43"/>
      <c r="G19" s="43"/>
      <c r="H19" s="43"/>
      <c r="I19" s="43"/>
      <c r="J19" s="234"/>
      <c r="K19" s="43"/>
      <c r="L19" s="43"/>
      <c r="M19" s="52">
        <f t="shared" si="2"/>
        <v>0</v>
      </c>
      <c r="N19" s="32"/>
      <c r="O19" s="33">
        <f t="shared" si="3"/>
        <v>0</v>
      </c>
      <c r="P19" s="54">
        <f>SUM(D19:L19)+'0413'!P19</f>
        <v>0</v>
      </c>
    </row>
    <row r="20">
      <c r="A20" s="241">
        <v>15.0</v>
      </c>
      <c r="B20" s="57" t="s">
        <v>199</v>
      </c>
      <c r="C20" s="51">
        <f>-1*'0413'!O20</f>
        <v>150</v>
      </c>
      <c r="D20" s="43"/>
      <c r="E20" s="43"/>
      <c r="F20" s="43"/>
      <c r="G20" s="43"/>
      <c r="H20" s="43"/>
      <c r="I20" s="43"/>
      <c r="J20" s="234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SUM(D20:L20)+'0413'!P20</f>
        <v>0</v>
      </c>
    </row>
    <row r="21">
      <c r="A21" s="241">
        <v>16.0</v>
      </c>
      <c r="B21" s="57" t="s">
        <v>25</v>
      </c>
      <c r="C21" s="51">
        <f>-1*'0413'!O21</f>
        <v>-2300</v>
      </c>
      <c r="D21" s="43"/>
      <c r="E21" s="229">
        <v>200.0</v>
      </c>
      <c r="F21" s="43"/>
      <c r="G21" s="230">
        <v>150.0</v>
      </c>
      <c r="H21" s="229">
        <v>150.0</v>
      </c>
      <c r="I21" s="229">
        <v>150.0</v>
      </c>
      <c r="J21" s="229">
        <v>150.0</v>
      </c>
      <c r="K21" s="229">
        <v>150.0</v>
      </c>
      <c r="L21" s="229">
        <v>150.0</v>
      </c>
      <c r="M21" s="52">
        <f t="shared" si="2"/>
        <v>-1200</v>
      </c>
      <c r="N21" s="32"/>
      <c r="O21" s="33">
        <f t="shared" si="3"/>
        <v>1200</v>
      </c>
      <c r="P21" s="54">
        <f>SUM(D21:L21)+'0413'!P21</f>
        <v>2700</v>
      </c>
    </row>
    <row r="22">
      <c r="A22" s="241">
        <v>17.0</v>
      </c>
      <c r="B22" s="57" t="s">
        <v>112</v>
      </c>
      <c r="C22" s="51">
        <f>-1*'0413'!O22</f>
        <v>0</v>
      </c>
      <c r="D22" s="43"/>
      <c r="E22" s="230">
        <v>200.0</v>
      </c>
      <c r="F22" s="43"/>
      <c r="G22" s="229">
        <v>150.0</v>
      </c>
      <c r="H22" s="43"/>
      <c r="I22" s="229">
        <v>150.0</v>
      </c>
      <c r="J22" s="229">
        <v>150.0</v>
      </c>
      <c r="K22" s="229">
        <v>150.0</v>
      </c>
      <c r="L22" s="229">
        <v>150.0</v>
      </c>
      <c r="M22" s="52">
        <f t="shared" si="2"/>
        <v>950</v>
      </c>
      <c r="N22" s="32"/>
      <c r="O22" s="33">
        <f t="shared" si="3"/>
        <v>-950</v>
      </c>
      <c r="P22" s="259"/>
    </row>
    <row r="23">
      <c r="A23" s="241">
        <v>18.0</v>
      </c>
      <c r="B23" s="57" t="s">
        <v>124</v>
      </c>
      <c r="C23" s="51">
        <f>-1*'0413'!O23</f>
        <v>50</v>
      </c>
      <c r="D23" s="43"/>
      <c r="E23" s="230">
        <v>200.0</v>
      </c>
      <c r="F23" s="43"/>
      <c r="G23" s="230">
        <v>150.0</v>
      </c>
      <c r="H23" s="43"/>
      <c r="I23" s="43"/>
      <c r="J23" s="230">
        <v>150.0</v>
      </c>
      <c r="K23" s="43"/>
      <c r="L23" s="230">
        <v>150.0</v>
      </c>
      <c r="M23" s="52">
        <f t="shared" si="2"/>
        <v>700</v>
      </c>
      <c r="N23" s="53">
        <v>500.0</v>
      </c>
      <c r="O23" s="33">
        <f t="shared" si="3"/>
        <v>-200</v>
      </c>
      <c r="P23" s="54">
        <f>SUM(D23:L23)+'0413'!P23</f>
        <v>2000</v>
      </c>
    </row>
    <row r="24">
      <c r="A24" s="241">
        <v>19.0</v>
      </c>
      <c r="B24" s="57" t="s">
        <v>97</v>
      </c>
      <c r="C24" s="51">
        <f>-1*'0413'!O24</f>
        <v>750</v>
      </c>
      <c r="D24" s="43"/>
      <c r="E24" s="230">
        <v>200.0</v>
      </c>
      <c r="F24" s="43"/>
      <c r="G24" s="230">
        <v>150.0</v>
      </c>
      <c r="H24" s="43"/>
      <c r="I24" s="43"/>
      <c r="J24" s="43"/>
      <c r="K24" s="43"/>
      <c r="L24" s="43"/>
      <c r="M24" s="52">
        <f t="shared" si="2"/>
        <v>1100</v>
      </c>
      <c r="N24" s="32"/>
      <c r="O24" s="33">
        <f t="shared" si="3"/>
        <v>-1100</v>
      </c>
      <c r="P24" s="259"/>
    </row>
    <row r="25">
      <c r="A25" s="241">
        <v>20.0</v>
      </c>
      <c r="B25" s="57" t="s">
        <v>52</v>
      </c>
      <c r="C25" s="51">
        <f>-1*'0413'!O25</f>
        <v>1150</v>
      </c>
      <c r="D25" s="43"/>
      <c r="E25" s="43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53">
        <v>1150.0</v>
      </c>
      <c r="O25" s="33">
        <f t="shared" si="3"/>
        <v>0</v>
      </c>
      <c r="P25" s="259"/>
    </row>
    <row r="26">
      <c r="A26" s="241">
        <v>21.0</v>
      </c>
      <c r="B26" s="57" t="s">
        <v>8</v>
      </c>
      <c r="C26" s="51">
        <f>-1*'0413'!O26</f>
        <v>0</v>
      </c>
      <c r="D26" s="43"/>
      <c r="E26" s="43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2"/>
      <c r="O26" s="33">
        <f t="shared" si="3"/>
        <v>0</v>
      </c>
      <c r="P26" s="54">
        <f>SUM(D26:L26)+'0313'!P26</f>
        <v>0</v>
      </c>
    </row>
    <row r="27">
      <c r="A27" s="241">
        <v>22.0</v>
      </c>
      <c r="B27" s="57" t="s">
        <v>55</v>
      </c>
      <c r="C27" s="51">
        <f>-1*'0413'!O27</f>
        <v>1450</v>
      </c>
      <c r="D27" s="43"/>
      <c r="E27" s="43"/>
      <c r="F27" s="43"/>
      <c r="G27" s="43"/>
      <c r="H27" s="43"/>
      <c r="I27" s="43"/>
      <c r="J27" s="43"/>
      <c r="K27" s="43"/>
      <c r="L27" s="43"/>
      <c r="M27" s="52">
        <f t="shared" si="2"/>
        <v>1450</v>
      </c>
      <c r="N27" s="53">
        <v>1500.0</v>
      </c>
      <c r="O27" s="33">
        <f t="shared" si="3"/>
        <v>50</v>
      </c>
      <c r="P27" s="54">
        <f>SUM(D27:L27)+'0313'!P27</f>
        <v>0</v>
      </c>
    </row>
    <row r="28">
      <c r="A28" s="241">
        <v>23.0</v>
      </c>
      <c r="B28" s="57" t="s">
        <v>181</v>
      </c>
      <c r="C28" s="51">
        <f>-1*'0413'!O28</f>
        <v>0</v>
      </c>
      <c r="D28" s="43"/>
      <c r="E28" s="230">
        <v>200.0</v>
      </c>
      <c r="F28" s="43"/>
      <c r="G28" s="43"/>
      <c r="H28" s="43"/>
      <c r="I28" s="43"/>
      <c r="J28" s="43"/>
      <c r="K28" s="43"/>
      <c r="L28" s="43"/>
      <c r="M28" s="52">
        <f t="shared" si="2"/>
        <v>200</v>
      </c>
      <c r="N28" s="32"/>
      <c r="O28" s="33">
        <f t="shared" si="3"/>
        <v>-200</v>
      </c>
      <c r="P28" s="259"/>
    </row>
    <row r="29">
      <c r="A29" s="241">
        <v>24.0</v>
      </c>
      <c r="B29" s="57" t="s">
        <v>213</v>
      </c>
      <c r="C29" s="51">
        <f>-1*'0413'!O29</f>
        <v>-50</v>
      </c>
      <c r="D29" s="43"/>
      <c r="E29" s="43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53">
        <v>-50.0</v>
      </c>
      <c r="O29" s="33">
        <f t="shared" si="3"/>
        <v>0</v>
      </c>
      <c r="P29" s="54">
        <f>SUM(D29:L29)+'0413'!P29</f>
        <v>0</v>
      </c>
    </row>
    <row r="30">
      <c r="A30" s="241">
        <v>25.0</v>
      </c>
      <c r="B30" s="57" t="s">
        <v>219</v>
      </c>
      <c r="C30" s="51">
        <f>-1*'0413'!O30</f>
        <v>250</v>
      </c>
      <c r="D30" s="43"/>
      <c r="E30" s="43"/>
      <c r="F30" s="43"/>
      <c r="G30" s="43"/>
      <c r="H30" s="43"/>
      <c r="I30" s="43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SUM(D30:L30)+'0413'!P30</f>
        <v>250</v>
      </c>
    </row>
    <row r="31">
      <c r="A31" s="241">
        <v>26.0</v>
      </c>
      <c r="B31" s="57" t="s">
        <v>202</v>
      </c>
      <c r="C31" s="51">
        <f>-1*'0413'!O31</f>
        <v>-1250</v>
      </c>
      <c r="D31" s="43"/>
      <c r="E31" s="43"/>
      <c r="F31" s="43"/>
      <c r="G31" s="43"/>
      <c r="H31" s="43"/>
      <c r="I31" s="43"/>
      <c r="J31" s="43"/>
      <c r="K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SUM(D31:L31)+'0413'!P31</f>
        <v>750</v>
      </c>
    </row>
    <row r="32">
      <c r="A32" s="241">
        <v>27.0</v>
      </c>
      <c r="B32" s="57" t="s">
        <v>212</v>
      </c>
      <c r="C32" s="51">
        <f>-1*'0413'!O32</f>
        <v>250</v>
      </c>
      <c r="D32" s="43"/>
      <c r="E32" s="43"/>
      <c r="F32" s="43"/>
      <c r="G32" s="43"/>
      <c r="H32" s="43"/>
      <c r="I32" s="43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SUM(D32:L32)+'0413'!P32</f>
        <v>250</v>
      </c>
    </row>
    <row r="33">
      <c r="A33" s="241">
        <v>28.0</v>
      </c>
      <c r="B33" s="57" t="s">
        <v>159</v>
      </c>
      <c r="C33" s="51">
        <f>-1*'0413'!O33</f>
        <v>1100</v>
      </c>
      <c r="D33" s="43"/>
      <c r="E33" s="43"/>
      <c r="F33" s="43"/>
      <c r="G33" s="43"/>
      <c r="H33" s="43"/>
      <c r="I33" s="43"/>
      <c r="J33" s="43"/>
      <c r="K33" s="43"/>
      <c r="L33" s="43"/>
      <c r="M33" s="52">
        <f t="shared" si="2"/>
        <v>1100</v>
      </c>
      <c r="N33" s="32"/>
      <c r="O33" s="33">
        <f t="shared" si="3"/>
        <v>-1100</v>
      </c>
      <c r="P33" s="54">
        <f>SUM(D33:L33)+'0413'!P33</f>
        <v>1100</v>
      </c>
    </row>
    <row r="34">
      <c r="A34" s="241">
        <v>29.0</v>
      </c>
      <c r="B34" s="57" t="s">
        <v>149</v>
      </c>
      <c r="C34" s="51">
        <f>-1*'0413'!O34</f>
        <v>150</v>
      </c>
      <c r="D34" s="43"/>
      <c r="E34" s="43"/>
      <c r="F34" s="43"/>
      <c r="G34" s="43"/>
      <c r="H34" s="43"/>
      <c r="I34" s="43"/>
      <c r="J34" s="43"/>
      <c r="K34" s="43"/>
      <c r="L34" s="43"/>
      <c r="M34" s="52">
        <f t="shared" si="2"/>
        <v>150</v>
      </c>
      <c r="N34" s="32"/>
      <c r="O34" s="33">
        <f t="shared" si="3"/>
        <v>-150</v>
      </c>
      <c r="P34" s="54">
        <f>SUM(D34:L34)+'0413'!P34</f>
        <v>150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241" t="s">
        <v>588</v>
      </c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28</v>
      </c>
      <c r="B2" s="7">
        <v>3.0</v>
      </c>
      <c r="C2" s="7">
        <v>0.0</v>
      </c>
      <c r="D2" s="7">
        <v>1.0</v>
      </c>
      <c r="E2" s="7">
        <v>4.0</v>
      </c>
      <c r="F2" s="6" t="s">
        <v>151</v>
      </c>
      <c r="G2" s="6" t="s">
        <v>151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70</v>
      </c>
      <c r="B3" s="7">
        <v>16.0</v>
      </c>
      <c r="C3" s="7">
        <v>3.0</v>
      </c>
      <c r="D3" s="7">
        <v>4.0</v>
      </c>
      <c r="E3" s="7">
        <v>23.0</v>
      </c>
      <c r="F3" s="6" t="s">
        <v>152</v>
      </c>
      <c r="G3" s="6" t="s">
        <v>153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97</v>
      </c>
      <c r="B4" s="7">
        <v>17.0</v>
      </c>
      <c r="C4" s="7">
        <v>0.0</v>
      </c>
      <c r="D4" s="7">
        <v>7.0</v>
      </c>
      <c r="E4" s="7">
        <v>24.0</v>
      </c>
      <c r="F4" s="6" t="s">
        <v>156</v>
      </c>
      <c r="G4" s="6" t="s">
        <v>156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159</v>
      </c>
      <c r="B5" s="7">
        <v>8.0</v>
      </c>
      <c r="C5" s="7">
        <v>2.0</v>
      </c>
      <c r="D5" s="7">
        <v>3.0</v>
      </c>
      <c r="E5" s="7">
        <v>13.0</v>
      </c>
      <c r="F5" s="6" t="s">
        <v>160</v>
      </c>
      <c r="G5" s="6" t="s">
        <v>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25</v>
      </c>
      <c r="B6" s="7">
        <v>42.0</v>
      </c>
      <c r="C6" s="7">
        <v>2.0</v>
      </c>
      <c r="D6" s="7">
        <v>26.0</v>
      </c>
      <c r="E6" s="7">
        <v>70.0</v>
      </c>
      <c r="F6" s="6" t="s">
        <v>108</v>
      </c>
      <c r="G6" s="6" t="s">
        <v>163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94</v>
      </c>
      <c r="B7" s="7">
        <v>25.0</v>
      </c>
      <c r="C7" s="7">
        <v>5.0</v>
      </c>
      <c r="D7" s="7">
        <v>16.0</v>
      </c>
      <c r="E7" s="7">
        <v>46.0</v>
      </c>
      <c r="F7" s="6" t="s">
        <v>14</v>
      </c>
      <c r="G7" s="6" t="s">
        <v>164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7</v>
      </c>
      <c r="B8" s="7">
        <v>16.0</v>
      </c>
      <c r="C8" s="7">
        <v>3.0</v>
      </c>
      <c r="D8" s="7">
        <v>11.0</v>
      </c>
      <c r="E8" s="7">
        <v>30.0</v>
      </c>
      <c r="F8" s="6" t="s">
        <v>162</v>
      </c>
      <c r="G8" s="6" t="s">
        <v>167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168</v>
      </c>
      <c r="B9" s="7">
        <v>13.0</v>
      </c>
      <c r="C9" s="7">
        <v>2.0</v>
      </c>
      <c r="D9" s="7">
        <v>10.0</v>
      </c>
      <c r="E9" s="7">
        <v>25.0</v>
      </c>
      <c r="F9" s="6" t="s">
        <v>169</v>
      </c>
      <c r="G9" s="6" t="s">
        <v>170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172</v>
      </c>
      <c r="B10" s="7">
        <v>19.0</v>
      </c>
      <c r="C10" s="7">
        <v>2.0</v>
      </c>
      <c r="D10" s="7">
        <v>15.0</v>
      </c>
      <c r="E10" s="7">
        <v>36.0</v>
      </c>
      <c r="F10" s="6" t="s">
        <v>173</v>
      </c>
      <c r="G10" s="6" t="s">
        <v>174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45</v>
      </c>
      <c r="B11" s="7">
        <v>4.0</v>
      </c>
      <c r="C11" s="7">
        <v>1.0</v>
      </c>
      <c r="D11" s="7">
        <v>3.0</v>
      </c>
      <c r="E11" s="7">
        <v>8.0</v>
      </c>
      <c r="F11" s="6" t="s">
        <v>17</v>
      </c>
      <c r="G11" s="6" t="s">
        <v>175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177</v>
      </c>
      <c r="B12" s="7">
        <v>2.0</v>
      </c>
      <c r="C12" s="7">
        <v>0.0</v>
      </c>
      <c r="D12" s="7">
        <v>2.0</v>
      </c>
      <c r="E12" s="7">
        <v>4.0</v>
      </c>
      <c r="F12" s="6" t="s">
        <v>17</v>
      </c>
      <c r="G12" s="6" t="s">
        <v>17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124</v>
      </c>
      <c r="B13" s="7">
        <v>23.0</v>
      </c>
      <c r="C13" s="7">
        <v>3.0</v>
      </c>
      <c r="D13" s="7">
        <v>22.0</v>
      </c>
      <c r="E13" s="7">
        <v>48.0</v>
      </c>
      <c r="F13" s="6" t="s">
        <v>58</v>
      </c>
      <c r="G13" s="6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181</v>
      </c>
      <c r="B14" s="7">
        <v>2.0</v>
      </c>
      <c r="C14" s="7">
        <v>0.0</v>
      </c>
      <c r="D14" s="7">
        <v>2.0</v>
      </c>
      <c r="E14" s="7">
        <v>4.0</v>
      </c>
      <c r="F14" s="6" t="s">
        <v>17</v>
      </c>
      <c r="G14" s="6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184</v>
      </c>
      <c r="B15" s="7">
        <v>4.0</v>
      </c>
      <c r="C15" s="7">
        <v>0.0</v>
      </c>
      <c r="D15" s="7">
        <v>4.0</v>
      </c>
      <c r="E15" s="7">
        <v>8.0</v>
      </c>
      <c r="F15" s="6" t="s">
        <v>17</v>
      </c>
      <c r="G15" s="6" t="s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112</v>
      </c>
      <c r="B16" s="7">
        <v>21.0</v>
      </c>
      <c r="C16" s="7">
        <v>1.0</v>
      </c>
      <c r="D16" s="7">
        <v>21.0</v>
      </c>
      <c r="E16" s="7">
        <v>43.0</v>
      </c>
      <c r="F16" s="6" t="s">
        <v>185</v>
      </c>
      <c r="G16" s="6" t="s">
        <v>186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149</v>
      </c>
      <c r="B17" s="7">
        <v>7.0</v>
      </c>
      <c r="C17" s="7">
        <v>1.0</v>
      </c>
      <c r="D17" s="7">
        <v>7.0</v>
      </c>
      <c r="E17" s="7">
        <v>15.0</v>
      </c>
      <c r="F17" s="6" t="s">
        <v>161</v>
      </c>
      <c r="G17" s="6" t="s">
        <v>189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96</v>
      </c>
      <c r="B18" s="7">
        <v>26.0</v>
      </c>
      <c r="C18" s="7">
        <v>5.0</v>
      </c>
      <c r="D18" s="7">
        <v>27.0</v>
      </c>
      <c r="E18" s="7">
        <v>58.0</v>
      </c>
      <c r="F18" s="6" t="s">
        <v>192</v>
      </c>
      <c r="G18" s="6" t="s">
        <v>193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55</v>
      </c>
      <c r="B19" s="7">
        <v>14.0</v>
      </c>
      <c r="C19" s="7">
        <v>2.0</v>
      </c>
      <c r="D19" s="7">
        <v>15.0</v>
      </c>
      <c r="E19" s="7">
        <v>31.0</v>
      </c>
      <c r="F19" s="6" t="s">
        <v>196</v>
      </c>
      <c r="G19" s="6" t="s">
        <v>197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65</v>
      </c>
      <c r="B20" s="7">
        <v>5.0</v>
      </c>
      <c r="C20" s="7">
        <v>2.0</v>
      </c>
      <c r="D20" s="7">
        <v>5.0</v>
      </c>
      <c r="E20" s="7">
        <v>12.0</v>
      </c>
      <c r="F20" s="6" t="s">
        <v>50</v>
      </c>
      <c r="G20" s="6" t="s">
        <v>198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199</v>
      </c>
      <c r="B21" s="7">
        <v>2.0</v>
      </c>
      <c r="C21" s="7">
        <v>1.0</v>
      </c>
      <c r="D21" s="7">
        <v>2.0</v>
      </c>
      <c r="E21" s="7">
        <v>5.0</v>
      </c>
      <c r="F21" s="6" t="s">
        <v>46</v>
      </c>
      <c r="G21" s="6" t="s">
        <v>161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36</v>
      </c>
      <c r="B22" s="7">
        <v>19.0</v>
      </c>
      <c r="C22" s="7">
        <v>5.0</v>
      </c>
      <c r="D22" s="7">
        <v>22.0</v>
      </c>
      <c r="E22" s="7">
        <v>46.0</v>
      </c>
      <c r="F22" s="6" t="s">
        <v>165</v>
      </c>
      <c r="G22" s="6" t="s">
        <v>201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202</v>
      </c>
      <c r="B23" s="7">
        <v>1.0</v>
      </c>
      <c r="C23" s="7">
        <v>1.0</v>
      </c>
      <c r="D23" s="7">
        <v>1.0</v>
      </c>
      <c r="E23" s="7">
        <v>3.0</v>
      </c>
      <c r="F23" s="6" t="s">
        <v>73</v>
      </c>
      <c r="G23" s="6" t="s">
        <v>176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16</v>
      </c>
      <c r="B24" s="7">
        <v>26.0</v>
      </c>
      <c r="C24" s="7">
        <v>4.0</v>
      </c>
      <c r="D24" s="7">
        <v>38.0</v>
      </c>
      <c r="E24" s="7">
        <v>68.0</v>
      </c>
      <c r="F24" s="6" t="s">
        <v>203</v>
      </c>
      <c r="G24" s="6" t="s">
        <v>64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87</v>
      </c>
      <c r="B25" s="7">
        <v>4.0</v>
      </c>
      <c r="C25" s="7">
        <v>0.0</v>
      </c>
      <c r="D25" s="7">
        <v>6.0</v>
      </c>
      <c r="E25" s="7">
        <v>10.0</v>
      </c>
      <c r="F25" s="6" t="s">
        <v>46</v>
      </c>
      <c r="G25" s="6" t="s">
        <v>46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62</v>
      </c>
      <c r="B26" s="7">
        <v>22.0</v>
      </c>
      <c r="C26" s="7">
        <v>5.0</v>
      </c>
      <c r="D26" s="7">
        <v>35.0</v>
      </c>
      <c r="E26" s="7">
        <v>62.0</v>
      </c>
      <c r="F26" s="6" t="s">
        <v>204</v>
      </c>
      <c r="G26" s="6" t="s">
        <v>205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206</v>
      </c>
      <c r="B27" s="7">
        <v>4.0</v>
      </c>
      <c r="C27" s="7">
        <v>1.0</v>
      </c>
      <c r="D27" s="7">
        <v>7.0</v>
      </c>
      <c r="E27" s="7">
        <v>12.0</v>
      </c>
      <c r="F27" s="6" t="s">
        <v>73</v>
      </c>
      <c r="G27" s="6" t="s">
        <v>207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23</v>
      </c>
      <c r="B28" s="7">
        <v>25.0</v>
      </c>
      <c r="C28" s="7">
        <v>5.0</v>
      </c>
      <c r="D28" s="7">
        <v>44.0</v>
      </c>
      <c r="E28" s="7">
        <v>74.0</v>
      </c>
      <c r="F28" s="6" t="s">
        <v>208</v>
      </c>
      <c r="G28" s="6" t="s">
        <v>69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8</v>
      </c>
      <c r="B29" s="7">
        <v>3.0</v>
      </c>
      <c r="C29" s="7">
        <v>0.0</v>
      </c>
      <c r="D29" s="7">
        <v>6.0</v>
      </c>
      <c r="E29" s="7">
        <v>9.0</v>
      </c>
      <c r="F29" s="6" t="s">
        <v>73</v>
      </c>
      <c r="G29" s="6" t="s">
        <v>73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212</v>
      </c>
      <c r="B30" s="7">
        <v>1.0</v>
      </c>
      <c r="C30" s="7">
        <v>0.0</v>
      </c>
      <c r="D30" s="7">
        <v>0.0</v>
      </c>
      <c r="E30" s="7">
        <v>1.0</v>
      </c>
      <c r="F30" s="6" t="s">
        <v>95</v>
      </c>
      <c r="G30" s="6" t="s">
        <v>95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213</v>
      </c>
      <c r="B31" s="7">
        <v>1.0</v>
      </c>
      <c r="C31" s="7">
        <v>0.0</v>
      </c>
      <c r="D31" s="7">
        <v>0.0</v>
      </c>
      <c r="E31" s="7">
        <v>1.0</v>
      </c>
      <c r="F31" s="6" t="s">
        <v>95</v>
      </c>
      <c r="G31" s="6" t="s">
        <v>95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216</v>
      </c>
      <c r="B32" s="7">
        <v>0.0</v>
      </c>
      <c r="C32" s="7">
        <v>0.0</v>
      </c>
      <c r="D32" s="7">
        <v>1.0</v>
      </c>
      <c r="E32" s="7">
        <v>1.0</v>
      </c>
      <c r="F32" s="6" t="s">
        <v>113</v>
      </c>
      <c r="G32" s="6" t="s">
        <v>113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219</v>
      </c>
      <c r="B33" s="7">
        <v>0.0</v>
      </c>
      <c r="C33" s="7">
        <v>0.0</v>
      </c>
      <c r="D33" s="7">
        <v>2.0</v>
      </c>
      <c r="E33" s="7">
        <v>2.0</v>
      </c>
      <c r="F33" s="6" t="s">
        <v>113</v>
      </c>
      <c r="G33" s="6" t="s">
        <v>113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220</v>
      </c>
      <c r="B34" s="7">
        <v>0.0</v>
      </c>
      <c r="C34" s="7">
        <v>0.0</v>
      </c>
      <c r="D34" s="7">
        <v>1.0</v>
      </c>
      <c r="E34" s="7">
        <v>1.0</v>
      </c>
      <c r="F34" s="6" t="s">
        <v>113</v>
      </c>
      <c r="G34" s="6" t="s">
        <v>113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98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99</v>
      </c>
      <c r="B36" s="6" t="s">
        <v>222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1">
        <v>-4.0</v>
      </c>
      <c r="B1" s="17" t="s">
        <v>248</v>
      </c>
      <c r="C1" s="18" t="s">
        <v>254</v>
      </c>
      <c r="D1" s="19">
        <v>41365.0</v>
      </c>
      <c r="E1" s="19">
        <v>41368.0</v>
      </c>
      <c r="F1" s="19">
        <v>41372.0</v>
      </c>
      <c r="G1" s="19">
        <v>41375.0</v>
      </c>
      <c r="H1" s="19">
        <v>41379.0</v>
      </c>
      <c r="I1" s="19">
        <v>41382.0</v>
      </c>
      <c r="J1" s="19">
        <v>41386.0</v>
      </c>
      <c r="K1" s="19">
        <v>41389.0</v>
      </c>
      <c r="L1" s="19">
        <v>41393.0</v>
      </c>
      <c r="M1" s="20" t="s">
        <v>256</v>
      </c>
      <c r="N1" s="22" t="s">
        <v>257</v>
      </c>
      <c r="O1" s="23" t="s">
        <v>258</v>
      </c>
      <c r="P1" s="24" t="s">
        <v>578</v>
      </c>
    </row>
    <row r="2">
      <c r="A2" s="250">
        <v>-3.0</v>
      </c>
      <c r="B2" s="27" t="s">
        <v>261</v>
      </c>
      <c r="C2" s="28">
        <f>'0313'!M29</f>
        <v>650</v>
      </c>
      <c r="D2" s="263" t="s">
        <v>346</v>
      </c>
      <c r="E2" s="230" t="s">
        <v>374</v>
      </c>
      <c r="F2" s="229" t="s">
        <v>586</v>
      </c>
      <c r="G2" s="229" t="s">
        <v>374</v>
      </c>
      <c r="H2" s="229" t="s">
        <v>374</v>
      </c>
      <c r="I2" s="230" t="s">
        <v>466</v>
      </c>
      <c r="J2" s="230" t="s">
        <v>587</v>
      </c>
      <c r="K2" s="230" t="s">
        <v>300</v>
      </c>
      <c r="L2" s="229" t="s">
        <v>349</v>
      </c>
      <c r="M2" s="31">
        <f>C2+M3-M4</f>
        <v>-700</v>
      </c>
      <c r="N2" s="32"/>
      <c r="O2" s="33">
        <f>SUM(O5:O34)</f>
        <v>-10500</v>
      </c>
      <c r="P2" s="48"/>
      <c r="Q2" s="36"/>
      <c r="R2" s="36"/>
      <c r="S2" s="36"/>
      <c r="T2" s="36"/>
    </row>
    <row r="3">
      <c r="A3" s="241">
        <v>-2.0</v>
      </c>
      <c r="B3" s="37" t="s">
        <v>271</v>
      </c>
      <c r="C3" s="38"/>
      <c r="D3" s="39">
        <f t="shared" ref="D3:L3" si="1">SUM(D5:D34)</f>
        <v>2500</v>
      </c>
      <c r="E3" s="39">
        <f t="shared" si="1"/>
        <v>2250</v>
      </c>
      <c r="F3" s="39">
        <f t="shared" si="1"/>
        <v>3000</v>
      </c>
      <c r="G3" s="39">
        <f t="shared" si="1"/>
        <v>2500</v>
      </c>
      <c r="H3" s="39">
        <f t="shared" si="1"/>
        <v>2000</v>
      </c>
      <c r="I3" s="39">
        <f t="shared" si="1"/>
        <v>1200</v>
      </c>
      <c r="J3" s="39">
        <f t="shared" si="1"/>
        <v>1500</v>
      </c>
      <c r="K3" s="39">
        <f t="shared" si="1"/>
        <v>2500</v>
      </c>
      <c r="L3" s="39">
        <f t="shared" si="1"/>
        <v>1800</v>
      </c>
      <c r="M3" s="39">
        <f>SUM(D3:L3)</f>
        <v>19250</v>
      </c>
      <c r="N3" s="32"/>
      <c r="O3" s="40"/>
      <c r="P3" s="41"/>
      <c r="Q3" s="43"/>
      <c r="R3" s="43"/>
      <c r="S3" s="43"/>
      <c r="T3" s="43"/>
    </row>
    <row r="4">
      <c r="A4" s="253">
        <v>-1.0</v>
      </c>
      <c r="B4" s="44" t="s">
        <v>272</v>
      </c>
      <c r="C4" s="45"/>
      <c r="D4" s="231">
        <v>2600.0</v>
      </c>
      <c r="E4" s="231">
        <v>2600.0</v>
      </c>
      <c r="F4" s="231">
        <v>2600.0</v>
      </c>
      <c r="G4" s="231">
        <v>2600.0</v>
      </c>
      <c r="H4" s="231">
        <v>2600.0</v>
      </c>
      <c r="I4" s="231">
        <v>1200.0</v>
      </c>
      <c r="J4" s="231">
        <v>2600.0</v>
      </c>
      <c r="K4" s="231">
        <v>2600.0</v>
      </c>
      <c r="L4" s="231">
        <v>1200.0</v>
      </c>
      <c r="M4" s="47">
        <f t="shared" ref="M4:M34" si="2">SUM(C4:L4)</f>
        <v>20600</v>
      </c>
      <c r="N4" s="32"/>
      <c r="O4" s="40"/>
      <c r="P4" s="48"/>
    </row>
    <row r="5">
      <c r="A5" s="241">
        <v>0.0</v>
      </c>
      <c r="B5" s="50" t="s">
        <v>278</v>
      </c>
      <c r="C5" s="258">
        <v>0.0</v>
      </c>
      <c r="E5" s="229">
        <v>0.0</v>
      </c>
      <c r="J5" s="230">
        <v>0.0</v>
      </c>
      <c r="L5" s="43"/>
      <c r="M5" s="52">
        <f t="shared" si="2"/>
        <v>0</v>
      </c>
      <c r="N5" s="32"/>
      <c r="O5" s="33">
        <f t="shared" ref="O5:O34" si="3">N5-M5</f>
        <v>0</v>
      </c>
      <c r="P5" s="259"/>
    </row>
    <row r="6">
      <c r="A6" s="241">
        <v>1.0</v>
      </c>
      <c r="B6" s="57" t="s">
        <v>94</v>
      </c>
      <c r="C6" s="51">
        <f>-1*'0313'!O1</f>
        <v>800</v>
      </c>
      <c r="D6" s="229">
        <v>250.0</v>
      </c>
      <c r="E6" s="234"/>
      <c r="F6" s="229">
        <v>250.0</v>
      </c>
      <c r="G6" s="229">
        <v>250.0</v>
      </c>
      <c r="H6" s="43"/>
      <c r="J6" s="229">
        <v>250.0</v>
      </c>
      <c r="K6" s="229">
        <v>250.0</v>
      </c>
      <c r="L6" s="229">
        <v>200.0</v>
      </c>
      <c r="M6" s="52">
        <f t="shared" si="2"/>
        <v>2250</v>
      </c>
      <c r="N6" s="53">
        <v>2600.0</v>
      </c>
      <c r="O6" s="33">
        <f t="shared" si="3"/>
        <v>350</v>
      </c>
      <c r="P6" s="54">
        <f>SUM(D6:L6)+'0313'!Q1</f>
        <v>1450</v>
      </c>
    </row>
    <row r="7">
      <c r="A7" s="241">
        <v>2.0</v>
      </c>
      <c r="B7" s="57" t="s">
        <v>23</v>
      </c>
      <c r="C7" s="51">
        <f>-1*'0313'!O2</f>
        <v>1300</v>
      </c>
      <c r="D7" s="229">
        <v>250.0</v>
      </c>
      <c r="E7" s="229">
        <v>250.0</v>
      </c>
      <c r="F7" s="230">
        <v>250.0</v>
      </c>
      <c r="G7" s="230">
        <v>250.0</v>
      </c>
      <c r="H7" s="230">
        <v>250.0</v>
      </c>
      <c r="I7" s="229">
        <v>150.0</v>
      </c>
      <c r="J7" s="229">
        <v>250.0</v>
      </c>
      <c r="K7" s="230">
        <v>250.0</v>
      </c>
      <c r="L7" s="230">
        <v>200.0</v>
      </c>
      <c r="M7" s="52">
        <f t="shared" si="2"/>
        <v>3400</v>
      </c>
      <c r="N7" s="53">
        <v>2000.0</v>
      </c>
      <c r="O7" s="33">
        <f t="shared" si="3"/>
        <v>-1400</v>
      </c>
      <c r="P7" s="54">
        <f>SUM(D7:L7)+'0313'!Q2</f>
        <v>2100</v>
      </c>
    </row>
    <row r="8">
      <c r="A8" s="241">
        <v>3.0</v>
      </c>
      <c r="B8" s="57" t="s">
        <v>7</v>
      </c>
      <c r="C8" s="51">
        <f>-1*'0313'!O3</f>
        <v>800</v>
      </c>
      <c r="D8" s="43"/>
      <c r="E8" s="234"/>
      <c r="F8" s="43"/>
      <c r="G8" s="43"/>
      <c r="H8" s="43"/>
      <c r="I8" s="43"/>
      <c r="J8" s="43"/>
      <c r="K8" s="43"/>
      <c r="L8" s="43"/>
      <c r="M8" s="52">
        <f t="shared" si="2"/>
        <v>800</v>
      </c>
      <c r="N8" s="32"/>
      <c r="O8" s="33">
        <f t="shared" si="3"/>
        <v>-800</v>
      </c>
      <c r="P8" s="54">
        <f>SUM(D8:L8)+'0313'!Q3</f>
        <v>0</v>
      </c>
    </row>
    <row r="9">
      <c r="A9" s="241">
        <v>4.0</v>
      </c>
      <c r="B9" s="57" t="s">
        <v>96</v>
      </c>
      <c r="C9" s="51">
        <f>-1*'0313'!O4</f>
        <v>450</v>
      </c>
      <c r="D9" s="230">
        <v>250.0</v>
      </c>
      <c r="E9" s="230">
        <v>250.0</v>
      </c>
      <c r="F9" s="230">
        <v>250.0</v>
      </c>
      <c r="G9" s="230">
        <v>250.0</v>
      </c>
      <c r="H9" s="229">
        <v>250.0</v>
      </c>
      <c r="I9" s="43"/>
      <c r="J9" s="43"/>
      <c r="K9" s="43"/>
      <c r="L9" s="43"/>
      <c r="M9" s="52">
        <f t="shared" si="2"/>
        <v>1700</v>
      </c>
      <c r="N9" s="32"/>
      <c r="O9" s="33">
        <f t="shared" si="3"/>
        <v>-1700</v>
      </c>
      <c r="P9" s="54">
        <f>SUM(D9:L9)+'0313'!Q4</f>
        <v>1250</v>
      </c>
    </row>
    <row r="10">
      <c r="A10" s="241">
        <v>5.0</v>
      </c>
      <c r="B10" s="57" t="s">
        <v>62</v>
      </c>
      <c r="C10" s="51">
        <f>-1*'0313'!O5</f>
        <v>1700</v>
      </c>
      <c r="D10" s="229">
        <v>250.0</v>
      </c>
      <c r="E10" s="230">
        <v>250.0</v>
      </c>
      <c r="F10" s="230">
        <v>250.0</v>
      </c>
      <c r="G10" s="230">
        <v>250.0</v>
      </c>
      <c r="H10" s="229">
        <v>250.0</v>
      </c>
      <c r="I10" s="43"/>
      <c r="J10" s="43"/>
      <c r="K10" s="229">
        <v>250.0</v>
      </c>
      <c r="L10" s="230">
        <v>200.0</v>
      </c>
      <c r="M10" s="52">
        <f t="shared" si="2"/>
        <v>3400</v>
      </c>
      <c r="N10" s="53">
        <v>1200.0</v>
      </c>
      <c r="O10" s="33">
        <f t="shared" si="3"/>
        <v>-2200</v>
      </c>
      <c r="P10" s="54">
        <f>SUM(D10:L10)+'0313'!Q5</f>
        <v>1700</v>
      </c>
    </row>
    <row r="11">
      <c r="A11" s="241">
        <v>6.0</v>
      </c>
      <c r="B11" s="57" t="s">
        <v>16</v>
      </c>
      <c r="C11" s="51">
        <f>-1*'0313'!O6</f>
        <v>0</v>
      </c>
      <c r="D11" s="230">
        <v>250.0</v>
      </c>
      <c r="E11" s="229">
        <v>250.0</v>
      </c>
      <c r="F11" s="43"/>
      <c r="G11" s="43"/>
      <c r="H11" s="43"/>
      <c r="I11" s="36"/>
      <c r="J11" s="43"/>
      <c r="K11" s="43"/>
      <c r="L11" s="43"/>
      <c r="M11" s="52">
        <f t="shared" si="2"/>
        <v>500</v>
      </c>
      <c r="N11" s="61">
        <f>M11</f>
        <v>500</v>
      </c>
      <c r="O11" s="33">
        <f t="shared" si="3"/>
        <v>0</v>
      </c>
      <c r="P11" s="54">
        <f>SUM(D11:L11)+'0313'!Q6</f>
        <v>500</v>
      </c>
    </row>
    <row r="12">
      <c r="A12" s="241">
        <v>7.0</v>
      </c>
      <c r="B12" s="57" t="s">
        <v>36</v>
      </c>
      <c r="C12" s="51">
        <f>-1*'0313'!O7</f>
        <v>-1350</v>
      </c>
      <c r="D12" s="229">
        <v>250.0</v>
      </c>
      <c r="E12" s="230">
        <v>250.0</v>
      </c>
      <c r="F12" s="230">
        <v>250.0</v>
      </c>
      <c r="G12" s="230">
        <v>250.0</v>
      </c>
      <c r="H12" s="43"/>
      <c r="I12" s="43"/>
      <c r="J12" s="43"/>
      <c r="K12" s="43"/>
      <c r="L12" s="43"/>
      <c r="M12" s="52">
        <f t="shared" si="2"/>
        <v>-350</v>
      </c>
      <c r="N12" s="32"/>
      <c r="O12" s="33">
        <f t="shared" si="3"/>
        <v>350</v>
      </c>
      <c r="P12" s="54">
        <f>SUM(D12:L12)+'0313'!Q7</f>
        <v>1000</v>
      </c>
    </row>
    <row r="13">
      <c r="A13" s="241">
        <v>8.0</v>
      </c>
      <c r="B13" s="57" t="s">
        <v>172</v>
      </c>
      <c r="C13" s="51">
        <f>-1*'0313'!O8</f>
        <v>450</v>
      </c>
      <c r="D13" s="43"/>
      <c r="E13" s="234"/>
      <c r="F13" s="43"/>
      <c r="G13" s="43"/>
      <c r="H13" s="43"/>
      <c r="I13" s="43"/>
      <c r="J13" s="230">
        <v>250.0</v>
      </c>
      <c r="K13" s="229">
        <v>250.0</v>
      </c>
      <c r="L13" s="230">
        <v>200.0</v>
      </c>
      <c r="M13" s="52">
        <f t="shared" si="2"/>
        <v>1150</v>
      </c>
      <c r="N13" s="32"/>
      <c r="O13" s="33">
        <f t="shared" si="3"/>
        <v>-1150</v>
      </c>
      <c r="P13" s="54">
        <f>SUM(D13:L13)+'0313'!Q8</f>
        <v>700</v>
      </c>
    </row>
    <row r="14">
      <c r="A14" s="241">
        <v>9.0</v>
      </c>
      <c r="B14" s="57" t="s">
        <v>220</v>
      </c>
      <c r="C14" s="51">
        <f>-1*'0313'!O9</f>
        <v>100</v>
      </c>
      <c r="D14" s="43"/>
      <c r="E14" s="234"/>
      <c r="F14" s="43"/>
      <c r="G14" s="43"/>
      <c r="H14" s="43"/>
      <c r="I14" s="43"/>
      <c r="J14" s="43"/>
      <c r="K14" s="43"/>
      <c r="L14" s="43"/>
      <c r="M14" s="52">
        <f t="shared" si="2"/>
        <v>100</v>
      </c>
      <c r="N14" s="32"/>
      <c r="O14" s="33">
        <f t="shared" si="3"/>
        <v>-100</v>
      </c>
      <c r="P14" s="54">
        <f>SUM(D14:L14)+'0313'!Q9</f>
        <v>0</v>
      </c>
    </row>
    <row r="15">
      <c r="A15" s="241">
        <v>10.0</v>
      </c>
      <c r="B15" s="57" t="s">
        <v>87</v>
      </c>
      <c r="C15" s="51">
        <f>-1*'0313'!O10</f>
        <v>1000</v>
      </c>
      <c r="D15" s="43"/>
      <c r="E15" s="234"/>
      <c r="F15" s="229">
        <v>250.0</v>
      </c>
      <c r="G15" s="43"/>
      <c r="H15" s="43"/>
      <c r="I15" s="36"/>
      <c r="J15" s="43"/>
      <c r="K15" s="229">
        <v>250.0</v>
      </c>
      <c r="L15" s="43"/>
      <c r="M15" s="52">
        <f t="shared" si="2"/>
        <v>1500</v>
      </c>
      <c r="N15" s="32"/>
      <c r="O15" s="33">
        <f t="shared" si="3"/>
        <v>-1500</v>
      </c>
      <c r="P15" s="54">
        <f>SUM(D15:L15)+'0313'!Q10</f>
        <v>500</v>
      </c>
    </row>
    <row r="16">
      <c r="A16" s="241">
        <v>11.0</v>
      </c>
      <c r="B16" s="57" t="s">
        <v>168</v>
      </c>
      <c r="C16" s="51">
        <f>-1*'0313'!O11</f>
        <v>-250</v>
      </c>
      <c r="D16" s="43"/>
      <c r="E16" s="230">
        <v>250.0</v>
      </c>
      <c r="F16" s="43"/>
      <c r="G16" s="229">
        <v>250.0</v>
      </c>
      <c r="H16" s="43"/>
      <c r="I16" s="229">
        <v>150.0</v>
      </c>
      <c r="J16" s="43"/>
      <c r="K16" s="43"/>
      <c r="L16" s="43"/>
      <c r="M16" s="52">
        <f t="shared" si="2"/>
        <v>400</v>
      </c>
      <c r="N16" s="53">
        <v>1200.0</v>
      </c>
      <c r="O16" s="33">
        <f t="shared" si="3"/>
        <v>800</v>
      </c>
      <c r="P16" s="54">
        <f>SUM(D16:L16)+'0313'!Q11</f>
        <v>650</v>
      </c>
    </row>
    <row r="17">
      <c r="A17" s="241">
        <v>12.0</v>
      </c>
      <c r="B17" s="57" t="s">
        <v>70</v>
      </c>
      <c r="C17" s="51">
        <f>-1*'0313'!O12</f>
        <v>150</v>
      </c>
      <c r="D17" s="230">
        <v>250.0</v>
      </c>
      <c r="E17" s="229">
        <v>250.0</v>
      </c>
      <c r="F17" s="229">
        <v>250.0</v>
      </c>
      <c r="G17" s="43"/>
      <c r="H17" s="229">
        <v>250.0</v>
      </c>
      <c r="I17" s="230">
        <v>150.0</v>
      </c>
      <c r="J17" s="43"/>
      <c r="K17" s="43"/>
      <c r="L17" s="43"/>
      <c r="M17" s="52">
        <f t="shared" si="2"/>
        <v>1300</v>
      </c>
      <c r="N17" s="32"/>
      <c r="O17" s="33">
        <f t="shared" si="3"/>
        <v>-1300</v>
      </c>
      <c r="P17" s="54">
        <f>SUM(D17:L17)+'0313'!Q12</f>
        <v>1150</v>
      </c>
    </row>
    <row r="18">
      <c r="A18" s="241">
        <v>13.0</v>
      </c>
      <c r="B18" s="57" t="s">
        <v>216</v>
      </c>
      <c r="C18" s="51">
        <f>-1*'0313'!O13</f>
        <v>150</v>
      </c>
      <c r="D18" s="234"/>
      <c r="E18" s="234"/>
      <c r="F18" s="234"/>
      <c r="G18" s="234"/>
      <c r="H18" s="234"/>
      <c r="I18" s="234"/>
      <c r="J18" s="234"/>
      <c r="K18" s="234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SUM(D18:L18)+'0313'!Q13</f>
        <v>0</v>
      </c>
    </row>
    <row r="19">
      <c r="A19" s="241">
        <v>14.0</v>
      </c>
      <c r="B19" s="57" t="s">
        <v>241</v>
      </c>
      <c r="C19" s="51">
        <f>-1*'0313'!O14</f>
        <v>0</v>
      </c>
      <c r="D19" s="234"/>
      <c r="E19" s="234"/>
      <c r="F19" s="234"/>
      <c r="G19" s="234"/>
      <c r="H19" s="234"/>
      <c r="I19" s="234"/>
      <c r="J19" s="234"/>
      <c r="K19" s="234"/>
      <c r="L19" s="43"/>
      <c r="M19" s="52">
        <f t="shared" si="2"/>
        <v>0</v>
      </c>
      <c r="N19" s="32"/>
      <c r="O19" s="33">
        <f t="shared" si="3"/>
        <v>0</v>
      </c>
      <c r="P19" s="54">
        <f>SUM(D19:L19)+'0313'!Q14</f>
        <v>0</v>
      </c>
    </row>
    <row r="20">
      <c r="A20" s="241">
        <v>15.0</v>
      </c>
      <c r="B20" s="57" t="s">
        <v>199</v>
      </c>
      <c r="C20" s="51">
        <f>-1*'0313'!O15</f>
        <v>150</v>
      </c>
      <c r="D20" s="43"/>
      <c r="E20" s="234"/>
      <c r="F20" s="43"/>
      <c r="G20" s="43"/>
      <c r="H20" s="43"/>
      <c r="I20" s="43"/>
      <c r="J20" s="43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SUM(D20:L20)+'0313'!Q15</f>
        <v>0</v>
      </c>
    </row>
    <row r="21">
      <c r="A21" s="241">
        <v>16.0</v>
      </c>
      <c r="B21" s="57" t="s">
        <v>25</v>
      </c>
      <c r="C21" s="51">
        <f>-1*'0313'!O16</f>
        <v>-1300</v>
      </c>
      <c r="D21" s="43"/>
      <c r="E21" s="234"/>
      <c r="F21" s="230">
        <v>250.0</v>
      </c>
      <c r="G21" s="229">
        <v>250.0</v>
      </c>
      <c r="H21" s="229">
        <v>250.0</v>
      </c>
      <c r="I21" s="229">
        <v>150.0</v>
      </c>
      <c r="J21" s="229">
        <v>250.0</v>
      </c>
      <c r="K21" s="230">
        <v>250.0</v>
      </c>
      <c r="L21" s="230">
        <v>200.0</v>
      </c>
      <c r="M21" s="52">
        <f t="shared" si="2"/>
        <v>300</v>
      </c>
      <c r="N21" s="53">
        <v>2600.0</v>
      </c>
      <c r="O21" s="33">
        <f t="shared" si="3"/>
        <v>2300</v>
      </c>
      <c r="P21" s="54">
        <f>SUM(D21:L21)+'0313'!Q16</f>
        <v>1600</v>
      </c>
    </row>
    <row r="22">
      <c r="A22" s="241">
        <v>17.0</v>
      </c>
      <c r="B22" s="57" t="s">
        <v>112</v>
      </c>
      <c r="C22" s="51">
        <f>-1*'0313'!O17</f>
        <v>1650</v>
      </c>
      <c r="D22" s="43"/>
      <c r="E22" s="234"/>
      <c r="F22" s="229">
        <v>250.0</v>
      </c>
      <c r="G22" s="43"/>
      <c r="H22" s="230">
        <v>250.0</v>
      </c>
      <c r="J22" s="43"/>
      <c r="K22" s="229">
        <v>250.0</v>
      </c>
      <c r="L22" s="229">
        <v>200.0</v>
      </c>
      <c r="M22" s="52">
        <f t="shared" si="2"/>
        <v>2600</v>
      </c>
      <c r="N22" s="53">
        <v>2600.0</v>
      </c>
      <c r="O22" s="33">
        <f t="shared" si="3"/>
        <v>0</v>
      </c>
      <c r="P22" s="259"/>
    </row>
    <row r="23">
      <c r="A23" s="241">
        <v>18.0</v>
      </c>
      <c r="B23" s="57" t="s">
        <v>124</v>
      </c>
      <c r="C23" s="51">
        <f>-1*'0313'!O18</f>
        <v>200</v>
      </c>
      <c r="D23" s="230">
        <v>250.0</v>
      </c>
      <c r="E23" s="230">
        <v>250.0</v>
      </c>
      <c r="F23" s="43"/>
      <c r="G23" s="229">
        <v>250.0</v>
      </c>
      <c r="H23" s="43"/>
      <c r="I23" s="230">
        <v>150.0</v>
      </c>
      <c r="J23" s="43"/>
      <c r="K23" s="230">
        <v>250.0</v>
      </c>
      <c r="L23" s="230">
        <v>200.0</v>
      </c>
      <c r="M23" s="52">
        <f t="shared" si="2"/>
        <v>1550</v>
      </c>
      <c r="N23" s="53">
        <v>1500.0</v>
      </c>
      <c r="O23" s="33">
        <f t="shared" si="3"/>
        <v>-50</v>
      </c>
      <c r="P23" s="54">
        <f>SUM(D23:L23)+'0313'!Q18</f>
        <v>1350</v>
      </c>
    </row>
    <row r="24">
      <c r="A24" s="241">
        <v>19.0</v>
      </c>
      <c r="B24" s="57" t="s">
        <v>97</v>
      </c>
      <c r="C24" s="51">
        <f>-1*'0313'!O19</f>
        <v>100</v>
      </c>
      <c r="D24" s="43"/>
      <c r="E24" s="234"/>
      <c r="F24" s="43"/>
      <c r="G24" s="43"/>
      <c r="H24" s="43"/>
      <c r="I24" s="230">
        <v>150.0</v>
      </c>
      <c r="J24" s="230">
        <v>250.0</v>
      </c>
      <c r="K24" s="230">
        <v>250.0</v>
      </c>
      <c r="L24" s="43"/>
      <c r="M24" s="52">
        <f t="shared" si="2"/>
        <v>750</v>
      </c>
      <c r="N24" s="32"/>
      <c r="O24" s="33">
        <f t="shared" si="3"/>
        <v>-750</v>
      </c>
      <c r="P24" s="259"/>
    </row>
    <row r="25">
      <c r="A25" s="241">
        <v>20.0</v>
      </c>
      <c r="B25" s="57" t="s">
        <v>52</v>
      </c>
      <c r="C25" s="51">
        <f>-1*'0313'!O20</f>
        <v>1150</v>
      </c>
      <c r="D25" s="43"/>
      <c r="E25" s="234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32"/>
      <c r="O25" s="33">
        <f t="shared" si="3"/>
        <v>-1150</v>
      </c>
      <c r="P25" s="259"/>
    </row>
    <row r="26">
      <c r="A26" s="241">
        <v>21.0</v>
      </c>
      <c r="B26" s="57" t="s">
        <v>8</v>
      </c>
      <c r="C26" s="51">
        <f>-1*'0313'!O21</f>
        <v>0</v>
      </c>
      <c r="D26" s="43"/>
      <c r="E26" s="234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2"/>
      <c r="O26" s="33">
        <f t="shared" si="3"/>
        <v>0</v>
      </c>
      <c r="P26" s="54">
        <f>SUM(D26:L26)+'0313'!Q21</f>
        <v>0</v>
      </c>
    </row>
    <row r="27">
      <c r="A27" s="241">
        <v>22.0</v>
      </c>
      <c r="B27" s="57" t="s">
        <v>55</v>
      </c>
      <c r="C27" s="51">
        <f>-1*'0313'!O22</f>
        <v>450</v>
      </c>
      <c r="D27" s="230">
        <v>250.0</v>
      </c>
      <c r="E27" s="229">
        <v>250.0</v>
      </c>
      <c r="F27" s="230">
        <v>250.0</v>
      </c>
      <c r="G27" s="43"/>
      <c r="H27" s="230">
        <v>250.0</v>
      </c>
      <c r="I27" s="43"/>
      <c r="J27" s="43"/>
      <c r="K27" s="43"/>
      <c r="L27" s="43"/>
      <c r="M27" s="52">
        <f t="shared" si="2"/>
        <v>1450</v>
      </c>
      <c r="N27" s="32"/>
      <c r="O27" s="33">
        <f t="shared" si="3"/>
        <v>-1450</v>
      </c>
      <c r="P27" s="54">
        <f>SUM(D27:L27)+'0313'!Q22</f>
        <v>1000</v>
      </c>
    </row>
    <row r="28">
      <c r="A28" s="241">
        <v>23.0</v>
      </c>
      <c r="B28" s="57" t="s">
        <v>181</v>
      </c>
      <c r="C28" s="51">
        <f>-1*'0313'!O23</f>
        <v>500</v>
      </c>
      <c r="D28" s="43"/>
      <c r="E28" s="234"/>
      <c r="F28" s="43"/>
      <c r="G28" s="43"/>
      <c r="H28" s="43"/>
      <c r="I28" s="36"/>
      <c r="J28" s="43"/>
      <c r="K28" s="43"/>
      <c r="L28" s="229">
        <v>200.0</v>
      </c>
      <c r="M28" s="52">
        <f t="shared" si="2"/>
        <v>700</v>
      </c>
      <c r="N28" s="53">
        <v>700.0</v>
      </c>
      <c r="O28" s="33">
        <f t="shared" si="3"/>
        <v>0</v>
      </c>
      <c r="P28" s="259"/>
    </row>
    <row r="29">
      <c r="A29" s="241">
        <v>24.0</v>
      </c>
      <c r="B29" s="57" t="s">
        <v>213</v>
      </c>
      <c r="C29" s="51">
        <f>-1*'0313'!O24</f>
        <v>-50</v>
      </c>
      <c r="D29" s="43"/>
      <c r="E29" s="234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32"/>
      <c r="O29" s="33">
        <f t="shared" si="3"/>
        <v>50</v>
      </c>
      <c r="P29" s="54">
        <f>SUM(D29:L29)+'0313'!Q24</f>
        <v>0</v>
      </c>
    </row>
    <row r="30">
      <c r="A30" s="241">
        <v>25.0</v>
      </c>
      <c r="B30" s="57" t="s">
        <v>219</v>
      </c>
      <c r="C30" s="51">
        <f>-1*'0313'!O25</f>
        <v>0</v>
      </c>
      <c r="D30" s="43"/>
      <c r="E30" s="234"/>
      <c r="F30" s="43"/>
      <c r="G30" s="230">
        <v>250.0</v>
      </c>
      <c r="H30" s="43"/>
      <c r="I30" s="43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SUM(D30:L30)+'0313'!Q25</f>
        <v>250</v>
      </c>
    </row>
    <row r="31">
      <c r="A31" s="241">
        <v>26.0</v>
      </c>
      <c r="B31" s="57" t="s">
        <v>202</v>
      </c>
      <c r="C31" s="265"/>
      <c r="D31" s="229">
        <v>250.0</v>
      </c>
      <c r="E31" s="234"/>
      <c r="F31" s="229">
        <v>250.0</v>
      </c>
      <c r="G31" s="43"/>
      <c r="H31" s="43"/>
      <c r="I31" s="43"/>
      <c r="J31" s="229">
        <v>250.0</v>
      </c>
      <c r="K31" s="43"/>
      <c r="L31" s="43"/>
      <c r="M31" s="52">
        <f t="shared" si="2"/>
        <v>750</v>
      </c>
      <c r="N31" s="53">
        <v>2000.0</v>
      </c>
      <c r="O31" s="33">
        <f t="shared" si="3"/>
        <v>1250</v>
      </c>
      <c r="P31" s="54">
        <f>SUM(D31:L31)+'0313'!Q26</f>
        <v>750</v>
      </c>
    </row>
    <row r="32">
      <c r="A32" s="241">
        <v>27.0</v>
      </c>
      <c r="B32" s="57" t="s">
        <v>212</v>
      </c>
      <c r="C32" s="265"/>
      <c r="D32" s="234"/>
      <c r="E32" s="234"/>
      <c r="F32" s="229">
        <v>250.0</v>
      </c>
      <c r="G32" s="43"/>
      <c r="H32" s="43"/>
      <c r="I32" s="43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SUM(D32:L32)+'0313'!Q27</f>
        <v>250</v>
      </c>
    </row>
    <row r="33">
      <c r="A33" s="241">
        <v>28.0</v>
      </c>
      <c r="B33" s="57" t="s">
        <v>159</v>
      </c>
      <c r="C33" s="265"/>
      <c r="D33" s="234"/>
      <c r="E33" s="234"/>
      <c r="G33" s="229">
        <v>250.0</v>
      </c>
      <c r="H33" s="230">
        <v>250.0</v>
      </c>
      <c r="I33" s="230">
        <v>150.0</v>
      </c>
      <c r="J33" s="43"/>
      <c r="K33" s="230">
        <v>250.0</v>
      </c>
      <c r="L33" s="229">
        <v>200.0</v>
      </c>
      <c r="M33" s="52">
        <f t="shared" si="2"/>
        <v>1100</v>
      </c>
      <c r="N33" s="32"/>
      <c r="O33" s="33">
        <f t="shared" si="3"/>
        <v>-1100</v>
      </c>
      <c r="P33" s="54">
        <f>SUM(D33:L33)+'0313'!Q28</f>
        <v>1100</v>
      </c>
    </row>
    <row r="34">
      <c r="A34" s="241">
        <v>29.0</v>
      </c>
      <c r="B34" s="57" t="s">
        <v>149</v>
      </c>
      <c r="C34" s="265"/>
      <c r="D34" s="234"/>
      <c r="E34" s="234"/>
      <c r="I34" s="229">
        <v>150.0</v>
      </c>
      <c r="J34" s="43"/>
      <c r="K34" s="43"/>
      <c r="L34" s="43"/>
      <c r="M34" s="52">
        <f t="shared" si="2"/>
        <v>150</v>
      </c>
      <c r="N34" s="32"/>
      <c r="O34" s="33">
        <f t="shared" si="3"/>
        <v>-150</v>
      </c>
      <c r="P34" s="54">
        <f>SUM(D34:L34)+'0313'!Q29</f>
        <v>150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7" t="s">
        <v>94</v>
      </c>
      <c r="C1" s="51">
        <f>-1*'0213'!O1</f>
        <v>1300</v>
      </c>
      <c r="D1" s="234"/>
      <c r="E1" s="229">
        <v>250.0</v>
      </c>
      <c r="F1" s="229">
        <v>250.0</v>
      </c>
      <c r="G1" s="229">
        <v>250.0</v>
      </c>
      <c r="H1" s="43"/>
      <c r="I1" s="43"/>
      <c r="J1" s="229">
        <v>250.0</v>
      </c>
      <c r="K1" s="43"/>
      <c r="L1" s="43"/>
      <c r="M1" s="52">
        <f t="shared" ref="M1:M23" si="1">SUM(C1:L1)</f>
        <v>2300</v>
      </c>
      <c r="N1" s="53">
        <v>1500.0</v>
      </c>
      <c r="O1" s="33">
        <f t="shared" ref="O1:O26" si="2">N1-M1</f>
        <v>-800</v>
      </c>
      <c r="P1" s="54">
        <f>SUM(D1:L1)+'0213'!P1</f>
        <v>5050</v>
      </c>
      <c r="Q1" s="54">
        <f t="shared" ref="Q1:Q16" si="3">SUM(K1:L1)</f>
        <v>0</v>
      </c>
    </row>
    <row r="2">
      <c r="A2" s="241">
        <v>2.0</v>
      </c>
      <c r="B2" s="57" t="s">
        <v>23</v>
      </c>
      <c r="C2" s="51">
        <f>-1*'0213'!O2</f>
        <v>850</v>
      </c>
      <c r="D2" s="229">
        <v>250.0</v>
      </c>
      <c r="E2" s="229">
        <v>250.0</v>
      </c>
      <c r="F2" s="230">
        <v>250.0</v>
      </c>
      <c r="G2" s="229">
        <v>250.0</v>
      </c>
      <c r="H2" s="229">
        <v>250.0</v>
      </c>
      <c r="I2" s="229">
        <v>200.0</v>
      </c>
      <c r="J2" s="43"/>
      <c r="K2" s="43"/>
      <c r="L2" s="43"/>
      <c r="M2" s="52">
        <f t="shared" si="1"/>
        <v>2300</v>
      </c>
      <c r="N2" s="53">
        <v>1000.0</v>
      </c>
      <c r="O2" s="33">
        <f t="shared" si="2"/>
        <v>-1300</v>
      </c>
      <c r="P2" s="54">
        <f>SUM(D2:L2)+'0213'!P2</f>
        <v>6300</v>
      </c>
      <c r="Q2" s="54">
        <f t="shared" si="3"/>
        <v>0</v>
      </c>
    </row>
    <row r="3">
      <c r="A3" s="241">
        <v>3.0</v>
      </c>
      <c r="B3" s="57" t="s">
        <v>7</v>
      </c>
      <c r="C3" s="51">
        <f>-1*'0213'!O3</f>
        <v>1300</v>
      </c>
      <c r="D3" s="230">
        <v>250.0</v>
      </c>
      <c r="E3" s="230">
        <v>250.0</v>
      </c>
      <c r="F3" s="234"/>
      <c r="G3" s="234"/>
      <c r="H3" s="234"/>
      <c r="I3" s="43"/>
      <c r="J3" s="43"/>
      <c r="K3" s="43"/>
      <c r="L3" s="43"/>
      <c r="M3" s="52">
        <f t="shared" si="1"/>
        <v>1800</v>
      </c>
      <c r="N3" s="53">
        <v>1000.0</v>
      </c>
      <c r="O3" s="33">
        <f t="shared" si="2"/>
        <v>-800</v>
      </c>
      <c r="P3" s="54">
        <f>SUM(D3:L3)+'0213'!P3</f>
        <v>3400</v>
      </c>
      <c r="Q3" s="54">
        <f t="shared" si="3"/>
        <v>0</v>
      </c>
    </row>
    <row r="4">
      <c r="A4" s="241">
        <v>4.0</v>
      </c>
      <c r="B4" s="57" t="s">
        <v>96</v>
      </c>
      <c r="C4" s="51">
        <f>-1*'0213'!O4</f>
        <v>1050</v>
      </c>
      <c r="D4" s="229">
        <v>250.0</v>
      </c>
      <c r="E4" s="230">
        <v>250.0</v>
      </c>
      <c r="F4" s="230">
        <v>250.0</v>
      </c>
      <c r="G4" s="229">
        <v>250.0</v>
      </c>
      <c r="H4" s="230">
        <v>250.0</v>
      </c>
      <c r="I4" s="229">
        <v>200.0</v>
      </c>
      <c r="J4" s="230">
        <v>250.0</v>
      </c>
      <c r="K4" s="43"/>
      <c r="L4" s="43"/>
      <c r="M4" s="52">
        <f t="shared" si="1"/>
        <v>2750</v>
      </c>
      <c r="N4" s="53">
        <v>2300.0</v>
      </c>
      <c r="O4" s="33">
        <f t="shared" si="2"/>
        <v>-450</v>
      </c>
      <c r="P4" s="54">
        <f>SUM(D4:L4)+'0213'!P4</f>
        <v>5700</v>
      </c>
      <c r="Q4" s="54">
        <f t="shared" si="3"/>
        <v>0</v>
      </c>
    </row>
    <row r="5">
      <c r="A5" s="241">
        <v>5.0</v>
      </c>
      <c r="B5" s="57" t="s">
        <v>62</v>
      </c>
      <c r="C5" s="51">
        <f>-1*'0213'!O5</f>
        <v>1000</v>
      </c>
      <c r="D5" s="229">
        <v>250.0</v>
      </c>
      <c r="E5" s="230">
        <v>250.0</v>
      </c>
      <c r="F5" s="229">
        <v>250.0</v>
      </c>
      <c r="G5" s="229">
        <v>250.0</v>
      </c>
      <c r="H5" s="230">
        <v>250.0</v>
      </c>
      <c r="I5" s="229">
        <v>200.0</v>
      </c>
      <c r="J5" s="229">
        <v>250.0</v>
      </c>
      <c r="K5" s="43"/>
      <c r="L5" s="43"/>
      <c r="M5" s="52">
        <f t="shared" si="1"/>
        <v>2700</v>
      </c>
      <c r="N5" s="53">
        <v>1000.0</v>
      </c>
      <c r="O5" s="33">
        <f t="shared" si="2"/>
        <v>-1700</v>
      </c>
      <c r="P5" s="54">
        <f>SUM(D5:L5)+'0213'!P5</f>
        <v>4850</v>
      </c>
      <c r="Q5" s="54">
        <f t="shared" si="3"/>
        <v>0</v>
      </c>
    </row>
    <row r="6">
      <c r="A6" s="241">
        <v>6.0</v>
      </c>
      <c r="B6" s="57" t="s">
        <v>16</v>
      </c>
      <c r="C6" s="51">
        <f>-1*'0213'!O6</f>
        <v>0</v>
      </c>
      <c r="D6" s="229">
        <v>250.0</v>
      </c>
      <c r="E6" s="229">
        <v>250.0</v>
      </c>
      <c r="F6" s="229">
        <v>250.0</v>
      </c>
      <c r="G6" s="234"/>
      <c r="H6" s="229">
        <v>250.0</v>
      </c>
      <c r="I6" s="43"/>
      <c r="J6" s="230">
        <v>250.0</v>
      </c>
      <c r="K6" s="43"/>
      <c r="L6" s="43"/>
      <c r="M6" s="52">
        <f t="shared" si="1"/>
        <v>1250</v>
      </c>
      <c r="N6" s="61">
        <f>M6</f>
        <v>1250</v>
      </c>
      <c r="O6" s="33">
        <f t="shared" si="2"/>
        <v>0</v>
      </c>
      <c r="P6" s="54">
        <f>SUM(D6:L6)+'0213'!P6</f>
        <v>5500</v>
      </c>
      <c r="Q6" s="54">
        <f t="shared" si="3"/>
        <v>0</v>
      </c>
    </row>
    <row r="7">
      <c r="A7" s="241">
        <v>7.0</v>
      </c>
      <c r="B7" s="57" t="s">
        <v>36</v>
      </c>
      <c r="C7" s="51">
        <f>-1*'0213'!O7</f>
        <v>-2350</v>
      </c>
      <c r="D7" s="234"/>
      <c r="E7" s="230">
        <v>250.0</v>
      </c>
      <c r="F7" s="229">
        <v>250.0</v>
      </c>
      <c r="G7" s="230">
        <v>250.0</v>
      </c>
      <c r="H7" s="234"/>
      <c r="I7" s="43"/>
      <c r="J7" s="230">
        <v>250.0</v>
      </c>
      <c r="K7" s="43"/>
      <c r="L7" s="43"/>
      <c r="M7" s="52">
        <f t="shared" si="1"/>
        <v>-1350</v>
      </c>
      <c r="N7" s="32"/>
      <c r="O7" s="33">
        <f t="shared" si="2"/>
        <v>1350</v>
      </c>
      <c r="P7" s="54">
        <f>SUM(D7:L7)+'0213'!P7</f>
        <v>4450</v>
      </c>
      <c r="Q7" s="54">
        <f t="shared" si="3"/>
        <v>0</v>
      </c>
    </row>
    <row r="8">
      <c r="A8" s="241">
        <v>8.0</v>
      </c>
      <c r="B8" s="57" t="s">
        <v>172</v>
      </c>
      <c r="C8" s="51">
        <f>-1*'0213'!O8</f>
        <v>450</v>
      </c>
      <c r="D8" s="234"/>
      <c r="E8" s="43"/>
      <c r="F8" s="234"/>
      <c r="G8" s="234"/>
      <c r="H8" s="234"/>
      <c r="J8" s="43"/>
      <c r="K8" s="43"/>
      <c r="L8" s="43"/>
      <c r="M8" s="52">
        <f t="shared" si="1"/>
        <v>450</v>
      </c>
      <c r="N8" s="32"/>
      <c r="O8" s="33">
        <f t="shared" si="2"/>
        <v>-450</v>
      </c>
      <c r="P8" s="54">
        <f>SUM(D8:L8)+'0213'!P8</f>
        <v>3850</v>
      </c>
      <c r="Q8" s="54">
        <f t="shared" si="3"/>
        <v>0</v>
      </c>
    </row>
    <row r="9">
      <c r="A9" s="241">
        <v>9.0</v>
      </c>
      <c r="B9" s="57" t="s">
        <v>220</v>
      </c>
      <c r="C9" s="51">
        <f>-1*'0213'!O9</f>
        <v>700</v>
      </c>
      <c r="D9" s="234"/>
      <c r="E9" s="43"/>
      <c r="F9" s="234"/>
      <c r="G9" s="234"/>
      <c r="H9" s="234"/>
      <c r="I9" s="230">
        <v>200.0</v>
      </c>
      <c r="J9" s="43"/>
      <c r="K9" s="43"/>
      <c r="L9" s="43"/>
      <c r="M9" s="52">
        <f t="shared" si="1"/>
        <v>900</v>
      </c>
      <c r="N9" s="53">
        <v>800.0</v>
      </c>
      <c r="O9" s="33">
        <f t="shared" si="2"/>
        <v>-100</v>
      </c>
      <c r="P9" s="54">
        <f>SUM(D9:L9)+'0213'!P9</f>
        <v>400</v>
      </c>
      <c r="Q9" s="54">
        <f t="shared" si="3"/>
        <v>0</v>
      </c>
    </row>
    <row r="10">
      <c r="A10" s="241">
        <v>10.0</v>
      </c>
      <c r="B10" s="57" t="s">
        <v>87</v>
      </c>
      <c r="C10" s="51">
        <f>-1*'0213'!O10</f>
        <v>500</v>
      </c>
      <c r="D10" s="234"/>
      <c r="E10" s="43"/>
      <c r="F10" s="229">
        <v>250.0</v>
      </c>
      <c r="G10" s="234"/>
      <c r="H10" s="234"/>
      <c r="I10" s="43"/>
      <c r="J10" s="229">
        <v>250.0</v>
      </c>
      <c r="K10" s="43"/>
      <c r="L10" s="43"/>
      <c r="M10" s="52">
        <f t="shared" si="1"/>
        <v>1000</v>
      </c>
      <c r="N10" s="32"/>
      <c r="O10" s="33">
        <f t="shared" si="2"/>
        <v>-1000</v>
      </c>
      <c r="P10" s="54">
        <f>SUM(D10:L10)+'0213'!P10</f>
        <v>1000</v>
      </c>
      <c r="Q10" s="54">
        <f t="shared" si="3"/>
        <v>0</v>
      </c>
    </row>
    <row r="11">
      <c r="A11" s="241">
        <v>11.0</v>
      </c>
      <c r="B11" s="57" t="s">
        <v>168</v>
      </c>
      <c r="C11" s="51">
        <f>-1*'0213'!O11</f>
        <v>-250</v>
      </c>
      <c r="D11" s="234"/>
      <c r="E11" s="43"/>
      <c r="F11" s="234"/>
      <c r="G11" s="234"/>
      <c r="H11" s="234"/>
      <c r="I11" s="43"/>
      <c r="J11" s="43"/>
      <c r="K11" s="43"/>
      <c r="L11" s="43"/>
      <c r="M11" s="52">
        <f t="shared" si="1"/>
        <v>-250</v>
      </c>
      <c r="N11" s="32"/>
      <c r="O11" s="33">
        <f t="shared" si="2"/>
        <v>250</v>
      </c>
      <c r="P11" s="54">
        <f>SUM(D11:L11)+'0213'!P11</f>
        <v>3100</v>
      </c>
      <c r="Q11" s="54">
        <f t="shared" si="3"/>
        <v>0</v>
      </c>
    </row>
    <row r="12">
      <c r="A12" s="241">
        <v>12.0</v>
      </c>
      <c r="B12" s="57" t="s">
        <v>70</v>
      </c>
      <c r="C12" s="51">
        <f>-1*'0213'!O12</f>
        <v>800</v>
      </c>
      <c r="D12" s="230">
        <v>250.0</v>
      </c>
      <c r="E12" s="43"/>
      <c r="F12" s="234"/>
      <c r="G12" s="229">
        <v>250.0</v>
      </c>
      <c r="H12" s="234"/>
      <c r="I12" s="43"/>
      <c r="J12" s="229">
        <v>250.0</v>
      </c>
      <c r="K12" s="43"/>
      <c r="L12" s="43"/>
      <c r="M12" s="52">
        <f t="shared" si="1"/>
        <v>1550</v>
      </c>
      <c r="N12" s="53">
        <v>1400.0</v>
      </c>
      <c r="O12" s="33">
        <f t="shared" si="2"/>
        <v>-150</v>
      </c>
      <c r="P12" s="54">
        <f>SUM(D12:L12)+'0213'!P12</f>
        <v>2350</v>
      </c>
      <c r="Q12" s="54">
        <f t="shared" si="3"/>
        <v>0</v>
      </c>
    </row>
    <row r="13">
      <c r="A13" s="241">
        <v>13.0</v>
      </c>
      <c r="B13" s="57" t="s">
        <v>216</v>
      </c>
      <c r="C13" s="51">
        <f>-1*'0213'!O13</f>
        <v>150</v>
      </c>
      <c r="D13" s="234"/>
      <c r="E13" s="43"/>
      <c r="F13" s="234"/>
      <c r="G13" s="234"/>
      <c r="H13" s="234"/>
      <c r="I13" s="234"/>
      <c r="J13" s="234"/>
      <c r="K13" s="234"/>
      <c r="L13" s="43"/>
      <c r="M13" s="52">
        <f t="shared" si="1"/>
        <v>150</v>
      </c>
      <c r="N13" s="32"/>
      <c r="O13" s="33">
        <f t="shared" si="2"/>
        <v>-150</v>
      </c>
      <c r="P13" s="54">
        <f>SUM(D13:L13)+'0213'!P13</f>
        <v>250</v>
      </c>
      <c r="Q13" s="54">
        <f t="shared" si="3"/>
        <v>0</v>
      </c>
    </row>
    <row r="14">
      <c r="A14" s="241">
        <v>14.0</v>
      </c>
      <c r="B14" s="57" t="s">
        <v>241</v>
      </c>
      <c r="C14" s="51">
        <f>-1*'0213'!O14</f>
        <v>0</v>
      </c>
      <c r="D14" s="234"/>
      <c r="E14" s="43"/>
      <c r="F14" s="234"/>
      <c r="G14" s="234"/>
      <c r="H14" s="234"/>
      <c r="I14" s="234"/>
      <c r="J14" s="234"/>
      <c r="K14" s="234"/>
      <c r="L14" s="43"/>
      <c r="M14" s="52">
        <f t="shared" si="1"/>
        <v>0</v>
      </c>
      <c r="N14" s="32"/>
      <c r="O14" s="33">
        <f t="shared" si="2"/>
        <v>0</v>
      </c>
      <c r="P14" s="54">
        <f>SUM(D14:L14)+'0213'!P14</f>
        <v>0</v>
      </c>
      <c r="Q14" s="54">
        <f t="shared" si="3"/>
        <v>0</v>
      </c>
    </row>
    <row r="15">
      <c r="A15" s="241">
        <v>15.0</v>
      </c>
      <c r="B15" s="57" t="s">
        <v>199</v>
      </c>
      <c r="C15" s="51">
        <f>-1*'0213'!O15</f>
        <v>150</v>
      </c>
      <c r="D15" s="234"/>
      <c r="E15" s="43"/>
      <c r="F15" s="234"/>
      <c r="G15" s="234"/>
      <c r="H15" s="234"/>
      <c r="I15" s="43"/>
      <c r="J15" s="43"/>
      <c r="K15" s="43"/>
      <c r="L15" s="43"/>
      <c r="M15" s="52">
        <f t="shared" si="1"/>
        <v>150</v>
      </c>
      <c r="N15" s="32"/>
      <c r="O15" s="33">
        <f t="shared" si="2"/>
        <v>-150</v>
      </c>
      <c r="P15" s="54">
        <f>SUM(D15:L15)+'0213'!P15</f>
        <v>900</v>
      </c>
      <c r="Q15" s="54">
        <f t="shared" si="3"/>
        <v>0</v>
      </c>
    </row>
    <row r="16">
      <c r="A16" s="241">
        <v>16.0</v>
      </c>
      <c r="B16" s="57" t="s">
        <v>25</v>
      </c>
      <c r="C16" s="51">
        <f>-1*'0213'!O16</f>
        <v>1050</v>
      </c>
      <c r="D16" s="230">
        <v>250.0</v>
      </c>
      <c r="E16" s="43"/>
      <c r="F16" s="234"/>
      <c r="G16" s="229">
        <v>250.0</v>
      </c>
      <c r="H16" s="230">
        <v>250.0</v>
      </c>
      <c r="I16" s="229">
        <v>200.0</v>
      </c>
      <c r="J16" s="43"/>
      <c r="K16" s="43"/>
      <c r="L16" s="43"/>
      <c r="M16" s="52">
        <f t="shared" si="1"/>
        <v>2000</v>
      </c>
      <c r="N16" s="53">
        <v>3300.0</v>
      </c>
      <c r="O16" s="33">
        <f t="shared" si="2"/>
        <v>1300</v>
      </c>
      <c r="P16" s="54">
        <f>SUM(D16:L16)+'0213'!P16</f>
        <v>5750</v>
      </c>
      <c r="Q16" s="54">
        <f t="shared" si="3"/>
        <v>0</v>
      </c>
    </row>
    <row r="17">
      <c r="A17" s="241">
        <v>17.0</v>
      </c>
      <c r="B17" s="57" t="s">
        <v>112</v>
      </c>
      <c r="C17" s="51">
        <f>-1*'0213'!O17</f>
        <v>650</v>
      </c>
      <c r="D17" s="230">
        <v>250.0</v>
      </c>
      <c r="E17" s="43"/>
      <c r="F17" s="234"/>
      <c r="G17" s="230">
        <v>250.0</v>
      </c>
      <c r="H17" s="229">
        <v>250.0</v>
      </c>
      <c r="I17" s="43"/>
      <c r="J17" s="230">
        <v>250.0</v>
      </c>
      <c r="K17" s="43"/>
      <c r="L17" s="43"/>
      <c r="M17" s="52">
        <f t="shared" si="1"/>
        <v>1650</v>
      </c>
      <c r="N17" s="32"/>
      <c r="O17" s="33">
        <f t="shared" si="2"/>
        <v>-1650</v>
      </c>
      <c r="P17" s="259"/>
      <c r="Q17" s="259"/>
    </row>
    <row r="18">
      <c r="A18" s="241">
        <v>18.0</v>
      </c>
      <c r="B18" s="57" t="s">
        <v>124</v>
      </c>
      <c r="C18" s="258">
        <v>250.0</v>
      </c>
      <c r="D18" s="234"/>
      <c r="E18" s="229">
        <v>250.0</v>
      </c>
      <c r="F18" s="230">
        <v>250.0</v>
      </c>
      <c r="G18" s="230">
        <v>250.0</v>
      </c>
      <c r="H18" s="234"/>
      <c r="I18" s="229">
        <v>200.0</v>
      </c>
      <c r="J18" s="43"/>
      <c r="K18" s="43"/>
      <c r="L18" s="43"/>
      <c r="M18" s="52">
        <f t="shared" si="1"/>
        <v>1200</v>
      </c>
      <c r="N18" s="53">
        <v>1000.0</v>
      </c>
      <c r="O18" s="33">
        <f t="shared" si="2"/>
        <v>-200</v>
      </c>
      <c r="P18" s="54">
        <f>SUM(D18:L18)+C18</f>
        <v>1200</v>
      </c>
      <c r="Q18" s="54">
        <f>SUM(K18:L18)</f>
        <v>0</v>
      </c>
    </row>
    <row r="19">
      <c r="A19" s="241">
        <v>19.0</v>
      </c>
      <c r="B19" s="57" t="s">
        <v>97</v>
      </c>
      <c r="C19" s="51">
        <f>-1*'0213'!O19</f>
        <v>650</v>
      </c>
      <c r="D19" s="234"/>
      <c r="E19" s="43"/>
      <c r="F19" s="234"/>
      <c r="G19" s="230">
        <v>250.0</v>
      </c>
      <c r="H19" s="234"/>
      <c r="I19" s="229">
        <v>200.0</v>
      </c>
      <c r="J19" s="43"/>
      <c r="K19" s="43"/>
      <c r="L19" s="43"/>
      <c r="M19" s="52">
        <f t="shared" si="1"/>
        <v>1100</v>
      </c>
      <c r="N19" s="53">
        <v>1000.0</v>
      </c>
      <c r="O19" s="33">
        <f t="shared" si="2"/>
        <v>-100</v>
      </c>
      <c r="P19" s="259"/>
      <c r="Q19" s="259"/>
    </row>
    <row r="20">
      <c r="A20" s="241">
        <v>20.0</v>
      </c>
      <c r="B20" s="57" t="s">
        <v>52</v>
      </c>
      <c r="C20" s="51">
        <f>-1*'0213'!O20</f>
        <v>1150</v>
      </c>
      <c r="D20" s="234"/>
      <c r="E20" s="43"/>
      <c r="F20" s="234"/>
      <c r="G20" s="234"/>
      <c r="H20" s="234"/>
      <c r="I20" s="43"/>
      <c r="J20" s="43"/>
      <c r="K20" s="43"/>
      <c r="L20" s="43"/>
      <c r="M20" s="52">
        <f t="shared" si="1"/>
        <v>1150</v>
      </c>
      <c r="N20" s="32"/>
      <c r="O20" s="33">
        <f t="shared" si="2"/>
        <v>-1150</v>
      </c>
      <c r="P20" s="259"/>
      <c r="Q20" s="259"/>
    </row>
    <row r="21">
      <c r="A21" s="241">
        <v>21.0</v>
      </c>
      <c r="B21" s="57" t="s">
        <v>8</v>
      </c>
      <c r="C21" s="51">
        <f>-1*'0213'!O21</f>
        <v>250</v>
      </c>
      <c r="D21" s="234"/>
      <c r="E21" s="43"/>
      <c r="F21" s="234"/>
      <c r="G21" s="234"/>
      <c r="H21" s="234"/>
      <c r="I21" s="43"/>
      <c r="J21" s="43"/>
      <c r="K21" s="43"/>
      <c r="L21" s="43"/>
      <c r="M21" s="52">
        <f t="shared" si="1"/>
        <v>250</v>
      </c>
      <c r="N21" s="53">
        <v>250.0</v>
      </c>
      <c r="O21" s="33">
        <f t="shared" si="2"/>
        <v>0</v>
      </c>
      <c r="P21" s="54">
        <f>SUM(D21:L21)+'0213'!P21</f>
        <v>800</v>
      </c>
      <c r="Q21" s="54">
        <f t="shared" ref="Q21:Q22" si="4">SUM(K21:L21)</f>
        <v>0</v>
      </c>
    </row>
    <row r="22">
      <c r="A22" s="241">
        <v>22.0</v>
      </c>
      <c r="B22" s="57" t="s">
        <v>55</v>
      </c>
      <c r="C22" s="258">
        <v>250.0</v>
      </c>
      <c r="D22" s="230">
        <v>250.0</v>
      </c>
      <c r="E22" s="43"/>
      <c r="F22" s="230">
        <v>250.0</v>
      </c>
      <c r="G22" s="234"/>
      <c r="H22" s="229">
        <v>250.0</v>
      </c>
      <c r="I22" s="229">
        <v>200.0</v>
      </c>
      <c r="J22" s="230">
        <v>250.0</v>
      </c>
      <c r="K22" s="43"/>
      <c r="L22" s="43"/>
      <c r="M22" s="52">
        <f t="shared" si="1"/>
        <v>1450</v>
      </c>
      <c r="N22" s="53">
        <v>1000.0</v>
      </c>
      <c r="O22" s="33">
        <f t="shared" si="2"/>
        <v>-450</v>
      </c>
      <c r="P22" s="54">
        <f>SUM(D22:L22)</f>
        <v>1200</v>
      </c>
      <c r="Q22" s="54">
        <f t="shared" si="4"/>
        <v>0</v>
      </c>
    </row>
    <row r="23">
      <c r="A23" s="241">
        <v>23.0</v>
      </c>
      <c r="B23" s="57" t="s">
        <v>181</v>
      </c>
      <c r="C23" s="258">
        <v>250.0</v>
      </c>
      <c r="D23" s="229">
        <v>250.0</v>
      </c>
      <c r="E23" s="43"/>
      <c r="F23" s="234"/>
      <c r="G23" s="230">
        <v>250.0</v>
      </c>
      <c r="H23" s="234"/>
      <c r="I23" s="43"/>
      <c r="J23" s="43"/>
      <c r="K23" s="43"/>
      <c r="L23" s="43"/>
      <c r="M23" s="52">
        <f t="shared" si="1"/>
        <v>750</v>
      </c>
      <c r="N23" s="53">
        <v>250.0</v>
      </c>
      <c r="O23" s="33">
        <f t="shared" si="2"/>
        <v>-500</v>
      </c>
      <c r="P23" s="259"/>
      <c r="Q23" s="259"/>
    </row>
    <row r="24">
      <c r="A24" s="241">
        <v>24.0</v>
      </c>
      <c r="B24" s="57" t="s">
        <v>213</v>
      </c>
      <c r="C24" s="265"/>
      <c r="D24" s="234"/>
      <c r="E24" s="43"/>
      <c r="F24" s="230">
        <v>250.0</v>
      </c>
      <c r="G24" s="234"/>
      <c r="H24" s="43"/>
      <c r="I24" s="43"/>
      <c r="J24" s="43"/>
      <c r="K24" s="43"/>
      <c r="L24" s="43"/>
      <c r="M24" s="52">
        <f t="shared" ref="M24:M25" si="5">SUM(D24:L24)</f>
        <v>250</v>
      </c>
      <c r="N24" s="53">
        <v>300.0</v>
      </c>
      <c r="O24" s="33">
        <f t="shared" si="2"/>
        <v>50</v>
      </c>
      <c r="P24" s="54">
        <f t="shared" ref="P24:P25" si="6">SUM(D24:L24)</f>
        <v>250</v>
      </c>
      <c r="Q24" s="54">
        <f t="shared" ref="Q24:Q25" si="7">SUM(K24:L24)</f>
        <v>0</v>
      </c>
    </row>
    <row r="25">
      <c r="A25" s="241">
        <v>25.0</v>
      </c>
      <c r="B25" s="57" t="s">
        <v>219</v>
      </c>
      <c r="C25" s="265"/>
      <c r="D25" s="234"/>
      <c r="E25" s="43"/>
      <c r="G25" s="230">
        <v>200.0</v>
      </c>
      <c r="H25" s="43"/>
      <c r="I25" s="43"/>
      <c r="J25" s="43"/>
      <c r="K25" s="43"/>
      <c r="L25" s="43"/>
      <c r="M25" s="52">
        <f t="shared" si="5"/>
        <v>200</v>
      </c>
      <c r="N25" s="53">
        <v>200.0</v>
      </c>
      <c r="O25" s="33">
        <f t="shared" si="2"/>
        <v>0</v>
      </c>
      <c r="P25" s="54">
        <f t="shared" si="6"/>
        <v>200</v>
      </c>
      <c r="Q25" s="54">
        <f t="shared" si="7"/>
        <v>0</v>
      </c>
    </row>
    <row r="26">
      <c r="A26" s="241">
        <v>70.0</v>
      </c>
      <c r="B26" s="50" t="s">
        <v>278</v>
      </c>
      <c r="C26" s="258">
        <v>0.0</v>
      </c>
      <c r="D26" s="234"/>
      <c r="E26" s="43"/>
      <c r="F26" s="234"/>
      <c r="G26" s="234"/>
      <c r="H26" s="234"/>
      <c r="I26" s="230">
        <v>1100.0</v>
      </c>
      <c r="J26" s="234"/>
      <c r="K26" s="234"/>
      <c r="L26" s="43"/>
      <c r="M26" s="52">
        <f>SUM(C26:L26)</f>
        <v>1100</v>
      </c>
      <c r="N26" s="53">
        <v>1300.0</v>
      </c>
      <c r="O26" s="33">
        <f t="shared" si="2"/>
        <v>200</v>
      </c>
      <c r="P26" s="259"/>
      <c r="Q26" s="259"/>
    </row>
    <row r="27">
      <c r="A27" s="241">
        <v>80.0</v>
      </c>
      <c r="B27" s="37" t="s">
        <v>271</v>
      </c>
      <c r="C27" s="38"/>
      <c r="D27" s="39">
        <f t="shared" ref="D27:L27" si="8">SUM(D1:D26)</f>
        <v>2500</v>
      </c>
      <c r="E27" s="39">
        <f t="shared" si="8"/>
        <v>2000</v>
      </c>
      <c r="F27" s="39">
        <f t="shared" si="8"/>
        <v>2500</v>
      </c>
      <c r="G27" s="39">
        <f t="shared" si="8"/>
        <v>2950</v>
      </c>
      <c r="H27" s="39">
        <f t="shared" si="8"/>
        <v>1750</v>
      </c>
      <c r="I27" s="39">
        <f t="shared" si="8"/>
        <v>2700</v>
      </c>
      <c r="J27" s="39">
        <f t="shared" si="8"/>
        <v>2250</v>
      </c>
      <c r="K27" s="39">
        <f t="shared" si="8"/>
        <v>0</v>
      </c>
      <c r="L27" s="39">
        <f t="shared" si="8"/>
        <v>0</v>
      </c>
      <c r="M27" s="39">
        <f>SUM(D27:L27)</f>
        <v>16650</v>
      </c>
      <c r="N27" s="32"/>
      <c r="O27" s="40"/>
      <c r="P27" s="41"/>
      <c r="Q27" s="41"/>
      <c r="R27" s="43"/>
      <c r="S27" s="43"/>
      <c r="T27" s="43"/>
    </row>
    <row r="28">
      <c r="A28" s="253">
        <v>81.0</v>
      </c>
      <c r="B28" s="44" t="s">
        <v>272</v>
      </c>
      <c r="C28" s="45"/>
      <c r="D28" s="231">
        <v>2600.0</v>
      </c>
      <c r="E28" s="231">
        <v>2600.0</v>
      </c>
      <c r="F28" s="231">
        <v>2600.0</v>
      </c>
      <c r="G28" s="231">
        <v>2600.0</v>
      </c>
      <c r="H28" s="231">
        <v>1950.0</v>
      </c>
      <c r="I28" s="231">
        <v>2600.0</v>
      </c>
      <c r="J28" s="231">
        <v>2600.0</v>
      </c>
      <c r="K28" s="232"/>
      <c r="L28" s="232"/>
      <c r="M28" s="47">
        <f>SUM(C28:L28)</f>
        <v>17550</v>
      </c>
      <c r="N28" s="32"/>
      <c r="O28" s="40"/>
      <c r="P28" s="48"/>
      <c r="Q28" s="48"/>
    </row>
    <row r="29">
      <c r="A29" s="250">
        <v>90.0</v>
      </c>
      <c r="B29" s="27" t="s">
        <v>261</v>
      </c>
      <c r="C29" s="28">
        <f>'0213'!M28</f>
        <v>1550</v>
      </c>
      <c r="D29" s="230" t="s">
        <v>274</v>
      </c>
      <c r="E29" s="263" t="s">
        <v>276</v>
      </c>
      <c r="F29" s="230" t="s">
        <v>541</v>
      </c>
      <c r="G29" s="229" t="s">
        <v>300</v>
      </c>
      <c r="H29" s="230" t="s">
        <v>274</v>
      </c>
      <c r="I29" s="229" t="s">
        <v>589</v>
      </c>
      <c r="J29" s="230" t="s">
        <v>274</v>
      </c>
      <c r="K29" s="43"/>
      <c r="L29" s="43"/>
      <c r="M29" s="31">
        <f>M27-M28+C29</f>
        <v>650</v>
      </c>
      <c r="N29" s="32"/>
      <c r="O29" s="33">
        <f>SUM(O1:O26)</f>
        <v>-7950</v>
      </c>
      <c r="P29" s="48"/>
      <c r="Q29" s="48"/>
      <c r="R29" s="36"/>
      <c r="S29" s="36"/>
      <c r="T29" s="36"/>
    </row>
    <row r="30">
      <c r="A30" s="241">
        <v>100.0</v>
      </c>
      <c r="B30" s="17" t="s">
        <v>248</v>
      </c>
      <c r="C30" s="18" t="s">
        <v>254</v>
      </c>
      <c r="D30" s="19">
        <v>41337.0</v>
      </c>
      <c r="E30" s="19">
        <v>41340.0</v>
      </c>
      <c r="F30" s="19">
        <v>41344.0</v>
      </c>
      <c r="G30" s="19">
        <v>41347.0</v>
      </c>
      <c r="H30" s="19">
        <v>41351.0</v>
      </c>
      <c r="I30" s="19">
        <v>41354.0</v>
      </c>
      <c r="J30" s="19">
        <v>41358.0</v>
      </c>
      <c r="K30" s="19">
        <v>41361.0</v>
      </c>
      <c r="L30" s="17" t="s">
        <v>577</v>
      </c>
      <c r="M30" s="20" t="s">
        <v>256</v>
      </c>
      <c r="N30" s="22" t="s">
        <v>257</v>
      </c>
      <c r="O30" s="23" t="s">
        <v>258</v>
      </c>
      <c r="P30" s="24" t="s">
        <v>590</v>
      </c>
      <c r="Q30" s="24" t="s">
        <v>578</v>
      </c>
    </row>
    <row r="31">
      <c r="C31" s="68"/>
      <c r="E31" s="43"/>
      <c r="F31" s="43"/>
      <c r="G31" s="43"/>
      <c r="H31" s="43"/>
      <c r="I31" s="43"/>
      <c r="J31" s="43"/>
      <c r="K31" s="43"/>
      <c r="L31" s="43"/>
      <c r="M31" s="71"/>
      <c r="N31" s="71"/>
      <c r="O31" s="243"/>
      <c r="P31" s="239"/>
      <c r="Q31" s="239"/>
      <c r="R31" s="266"/>
      <c r="S31" s="266"/>
      <c r="T31" s="266"/>
    </row>
    <row r="32">
      <c r="C32" s="68"/>
      <c r="D32" s="43"/>
      <c r="E32" s="43"/>
      <c r="F32" s="43"/>
      <c r="G32" s="43"/>
      <c r="H32" s="43"/>
      <c r="I32" s="241" t="s">
        <v>591</v>
      </c>
      <c r="J32" s="250" t="s">
        <v>572</v>
      </c>
      <c r="K32" s="43"/>
      <c r="L32" s="43"/>
      <c r="M32" s="71"/>
      <c r="N32" s="71"/>
      <c r="P32" s="267" t="s">
        <v>592</v>
      </c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  <c r="Q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3"/>
      <c r="Q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4" t="str">
        <f>'1012'!B1</f>
        <v>Епифанов</v>
      </c>
      <c r="C1" s="51">
        <f>-1*'0113'!O1</f>
        <v>2050</v>
      </c>
      <c r="D1" s="229">
        <v>250.0</v>
      </c>
      <c r="E1" s="229">
        <v>200.0</v>
      </c>
      <c r="F1" s="234"/>
      <c r="G1" s="229">
        <v>200.0</v>
      </c>
      <c r="H1" s="229">
        <v>250.0</v>
      </c>
      <c r="I1" s="229">
        <v>300.0</v>
      </c>
      <c r="J1" s="234"/>
      <c r="K1" s="234"/>
      <c r="L1" s="43"/>
      <c r="M1" s="52">
        <f t="shared" ref="M1:M25" si="1">SUM(C1:L1)</f>
        <v>3250</v>
      </c>
      <c r="N1" s="53">
        <v>1950.0</v>
      </c>
      <c r="O1" s="33">
        <f t="shared" ref="O1:O25" si="2">N1-M1</f>
        <v>-1300</v>
      </c>
      <c r="P1" s="54">
        <f>SUM(D1:L1)+'0113'!P1</f>
        <v>4050</v>
      </c>
    </row>
    <row r="2">
      <c r="A2" s="241">
        <v>2.0</v>
      </c>
      <c r="B2" s="264" t="str">
        <f>'1012'!B2</f>
        <v>Игнатов</v>
      </c>
      <c r="C2" s="51">
        <f>-1*'0113'!O2</f>
        <v>900</v>
      </c>
      <c r="D2" s="230">
        <v>250.0</v>
      </c>
      <c r="E2" s="230">
        <v>200.0</v>
      </c>
      <c r="F2" s="229">
        <v>300.0</v>
      </c>
      <c r="G2" s="229">
        <v>200.0</v>
      </c>
      <c r="H2" s="230">
        <v>250.0</v>
      </c>
      <c r="I2" s="230">
        <v>300.0</v>
      </c>
      <c r="J2" s="230">
        <v>250.0</v>
      </c>
      <c r="K2" s="229">
        <v>250.0</v>
      </c>
      <c r="L2" s="43"/>
      <c r="M2" s="52">
        <f t="shared" si="1"/>
        <v>2900</v>
      </c>
      <c r="N2" s="53">
        <v>2050.0</v>
      </c>
      <c r="O2" s="33">
        <f t="shared" si="2"/>
        <v>-850</v>
      </c>
      <c r="P2" s="54">
        <f>SUM(D2:L2)+'0113'!P2</f>
        <v>4850</v>
      </c>
    </row>
    <row r="3">
      <c r="A3" s="241">
        <v>3.0</v>
      </c>
      <c r="B3" s="264" t="str">
        <f>'1012'!B3</f>
        <v>Кленов</v>
      </c>
      <c r="C3" s="51">
        <f>-1*'0113'!O3</f>
        <v>850</v>
      </c>
      <c r="D3" s="43"/>
      <c r="E3" s="230">
        <v>200.0</v>
      </c>
      <c r="F3" s="234"/>
      <c r="G3" s="234"/>
      <c r="H3" s="234"/>
      <c r="I3" s="234"/>
      <c r="J3" s="234"/>
      <c r="K3" s="229">
        <v>250.0</v>
      </c>
      <c r="L3" s="43"/>
      <c r="M3" s="52">
        <f t="shared" si="1"/>
        <v>1300</v>
      </c>
      <c r="N3" s="32"/>
      <c r="O3" s="33">
        <f t="shared" si="2"/>
        <v>-1300</v>
      </c>
      <c r="P3" s="54">
        <f>SUM(D3:L3)+'0113'!P3</f>
        <v>2900</v>
      </c>
    </row>
    <row r="4">
      <c r="A4" s="241">
        <v>4.0</v>
      </c>
      <c r="B4" s="264" t="str">
        <f>'1012'!B4</f>
        <v>Жничков</v>
      </c>
      <c r="C4" s="51">
        <f>-1*'0113'!O4</f>
        <v>2300</v>
      </c>
      <c r="D4" s="229">
        <v>200.0</v>
      </c>
      <c r="E4" s="43"/>
      <c r="F4" s="234"/>
      <c r="G4" s="234"/>
      <c r="H4" s="229">
        <v>250.0</v>
      </c>
      <c r="I4" s="230">
        <v>300.0</v>
      </c>
      <c r="J4" s="229">
        <v>250.0</v>
      </c>
      <c r="K4" s="230">
        <v>250.0</v>
      </c>
      <c r="L4" s="43"/>
      <c r="M4" s="52">
        <f t="shared" si="1"/>
        <v>3550</v>
      </c>
      <c r="N4" s="53">
        <v>2500.0</v>
      </c>
      <c r="O4" s="33">
        <f t="shared" si="2"/>
        <v>-1050</v>
      </c>
      <c r="P4" s="54">
        <f>SUM(D4:L4)+'0113'!P4</f>
        <v>4000</v>
      </c>
    </row>
    <row r="5">
      <c r="A5" s="241">
        <v>5.0</v>
      </c>
      <c r="B5" s="264" t="str">
        <f>'1012'!B5</f>
        <v>Камалдинов</v>
      </c>
      <c r="C5" s="51">
        <f>-1*'0113'!O5</f>
        <v>250</v>
      </c>
      <c r="D5" s="43"/>
      <c r="E5" s="230">
        <v>200.0</v>
      </c>
      <c r="F5" s="229">
        <v>300.0</v>
      </c>
      <c r="G5" s="229">
        <v>200.0</v>
      </c>
      <c r="H5" s="230">
        <v>250.0</v>
      </c>
      <c r="I5" s="230">
        <v>300.0</v>
      </c>
      <c r="J5" s="230">
        <v>250.0</v>
      </c>
      <c r="K5" s="230">
        <v>250.0</v>
      </c>
      <c r="L5" s="43"/>
      <c r="M5" s="52">
        <f t="shared" si="1"/>
        <v>2000</v>
      </c>
      <c r="N5" s="53">
        <v>1000.0</v>
      </c>
      <c r="O5" s="33">
        <f t="shared" si="2"/>
        <v>-1000</v>
      </c>
      <c r="P5" s="54">
        <f>SUM(D5:L5)+'0113'!P5</f>
        <v>3150</v>
      </c>
    </row>
    <row r="6">
      <c r="A6" s="241">
        <v>6.0</v>
      </c>
      <c r="B6" s="264" t="str">
        <f>'1012'!B6</f>
        <v>Мещеряков</v>
      </c>
      <c r="C6" s="51">
        <f>-1*'0113'!O6</f>
        <v>0</v>
      </c>
      <c r="D6" s="230">
        <v>250.0</v>
      </c>
      <c r="E6" s="43"/>
      <c r="F6" s="229">
        <v>300.0</v>
      </c>
      <c r="G6" s="229">
        <v>200.0</v>
      </c>
      <c r="H6" s="229">
        <v>250.0</v>
      </c>
      <c r="I6" s="230">
        <v>300.0</v>
      </c>
      <c r="J6" s="234"/>
      <c r="K6" s="229">
        <v>250.0</v>
      </c>
      <c r="L6" s="43"/>
      <c r="M6" s="52">
        <f t="shared" si="1"/>
        <v>1550</v>
      </c>
      <c r="N6" s="61">
        <f>M6</f>
        <v>1550</v>
      </c>
      <c r="O6" s="33">
        <f t="shared" si="2"/>
        <v>0</v>
      </c>
      <c r="P6" s="54">
        <f>SUM(D6:L6)+'0113'!P6</f>
        <v>4250</v>
      </c>
    </row>
    <row r="7">
      <c r="A7" s="241">
        <v>7.0</v>
      </c>
      <c r="B7" s="264" t="str">
        <f>'1012'!B7</f>
        <v>Наркайтис</v>
      </c>
      <c r="C7" s="51">
        <f>-1*'0113'!O7</f>
        <v>-1200</v>
      </c>
      <c r="D7" s="43"/>
      <c r="E7" s="230">
        <v>200.0</v>
      </c>
      <c r="F7" s="230">
        <v>300.0</v>
      </c>
      <c r="G7" s="229">
        <v>200.0</v>
      </c>
      <c r="H7" s="230">
        <v>250.0</v>
      </c>
      <c r="I7" s="234"/>
      <c r="J7" s="230">
        <v>250.0</v>
      </c>
      <c r="K7" s="229">
        <v>250.0</v>
      </c>
      <c r="L7" s="43"/>
      <c r="M7" s="52">
        <f t="shared" si="1"/>
        <v>250</v>
      </c>
      <c r="N7" s="53">
        <v>2600.0</v>
      </c>
      <c r="O7" s="33">
        <f t="shared" si="2"/>
        <v>2350</v>
      </c>
      <c r="P7" s="54">
        <f>SUM(D7:L7)+'0113'!P7</f>
        <v>3450</v>
      </c>
    </row>
    <row r="8">
      <c r="A8" s="241">
        <v>8.0</v>
      </c>
      <c r="B8" s="264" t="str">
        <f>'1012'!B8</f>
        <v>Лазарев</v>
      </c>
      <c r="C8" s="51">
        <f>-1*'0113'!O8</f>
        <v>250</v>
      </c>
      <c r="D8" s="230">
        <v>250.0</v>
      </c>
      <c r="E8" s="229">
        <v>200.0</v>
      </c>
      <c r="F8" s="229">
        <v>300.0</v>
      </c>
      <c r="G8" s="230">
        <v>200.0</v>
      </c>
      <c r="H8" s="229">
        <v>250.0</v>
      </c>
      <c r="I8" s="234"/>
      <c r="J8" s="234"/>
      <c r="K8" s="234"/>
      <c r="L8" s="43"/>
      <c r="M8" s="52">
        <f t="shared" si="1"/>
        <v>1450</v>
      </c>
      <c r="N8" s="53">
        <v>1000.0</v>
      </c>
      <c r="O8" s="33">
        <f t="shared" si="2"/>
        <v>-450</v>
      </c>
      <c r="P8" s="54">
        <f>SUM(D8:L8)+'0113'!P8</f>
        <v>3850</v>
      </c>
    </row>
    <row r="9">
      <c r="A9" s="241">
        <v>9.0</v>
      </c>
      <c r="B9" s="264" t="str">
        <f>'1012'!B9</f>
        <v>Яковлев</v>
      </c>
      <c r="C9" s="51">
        <f>-1*'0113'!O9</f>
        <v>700</v>
      </c>
      <c r="D9" s="43"/>
      <c r="E9" s="43"/>
      <c r="F9" s="234"/>
      <c r="G9" s="234"/>
      <c r="H9" s="234"/>
      <c r="I9" s="234"/>
      <c r="J9" s="234"/>
      <c r="K9" s="234"/>
      <c r="L9" s="43"/>
      <c r="M9" s="52">
        <f t="shared" si="1"/>
        <v>700</v>
      </c>
      <c r="N9" s="32"/>
      <c r="O9" s="33">
        <f t="shared" si="2"/>
        <v>-700</v>
      </c>
      <c r="P9" s="54">
        <f>SUM(D9:L9)+'0113'!P9</f>
        <v>200</v>
      </c>
    </row>
    <row r="10">
      <c r="A10" s="241">
        <v>10.0</v>
      </c>
      <c r="B10" s="264" t="str">
        <f>'1012'!B10</f>
        <v>Степаненко</v>
      </c>
      <c r="C10" s="51">
        <f>-1*'0113'!O10</f>
        <v>250</v>
      </c>
      <c r="D10" s="43"/>
      <c r="E10" s="43"/>
      <c r="F10" s="234"/>
      <c r="G10" s="234"/>
      <c r="H10" s="234"/>
      <c r="I10" s="234"/>
      <c r="J10" s="234"/>
      <c r="K10" s="229">
        <v>250.0</v>
      </c>
      <c r="L10" s="43"/>
      <c r="M10" s="52">
        <f t="shared" si="1"/>
        <v>500</v>
      </c>
      <c r="N10" s="32"/>
      <c r="O10" s="33">
        <f t="shared" si="2"/>
        <v>-500</v>
      </c>
      <c r="P10" s="54">
        <f>SUM(D10:L10)+'0113'!P10</f>
        <v>500</v>
      </c>
    </row>
    <row r="11">
      <c r="A11" s="241">
        <v>11.0</v>
      </c>
      <c r="B11" s="264" t="str">
        <f>'1012'!B11</f>
        <v>Ильиных</v>
      </c>
      <c r="C11" s="51">
        <f>-1*'0113'!O11</f>
        <v>250</v>
      </c>
      <c r="D11" s="43"/>
      <c r="E11" s="229">
        <v>200.0</v>
      </c>
      <c r="F11" s="230">
        <v>300.0</v>
      </c>
      <c r="G11" s="230">
        <v>200.0</v>
      </c>
      <c r="H11" s="229">
        <v>250.0</v>
      </c>
      <c r="I11" s="229">
        <v>300.0</v>
      </c>
      <c r="J11" s="229">
        <v>250.0</v>
      </c>
      <c r="K11" s="230">
        <v>250.0</v>
      </c>
      <c r="L11" s="43"/>
      <c r="M11" s="52">
        <f t="shared" si="1"/>
        <v>2000</v>
      </c>
      <c r="N11" s="53">
        <v>2250.0</v>
      </c>
      <c r="O11" s="33">
        <f t="shared" si="2"/>
        <v>250</v>
      </c>
      <c r="P11" s="54">
        <f>SUM(D11:L11)+'0113'!P11</f>
        <v>3100</v>
      </c>
    </row>
    <row r="12">
      <c r="A12" s="241">
        <v>12.0</v>
      </c>
      <c r="B12" s="264" t="str">
        <f>'1012'!B12</f>
        <v>Пуговкин</v>
      </c>
      <c r="C12" s="51">
        <f>-1*'0113'!O12</f>
        <v>550</v>
      </c>
      <c r="D12" s="43"/>
      <c r="E12" s="43"/>
      <c r="F12" s="234"/>
      <c r="G12" s="234"/>
      <c r="H12" s="234"/>
      <c r="I12" s="234"/>
      <c r="J12" s="229">
        <v>250.0</v>
      </c>
      <c r="K12" s="234"/>
      <c r="L12" s="43"/>
      <c r="M12" s="52">
        <f t="shared" si="1"/>
        <v>800</v>
      </c>
      <c r="N12" s="32"/>
      <c r="O12" s="33">
        <f t="shared" si="2"/>
        <v>-800</v>
      </c>
      <c r="P12" s="54">
        <f>SUM(D12:L12)+'0113'!P12</f>
        <v>1600</v>
      </c>
    </row>
    <row r="13">
      <c r="A13" s="241">
        <v>13.0</v>
      </c>
      <c r="B13" s="264" t="str">
        <f>'1012'!B13</f>
        <v>Вечканов</v>
      </c>
      <c r="C13" s="51">
        <f>-1*'0113'!O13</f>
        <v>150</v>
      </c>
      <c r="D13" s="43"/>
      <c r="E13" s="43"/>
      <c r="F13" s="234"/>
      <c r="G13" s="234"/>
      <c r="H13" s="234"/>
      <c r="I13" s="234"/>
      <c r="J13" s="234"/>
      <c r="K13" s="234"/>
      <c r="L13" s="43"/>
      <c r="M13" s="52">
        <f t="shared" si="1"/>
        <v>150</v>
      </c>
      <c r="N13" s="32"/>
      <c r="O13" s="33">
        <f t="shared" si="2"/>
        <v>-150</v>
      </c>
      <c r="P13" s="54">
        <f>SUM(D13:L13)+'0113'!P13</f>
        <v>250</v>
      </c>
    </row>
    <row r="14">
      <c r="A14" s="241">
        <v>14.0</v>
      </c>
      <c r="B14" s="264" t="str">
        <f>'1012'!B14</f>
        <v>Крайнев</v>
      </c>
      <c r="C14" s="51">
        <f>-1*'0113'!O14</f>
        <v>0</v>
      </c>
      <c r="D14" s="43"/>
      <c r="E14" s="43"/>
      <c r="F14" s="234"/>
      <c r="G14" s="234"/>
      <c r="H14" s="234"/>
      <c r="I14" s="234"/>
      <c r="J14" s="234"/>
      <c r="K14" s="234"/>
      <c r="L14" s="43"/>
      <c r="M14" s="52">
        <f t="shared" si="1"/>
        <v>0</v>
      </c>
      <c r="N14" s="32"/>
      <c r="O14" s="33">
        <f t="shared" si="2"/>
        <v>0</v>
      </c>
      <c r="P14" s="54">
        <f>SUM(D14:L14)+'0113'!P14</f>
        <v>0</v>
      </c>
    </row>
    <row r="15">
      <c r="A15" s="241">
        <v>15.0</v>
      </c>
      <c r="B15" s="264" t="str">
        <f>'1012'!B15</f>
        <v>Халкузиев</v>
      </c>
      <c r="C15" s="51">
        <f>-1*'0113'!O15</f>
        <v>150</v>
      </c>
      <c r="D15" s="43"/>
      <c r="E15" s="43"/>
      <c r="F15" s="234"/>
      <c r="G15" s="234"/>
      <c r="H15" s="234"/>
      <c r="I15" s="234"/>
      <c r="J15" s="234"/>
      <c r="K15" s="234"/>
      <c r="L15" s="43"/>
      <c r="M15" s="52">
        <f t="shared" si="1"/>
        <v>150</v>
      </c>
      <c r="N15" s="32"/>
      <c r="O15" s="33">
        <f t="shared" si="2"/>
        <v>-150</v>
      </c>
      <c r="P15" s="54">
        <f>SUM(D15:L15)+'0113'!P15</f>
        <v>900</v>
      </c>
    </row>
    <row r="16">
      <c r="A16" s="241">
        <v>16.0</v>
      </c>
      <c r="B16" s="264" t="str">
        <f>'1012'!B16</f>
        <v>Иванов</v>
      </c>
      <c r="C16" s="51">
        <f>-1*'0113'!O16</f>
        <v>50</v>
      </c>
      <c r="D16" s="229">
        <v>250.0</v>
      </c>
      <c r="E16" s="229">
        <v>200.0</v>
      </c>
      <c r="F16" s="230">
        <v>300.0</v>
      </c>
      <c r="G16" s="230">
        <v>200.0</v>
      </c>
      <c r="H16" s="230">
        <v>250.0</v>
      </c>
      <c r="I16" s="229">
        <v>300.0</v>
      </c>
      <c r="J16" s="229">
        <v>250.0</v>
      </c>
      <c r="K16" s="229">
        <v>250.0</v>
      </c>
      <c r="L16" s="43"/>
      <c r="M16" s="52">
        <f t="shared" si="1"/>
        <v>2050</v>
      </c>
      <c r="N16" s="53">
        <v>1000.0</v>
      </c>
      <c r="O16" s="33">
        <f t="shared" si="2"/>
        <v>-1050</v>
      </c>
      <c r="P16" s="54">
        <f>SUM(D16:L16)+'0113'!P16</f>
        <v>4800</v>
      </c>
    </row>
    <row r="17">
      <c r="A17" s="241">
        <v>21.0</v>
      </c>
      <c r="B17" s="264" t="str">
        <f>'1012'!B17</f>
        <v>Матов</v>
      </c>
      <c r="C17" s="51">
        <f>-1*'0113'!O17</f>
        <v>1000</v>
      </c>
      <c r="D17" s="43"/>
      <c r="E17" s="229">
        <v>200.0</v>
      </c>
      <c r="F17" s="234"/>
      <c r="G17" s="230">
        <v>200.0</v>
      </c>
      <c r="H17" s="229">
        <v>250.0</v>
      </c>
      <c r="I17" s="234"/>
      <c r="J17" s="229">
        <v>250.0</v>
      </c>
      <c r="K17" s="230">
        <v>250.0</v>
      </c>
      <c r="L17" s="43"/>
      <c r="M17" s="52">
        <f t="shared" si="1"/>
        <v>2150</v>
      </c>
      <c r="N17" s="53">
        <v>1500.0</v>
      </c>
      <c r="O17" s="33">
        <f t="shared" si="2"/>
        <v>-650</v>
      </c>
      <c r="P17" s="259"/>
    </row>
    <row r="18">
      <c r="A18" s="241">
        <v>22.0</v>
      </c>
      <c r="B18" s="264" t="str">
        <f>'1012'!B18</f>
        <v>Акимов</v>
      </c>
      <c r="C18" s="51">
        <f>-1*'0113'!O18</f>
        <v>1200</v>
      </c>
      <c r="D18" s="230">
        <v>250.0</v>
      </c>
      <c r="E18" s="230">
        <v>200.0</v>
      </c>
      <c r="F18" s="234"/>
      <c r="G18" s="234"/>
      <c r="H18" s="234"/>
      <c r="I18" s="234"/>
      <c r="J18" s="229">
        <v>250.0</v>
      </c>
      <c r="K18" s="230">
        <v>250.0</v>
      </c>
      <c r="L18" s="43"/>
      <c r="M18" s="52">
        <f t="shared" si="1"/>
        <v>2150</v>
      </c>
      <c r="N18" s="53">
        <v>2150.0</v>
      </c>
      <c r="O18" s="33">
        <f t="shared" si="2"/>
        <v>0</v>
      </c>
      <c r="P18" s="259"/>
    </row>
    <row r="19">
      <c r="A19" s="241">
        <v>23.0</v>
      </c>
      <c r="B19" s="264" t="str">
        <f>'1012'!B19</f>
        <v>Игорь Кудряшов</v>
      </c>
      <c r="C19" s="51">
        <f>-1*'0113'!O19</f>
        <v>650</v>
      </c>
      <c r="D19" s="43"/>
      <c r="E19" s="43"/>
      <c r="F19" s="234"/>
      <c r="G19" s="234"/>
      <c r="H19" s="234"/>
      <c r="I19" s="234"/>
      <c r="J19" s="234"/>
      <c r="K19" s="234"/>
      <c r="L19" s="43"/>
      <c r="M19" s="52">
        <f t="shared" si="1"/>
        <v>650</v>
      </c>
      <c r="N19" s="32"/>
      <c r="O19" s="33">
        <f t="shared" si="2"/>
        <v>-650</v>
      </c>
      <c r="P19" s="259"/>
    </row>
    <row r="20">
      <c r="A20" s="241">
        <v>31.0</v>
      </c>
      <c r="B20" s="268" t="str">
        <f>'1012'!B20</f>
        <v>Екуб</v>
      </c>
      <c r="C20" s="51">
        <f>-1*'0113'!O20</f>
        <v>1150</v>
      </c>
      <c r="D20" s="43"/>
      <c r="E20" s="43"/>
      <c r="F20" s="234"/>
      <c r="G20" s="234"/>
      <c r="H20" s="234"/>
      <c r="I20" s="234"/>
      <c r="J20" s="234"/>
      <c r="K20" s="234"/>
      <c r="L20" s="43"/>
      <c r="M20" s="52">
        <f t="shared" si="1"/>
        <v>1150</v>
      </c>
      <c r="N20" s="32"/>
      <c r="O20" s="33">
        <f t="shared" si="2"/>
        <v>-1150</v>
      </c>
      <c r="P20" s="259"/>
    </row>
    <row r="21">
      <c r="A21" s="241">
        <v>32.0</v>
      </c>
      <c r="B21" s="268" t="str">
        <f>'1012'!B21</f>
        <v>Сергей Матов</v>
      </c>
      <c r="C21" s="51">
        <f>-1*'0113'!O21</f>
        <v>0</v>
      </c>
      <c r="D21" s="229">
        <v>250.0</v>
      </c>
      <c r="E21" s="43"/>
      <c r="F21" s="230">
        <v>300.0</v>
      </c>
      <c r="G21" s="234"/>
      <c r="H21" s="234"/>
      <c r="I21" s="234"/>
      <c r="J21" s="230">
        <v>250.0</v>
      </c>
      <c r="K21" s="234"/>
      <c r="L21" s="43"/>
      <c r="M21" s="52">
        <f t="shared" si="1"/>
        <v>800</v>
      </c>
      <c r="N21" s="53">
        <v>550.0</v>
      </c>
      <c r="O21" s="33">
        <f t="shared" si="2"/>
        <v>-250</v>
      </c>
      <c r="P21" s="54">
        <f>SUM(D21:L21)+'0113'!P21</f>
        <v>800</v>
      </c>
    </row>
    <row r="22">
      <c r="A22" s="241">
        <v>33.0</v>
      </c>
      <c r="B22" s="268" t="str">
        <f>'1012'!B22</f>
        <v>Карпов</v>
      </c>
      <c r="C22" s="51">
        <f>-1*'0113'!O22</f>
        <v>0</v>
      </c>
      <c r="D22" s="43"/>
      <c r="E22" s="43"/>
      <c r="F22" s="234"/>
      <c r="G22" s="234"/>
      <c r="H22" s="234"/>
      <c r="I22" s="234"/>
      <c r="J22" s="234"/>
      <c r="K22" s="234"/>
      <c r="L22" s="43"/>
      <c r="M22" s="52">
        <f t="shared" si="1"/>
        <v>0</v>
      </c>
      <c r="N22" s="32"/>
      <c r="O22" s="33">
        <f t="shared" si="2"/>
        <v>0</v>
      </c>
      <c r="P22" s="259"/>
    </row>
    <row r="23">
      <c r="A23" s="241">
        <v>34.0</v>
      </c>
      <c r="B23" s="268" t="str">
        <f>'1012'!B23</f>
        <v>Женя Игнатов</v>
      </c>
      <c r="C23" s="51">
        <f>-1*'0113'!O23</f>
        <v>0</v>
      </c>
      <c r="D23" s="43"/>
      <c r="E23" s="43"/>
      <c r="F23" s="234"/>
      <c r="G23" s="234"/>
      <c r="H23" s="234"/>
      <c r="I23" s="234"/>
      <c r="J23" s="234"/>
      <c r="K23" s="234"/>
      <c r="L23" s="43"/>
      <c r="M23" s="52">
        <f t="shared" si="1"/>
        <v>0</v>
      </c>
      <c r="N23" s="32"/>
      <c r="O23" s="33">
        <f t="shared" si="2"/>
        <v>0</v>
      </c>
      <c r="P23" s="259"/>
    </row>
    <row r="24">
      <c r="A24" s="241">
        <v>35.0</v>
      </c>
      <c r="B24" s="268" t="str">
        <f>'1012'!B24</f>
        <v>Guests </v>
      </c>
      <c r="C24" s="51">
        <f>-1*'0113'!O24</f>
        <v>0</v>
      </c>
      <c r="D24" s="43"/>
      <c r="E24" s="43"/>
      <c r="F24" s="234"/>
      <c r="G24" s="230">
        <v>200.0</v>
      </c>
      <c r="H24" s="230">
        <v>0.0</v>
      </c>
      <c r="I24" s="234"/>
      <c r="J24" s="230">
        <v>500.0</v>
      </c>
      <c r="K24" s="230">
        <v>250.0</v>
      </c>
      <c r="L24" s="43"/>
      <c r="M24" s="52">
        <f t="shared" si="1"/>
        <v>950</v>
      </c>
      <c r="N24" s="53">
        <v>200.0</v>
      </c>
      <c r="O24" s="33">
        <f t="shared" si="2"/>
        <v>-750</v>
      </c>
      <c r="P24" s="259"/>
    </row>
    <row r="25">
      <c r="A25" s="241">
        <v>41.0</v>
      </c>
      <c r="B25" s="268" t="str">
        <f>'1012'!B25</f>
        <v>Денис</v>
      </c>
      <c r="C25" s="51">
        <f>-1*'0113'!O25</f>
        <v>0</v>
      </c>
      <c r="D25" s="43"/>
      <c r="E25" s="43"/>
      <c r="F25" s="234"/>
      <c r="G25" s="43"/>
      <c r="H25" s="234"/>
      <c r="I25" s="234"/>
      <c r="J25" s="234"/>
      <c r="K25" s="234"/>
      <c r="L25" s="43"/>
      <c r="M25" s="52">
        <f t="shared" si="1"/>
        <v>0</v>
      </c>
      <c r="N25" s="32"/>
      <c r="O25" s="33">
        <f t="shared" si="2"/>
        <v>0</v>
      </c>
      <c r="P25" s="259"/>
    </row>
    <row r="26">
      <c r="A26" s="241">
        <v>80.0</v>
      </c>
      <c r="B26" s="37" t="s">
        <v>271</v>
      </c>
      <c r="C26" s="38"/>
      <c r="D26" s="39">
        <f t="shared" ref="D26:L26" si="3">SUM(D1:D25)</f>
        <v>1950</v>
      </c>
      <c r="E26" s="39">
        <f t="shared" si="3"/>
        <v>2000</v>
      </c>
      <c r="F26" s="39">
        <f t="shared" si="3"/>
        <v>2400</v>
      </c>
      <c r="G26" s="39">
        <f t="shared" si="3"/>
        <v>2000</v>
      </c>
      <c r="H26" s="39">
        <f t="shared" si="3"/>
        <v>2500</v>
      </c>
      <c r="I26" s="39">
        <f t="shared" si="3"/>
        <v>2100</v>
      </c>
      <c r="J26" s="39">
        <f t="shared" si="3"/>
        <v>3000</v>
      </c>
      <c r="K26" s="39">
        <f t="shared" si="3"/>
        <v>3000</v>
      </c>
      <c r="L26" s="39">
        <f t="shared" si="3"/>
        <v>0</v>
      </c>
      <c r="M26" s="39">
        <f>SUM(D26:L26)</f>
        <v>18950</v>
      </c>
      <c r="N26" s="32"/>
      <c r="O26" s="40"/>
      <c r="P26" s="259"/>
      <c r="Q26" s="43"/>
      <c r="R26" s="43"/>
      <c r="S26" s="43"/>
      <c r="T26" s="43"/>
    </row>
    <row r="27">
      <c r="A27" s="253">
        <v>81.0</v>
      </c>
      <c r="B27" s="44" t="s">
        <v>272</v>
      </c>
      <c r="C27" s="45"/>
      <c r="D27" s="231">
        <v>1950.0</v>
      </c>
      <c r="E27" s="231">
        <v>1950.0</v>
      </c>
      <c r="F27" s="231">
        <v>2700.0</v>
      </c>
      <c r="G27" s="231">
        <v>1950.0</v>
      </c>
      <c r="H27" s="231">
        <v>2600.0</v>
      </c>
      <c r="I27" s="231">
        <v>1950.0</v>
      </c>
      <c r="J27" s="231">
        <v>2600.0</v>
      </c>
      <c r="K27" s="231">
        <v>2600.0</v>
      </c>
      <c r="L27" s="232"/>
      <c r="M27" s="47">
        <f>SUM(C27:L27)</f>
        <v>18300</v>
      </c>
      <c r="N27" s="32"/>
      <c r="O27" s="40"/>
      <c r="P27" s="41"/>
    </row>
    <row r="28">
      <c r="A28" s="250">
        <v>90.0</v>
      </c>
      <c r="B28" s="27" t="s">
        <v>261</v>
      </c>
      <c r="C28" s="28">
        <f>'0113'!M28</f>
        <v>900</v>
      </c>
      <c r="D28" s="229" t="s">
        <v>329</v>
      </c>
      <c r="E28" s="230" t="s">
        <v>268</v>
      </c>
      <c r="F28" s="229" t="s">
        <v>329</v>
      </c>
      <c r="G28" s="230" t="s">
        <v>568</v>
      </c>
      <c r="H28" s="230" t="s">
        <v>416</v>
      </c>
      <c r="I28" s="229" t="s">
        <v>345</v>
      </c>
      <c r="J28" s="229" t="s">
        <v>593</v>
      </c>
      <c r="K28" s="229" t="s">
        <v>337</v>
      </c>
      <c r="L28" s="43"/>
      <c r="M28" s="31">
        <f>M26-M27+C28</f>
        <v>1550</v>
      </c>
      <c r="N28" s="32"/>
      <c r="O28" s="33">
        <f>SUM(O1:O25)</f>
        <v>-10150</v>
      </c>
      <c r="P28" s="48"/>
      <c r="Q28" s="36"/>
      <c r="R28" s="36"/>
      <c r="S28" s="36"/>
      <c r="T28" s="36"/>
    </row>
    <row r="29">
      <c r="A29" s="241">
        <v>100.0</v>
      </c>
      <c r="B29" s="17" t="s">
        <v>248</v>
      </c>
      <c r="C29" s="18" t="s">
        <v>254</v>
      </c>
      <c r="D29" s="19">
        <v>41309.0</v>
      </c>
      <c r="E29" s="19">
        <v>41312.0</v>
      </c>
      <c r="F29" s="19">
        <v>41316.0</v>
      </c>
      <c r="G29" s="19">
        <v>41319.0</v>
      </c>
      <c r="H29" s="19">
        <v>41323.0</v>
      </c>
      <c r="I29" s="19">
        <v>41326.0</v>
      </c>
      <c r="J29" s="19">
        <v>41330.0</v>
      </c>
      <c r="K29" s="19">
        <v>41333.0</v>
      </c>
      <c r="L29" s="17" t="s">
        <v>577</v>
      </c>
      <c r="M29" s="20" t="s">
        <v>256</v>
      </c>
      <c r="N29" s="22" t="s">
        <v>257</v>
      </c>
      <c r="O29" s="23" t="s">
        <v>258</v>
      </c>
      <c r="P29" s="24" t="s">
        <v>590</v>
      </c>
    </row>
    <row r="30">
      <c r="C30" s="68"/>
      <c r="D30" s="43"/>
      <c r="E30" s="43"/>
      <c r="F30" s="43"/>
      <c r="G30" s="241" t="s">
        <v>594</v>
      </c>
      <c r="H30" s="241" t="s">
        <v>595</v>
      </c>
      <c r="I30" s="43"/>
      <c r="J30" s="241" t="s">
        <v>596</v>
      </c>
      <c r="K30" s="241" t="s">
        <v>597</v>
      </c>
      <c r="L30" s="43"/>
      <c r="M30" s="71"/>
      <c r="N30" s="71"/>
      <c r="O30" s="243"/>
      <c r="Q30" s="266"/>
      <c r="R30" s="266"/>
      <c r="S30" s="266"/>
      <c r="T30" s="266"/>
    </row>
    <row r="31">
      <c r="C31" s="68"/>
      <c r="D31" s="43"/>
      <c r="E31" s="43"/>
      <c r="F31" s="43"/>
      <c r="G31" s="43"/>
      <c r="H31" s="43"/>
      <c r="I31" s="43"/>
      <c r="J31" s="43"/>
      <c r="K31" s="43"/>
      <c r="L31" s="43"/>
      <c r="M31" s="71"/>
      <c r="N31" s="71"/>
      <c r="P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1"/>
      <c r="N32" s="71"/>
      <c r="P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4" t="str">
        <f>'1012'!B1</f>
        <v>Епифанов</v>
      </c>
      <c r="C1" s="51">
        <f>-1*'1212'!O1</f>
        <v>1150</v>
      </c>
      <c r="D1" s="229">
        <v>250.0</v>
      </c>
      <c r="E1" s="194"/>
      <c r="F1" s="229">
        <v>250.0</v>
      </c>
      <c r="G1" s="229">
        <v>200.0</v>
      </c>
      <c r="H1" s="229">
        <v>200.0</v>
      </c>
      <c r="I1" s="229">
        <v>250.0</v>
      </c>
      <c r="J1" s="229">
        <v>250.0</v>
      </c>
      <c r="K1" s="229">
        <v>250.0</v>
      </c>
      <c r="L1" s="229">
        <v>250.0</v>
      </c>
      <c r="M1" s="52">
        <f t="shared" ref="M1:M25" si="1">SUM(C1:L1)</f>
        <v>3050</v>
      </c>
      <c r="N1" s="53">
        <v>1000.0</v>
      </c>
      <c r="O1" s="33">
        <f t="shared" ref="O1:O25" si="2">N1-M1</f>
        <v>-2050</v>
      </c>
      <c r="P1" s="54">
        <f>SUM(D1:L1)+'1212'!Q1</f>
        <v>2850</v>
      </c>
    </row>
    <row r="2">
      <c r="A2" s="241">
        <v>2.0</v>
      </c>
      <c r="B2" s="264" t="str">
        <f>'1012'!B2</f>
        <v>Игнатов</v>
      </c>
      <c r="C2" s="51">
        <f>-1*'1212'!O2</f>
        <v>1000</v>
      </c>
      <c r="D2" s="230">
        <v>250.0</v>
      </c>
      <c r="E2" s="192"/>
      <c r="F2" s="229">
        <v>250.0</v>
      </c>
      <c r="G2" s="230">
        <v>200.0</v>
      </c>
      <c r="H2" s="230">
        <v>200.0</v>
      </c>
      <c r="I2" s="230">
        <v>250.0</v>
      </c>
      <c r="J2" s="230">
        <v>250.0</v>
      </c>
      <c r="K2" s="230">
        <v>250.0</v>
      </c>
      <c r="L2" s="230">
        <v>250.0</v>
      </c>
      <c r="M2" s="52">
        <f t="shared" si="1"/>
        <v>2900</v>
      </c>
      <c r="N2" s="53">
        <v>2000.0</v>
      </c>
      <c r="O2" s="33">
        <f t="shared" si="2"/>
        <v>-900</v>
      </c>
      <c r="P2" s="54">
        <f>SUM(D2:L2)+'1212'!Q2</f>
        <v>2850</v>
      </c>
    </row>
    <row r="3">
      <c r="A3" s="241">
        <v>3.0</v>
      </c>
      <c r="B3" s="264" t="str">
        <f>'1012'!B3</f>
        <v>Кленов</v>
      </c>
      <c r="C3" s="51">
        <f>-1*'1212'!O3</f>
        <v>250</v>
      </c>
      <c r="D3" s="229">
        <v>250.0</v>
      </c>
      <c r="E3" s="43"/>
      <c r="F3" s="230">
        <v>250.0</v>
      </c>
      <c r="G3" s="43"/>
      <c r="H3" s="230">
        <v>200.0</v>
      </c>
      <c r="I3" s="229">
        <v>250.0</v>
      </c>
      <c r="J3" s="230">
        <v>250.0</v>
      </c>
      <c r="K3" s="43"/>
      <c r="L3" s="43"/>
      <c r="M3" s="52">
        <f t="shared" si="1"/>
        <v>1450</v>
      </c>
      <c r="N3" s="53">
        <v>600.0</v>
      </c>
      <c r="O3" s="33">
        <f t="shared" si="2"/>
        <v>-850</v>
      </c>
      <c r="P3" s="54">
        <f>SUM(D3:L3)+'1212'!Q3</f>
        <v>2450</v>
      </c>
    </row>
    <row r="4">
      <c r="A4" s="241">
        <v>4.0</v>
      </c>
      <c r="B4" s="264" t="str">
        <f>'1012'!B4</f>
        <v>Жничков</v>
      </c>
      <c r="C4" s="51">
        <f>-1*'1212'!O4</f>
        <v>600</v>
      </c>
      <c r="D4" s="230">
        <v>250.0</v>
      </c>
      <c r="E4" s="192"/>
      <c r="F4" s="229">
        <v>200.0</v>
      </c>
      <c r="G4" s="230">
        <v>150.0</v>
      </c>
      <c r="H4" s="229">
        <v>200.0</v>
      </c>
      <c r="I4" s="230">
        <v>200.0</v>
      </c>
      <c r="J4" s="230">
        <v>200.0</v>
      </c>
      <c r="K4" s="230">
        <v>250.0</v>
      </c>
      <c r="L4" s="230">
        <v>250.0</v>
      </c>
      <c r="M4" s="52">
        <f t="shared" si="1"/>
        <v>2300</v>
      </c>
      <c r="N4" s="32"/>
      <c r="O4" s="33">
        <f t="shared" si="2"/>
        <v>-2300</v>
      </c>
      <c r="P4" s="54">
        <f>SUM(D4:L4)+'1212'!Q4</f>
        <v>2750</v>
      </c>
    </row>
    <row r="5">
      <c r="A5" s="241">
        <v>5.0</v>
      </c>
      <c r="B5" s="264" t="str">
        <f>'1012'!B5</f>
        <v>Камалдинов</v>
      </c>
      <c r="C5" s="51">
        <f>-1*'1212'!O5</f>
        <v>250</v>
      </c>
      <c r="D5" s="229">
        <v>250.0</v>
      </c>
      <c r="E5" s="43"/>
      <c r="F5" s="230">
        <v>250.0</v>
      </c>
      <c r="G5" s="230">
        <v>200.0</v>
      </c>
      <c r="H5" s="230">
        <v>200.0</v>
      </c>
      <c r="I5" s="230">
        <v>250.0</v>
      </c>
      <c r="J5" s="230">
        <v>250.0</v>
      </c>
      <c r="K5" s="43"/>
      <c r="L5" s="43"/>
      <c r="M5" s="52">
        <f t="shared" si="1"/>
        <v>1650</v>
      </c>
      <c r="N5" s="53">
        <v>1400.0</v>
      </c>
      <c r="O5" s="33">
        <f t="shared" si="2"/>
        <v>-250</v>
      </c>
      <c r="P5" s="54">
        <f>SUM(D5:L5)+'1212'!Q5</f>
        <v>1400</v>
      </c>
    </row>
    <row r="6">
      <c r="A6" s="241">
        <v>6.0</v>
      </c>
      <c r="B6" s="264" t="str">
        <f>'1012'!B6</f>
        <v>Мещеряков</v>
      </c>
      <c r="C6" s="51">
        <f>-1*'1212'!O6</f>
        <v>0</v>
      </c>
      <c r="D6" s="230">
        <v>250.0</v>
      </c>
      <c r="E6" s="192"/>
      <c r="F6" s="229">
        <v>250.0</v>
      </c>
      <c r="G6" s="230">
        <v>200.0</v>
      </c>
      <c r="H6" s="43"/>
      <c r="I6" s="229">
        <v>250.0</v>
      </c>
      <c r="J6" s="229">
        <v>250.0</v>
      </c>
      <c r="K6" s="229">
        <v>250.0</v>
      </c>
      <c r="L6" s="43"/>
      <c r="M6" s="52">
        <f t="shared" si="1"/>
        <v>1450</v>
      </c>
      <c r="N6" s="61">
        <f>M6</f>
        <v>1450</v>
      </c>
      <c r="O6" s="33">
        <f t="shared" si="2"/>
        <v>0</v>
      </c>
      <c r="P6" s="54">
        <f>SUM(D6:L6)+'1212'!Q6</f>
        <v>2700</v>
      </c>
    </row>
    <row r="7">
      <c r="A7" s="241">
        <v>7.0</v>
      </c>
      <c r="B7" s="264" t="str">
        <f>'1012'!B7</f>
        <v>Наркайтис</v>
      </c>
      <c r="C7" s="51">
        <f>-1*'1212'!O7</f>
        <v>300</v>
      </c>
      <c r="D7" s="43"/>
      <c r="E7" s="194"/>
      <c r="F7" s="229">
        <v>250.0</v>
      </c>
      <c r="G7" s="230">
        <v>200.0</v>
      </c>
      <c r="H7" s="230">
        <v>200.0</v>
      </c>
      <c r="I7" s="230">
        <v>250.0</v>
      </c>
      <c r="J7" s="229">
        <v>200.0</v>
      </c>
      <c r="K7" s="43"/>
      <c r="L7" s="43"/>
      <c r="M7" s="52">
        <f t="shared" si="1"/>
        <v>1400</v>
      </c>
      <c r="N7" s="53">
        <v>2600.0</v>
      </c>
      <c r="O7" s="33">
        <f t="shared" si="2"/>
        <v>1200</v>
      </c>
      <c r="P7" s="54">
        <f>SUM(D7:L7)+'1212'!Q7</f>
        <v>2000</v>
      </c>
    </row>
    <row r="8">
      <c r="A8" s="241">
        <v>8.0</v>
      </c>
      <c r="B8" s="264" t="str">
        <f>'1012'!B8</f>
        <v>Лазарев</v>
      </c>
      <c r="C8" s="51">
        <f>-1*'1212'!O8</f>
        <v>600</v>
      </c>
      <c r="D8" s="43"/>
      <c r="E8" s="192"/>
      <c r="F8" s="229">
        <v>250.0</v>
      </c>
      <c r="G8" s="229">
        <v>200.0</v>
      </c>
      <c r="H8" s="230">
        <v>200.0</v>
      </c>
      <c r="I8" s="229">
        <v>250.0</v>
      </c>
      <c r="J8" s="230">
        <v>250.0</v>
      </c>
      <c r="K8" s="229">
        <v>250.0</v>
      </c>
      <c r="L8" s="230">
        <v>250.0</v>
      </c>
      <c r="M8" s="52">
        <f t="shared" si="1"/>
        <v>2250</v>
      </c>
      <c r="N8" s="53">
        <v>2000.0</v>
      </c>
      <c r="O8" s="33">
        <f t="shared" si="2"/>
        <v>-250</v>
      </c>
      <c r="P8" s="54">
        <f>SUM(D8:L8)+'1212'!Q8</f>
        <v>2650</v>
      </c>
    </row>
    <row r="9">
      <c r="A9" s="241">
        <v>9.0</v>
      </c>
      <c r="B9" s="264" t="str">
        <f>'1012'!B9</f>
        <v>Яковлев</v>
      </c>
      <c r="C9" s="51">
        <f>-1*'1212'!O9</f>
        <v>700</v>
      </c>
      <c r="D9" s="43"/>
      <c r="E9" s="43"/>
      <c r="F9" s="43"/>
      <c r="G9" s="43"/>
      <c r="H9" s="43"/>
      <c r="I9" s="43"/>
      <c r="J9" s="43"/>
      <c r="K9" s="43"/>
      <c r="L9" s="43"/>
      <c r="M9" s="52">
        <f t="shared" si="1"/>
        <v>700</v>
      </c>
      <c r="N9" s="32"/>
      <c r="O9" s="33">
        <f t="shared" si="2"/>
        <v>-700</v>
      </c>
      <c r="P9" s="54">
        <f>SUM(D9:L9)+'1212'!Q9</f>
        <v>200</v>
      </c>
    </row>
    <row r="10">
      <c r="A10" s="241">
        <v>10.0</v>
      </c>
      <c r="B10" s="264" t="str">
        <f>'1012'!B10</f>
        <v>Степаненко</v>
      </c>
      <c r="C10" s="51">
        <f>-1*'1212'!O10</f>
        <v>0</v>
      </c>
      <c r="D10" s="43"/>
      <c r="E10" s="43"/>
      <c r="F10" s="43"/>
      <c r="G10" s="43"/>
      <c r="H10" s="43"/>
      <c r="I10" s="43"/>
      <c r="J10" s="43"/>
      <c r="K10" s="43"/>
      <c r="L10" s="229">
        <v>250.0</v>
      </c>
      <c r="M10" s="52">
        <f t="shared" si="1"/>
        <v>250</v>
      </c>
      <c r="N10" s="32"/>
      <c r="O10" s="33">
        <f t="shared" si="2"/>
        <v>-250</v>
      </c>
      <c r="P10" s="54">
        <f>SUM(D10:L10)+'1212'!Q10</f>
        <v>250</v>
      </c>
    </row>
    <row r="11">
      <c r="A11" s="241">
        <v>11.0</v>
      </c>
      <c r="B11" s="264" t="str">
        <f>'1012'!B11</f>
        <v>Ильиных</v>
      </c>
      <c r="C11" s="51">
        <f>-1*'1212'!O11</f>
        <v>0</v>
      </c>
      <c r="D11" s="230">
        <v>250.0</v>
      </c>
      <c r="E11" s="43"/>
      <c r="F11" s="229">
        <v>250.0</v>
      </c>
      <c r="G11" s="229">
        <v>200.0</v>
      </c>
      <c r="H11" s="229">
        <v>200.0</v>
      </c>
      <c r="I11" s="43"/>
      <c r="J11" s="43"/>
      <c r="K11" s="43"/>
      <c r="L11" s="230">
        <v>250.0</v>
      </c>
      <c r="M11" s="52">
        <f t="shared" si="1"/>
        <v>1150</v>
      </c>
      <c r="N11" s="53">
        <v>900.0</v>
      </c>
      <c r="O11" s="33">
        <f t="shared" si="2"/>
        <v>-250</v>
      </c>
      <c r="P11" s="54">
        <f>SUM(D11:L11)+'1212'!Q11</f>
        <v>1350</v>
      </c>
    </row>
    <row r="12">
      <c r="A12" s="241">
        <v>12.0</v>
      </c>
      <c r="B12" s="264" t="str">
        <f>'1012'!B12</f>
        <v>Пуговкин</v>
      </c>
      <c r="C12" s="51">
        <f>-1*'1212'!O12</f>
        <v>400</v>
      </c>
      <c r="D12" s="229">
        <v>250.0</v>
      </c>
      <c r="E12" s="43"/>
      <c r="F12" s="230">
        <v>250.0</v>
      </c>
      <c r="G12" s="229">
        <v>200.0</v>
      </c>
      <c r="H12" s="229">
        <v>200.0</v>
      </c>
      <c r="I12" s="229">
        <v>250.0</v>
      </c>
      <c r="J12" s="43"/>
      <c r="K12" s="43"/>
      <c r="L12" s="43"/>
      <c r="M12" s="52">
        <f t="shared" si="1"/>
        <v>1550</v>
      </c>
      <c r="N12" s="53">
        <v>1000.0</v>
      </c>
      <c r="O12" s="33">
        <f t="shared" si="2"/>
        <v>-550</v>
      </c>
      <c r="P12" s="54">
        <f>SUM(D12:L12)+'1212'!Q12</f>
        <v>1350</v>
      </c>
    </row>
    <row r="13">
      <c r="A13" s="241">
        <v>13.0</v>
      </c>
      <c r="B13" s="264" t="str">
        <f>'1012'!B13</f>
        <v>Вечканов</v>
      </c>
      <c r="C13" s="51">
        <f>-1*'1212'!O13</f>
        <v>150</v>
      </c>
      <c r="D13" s="43"/>
      <c r="E13" s="43"/>
      <c r="F13" s="43"/>
      <c r="G13" s="43"/>
      <c r="H13" s="43"/>
      <c r="I13" s="43"/>
      <c r="J13" s="43"/>
      <c r="K13" s="43"/>
      <c r="L13" s="43"/>
      <c r="M13" s="52">
        <f t="shared" si="1"/>
        <v>150</v>
      </c>
      <c r="N13" s="32"/>
      <c r="O13" s="33">
        <f t="shared" si="2"/>
        <v>-150</v>
      </c>
      <c r="P13" s="54">
        <f>SUM(D13:L13)+'1212'!Q13</f>
        <v>250</v>
      </c>
    </row>
    <row r="14">
      <c r="A14" s="241">
        <v>14.0</v>
      </c>
      <c r="B14" s="264" t="str">
        <f>'1012'!B14</f>
        <v>Крайнев</v>
      </c>
      <c r="C14" s="51">
        <f>-1*'1212'!O14</f>
        <v>0</v>
      </c>
      <c r="D14" s="43"/>
      <c r="E14" s="43"/>
      <c r="F14" s="43"/>
      <c r="G14" s="43"/>
      <c r="H14" s="43"/>
      <c r="I14" s="43"/>
      <c r="J14" s="43"/>
      <c r="K14" s="43"/>
      <c r="L14" s="43"/>
      <c r="M14" s="52">
        <f t="shared" si="1"/>
        <v>0</v>
      </c>
      <c r="N14" s="32"/>
      <c r="O14" s="33">
        <f t="shared" si="2"/>
        <v>0</v>
      </c>
      <c r="P14" s="54">
        <f>SUM(D14:L14)+'1212'!Q14</f>
        <v>0</v>
      </c>
    </row>
    <row r="15">
      <c r="A15" s="241">
        <v>15.0</v>
      </c>
      <c r="B15" s="264" t="str">
        <f>'1012'!B15</f>
        <v>Халкузиев</v>
      </c>
      <c r="C15" s="51">
        <f>-1*'1212'!O15</f>
        <v>250</v>
      </c>
      <c r="D15" s="43"/>
      <c r="E15" s="43"/>
      <c r="F15" s="43"/>
      <c r="G15" s="229">
        <v>200.0</v>
      </c>
      <c r="H15" s="229">
        <v>200.0</v>
      </c>
      <c r="I15" s="43"/>
      <c r="J15" s="43"/>
      <c r="K15" s="229">
        <v>250.0</v>
      </c>
      <c r="L15" s="229">
        <v>250.0</v>
      </c>
      <c r="M15" s="52">
        <f t="shared" si="1"/>
        <v>1150</v>
      </c>
      <c r="N15" s="53">
        <v>1000.0</v>
      </c>
      <c r="O15" s="33">
        <f t="shared" si="2"/>
        <v>-150</v>
      </c>
      <c r="P15" s="54">
        <f>SUM(D15:L15)+'1212'!Q15</f>
        <v>900</v>
      </c>
    </row>
    <row r="16">
      <c r="A16" s="241">
        <v>16.0</v>
      </c>
      <c r="B16" s="264" t="str">
        <f>'1012'!B16</f>
        <v>Иванов</v>
      </c>
      <c r="C16" s="51">
        <f>-1*'1212'!O16</f>
        <v>150</v>
      </c>
      <c r="D16" s="229">
        <v>250.0</v>
      </c>
      <c r="E16" s="192"/>
      <c r="F16" s="230">
        <v>200.0</v>
      </c>
      <c r="G16" s="229">
        <v>200.0</v>
      </c>
      <c r="H16" s="229">
        <v>200.0</v>
      </c>
      <c r="I16" s="229">
        <v>250.0</v>
      </c>
      <c r="J16" s="229">
        <v>250.0</v>
      </c>
      <c r="K16" s="230">
        <v>250.0</v>
      </c>
      <c r="L16" s="229">
        <v>250.0</v>
      </c>
      <c r="M16" s="52">
        <f t="shared" si="1"/>
        <v>2000</v>
      </c>
      <c r="N16" s="53">
        <v>1950.0</v>
      </c>
      <c r="O16" s="33">
        <f t="shared" si="2"/>
        <v>-50</v>
      </c>
      <c r="P16" s="54">
        <f>SUM(D16:L16)+'1212'!Q16</f>
        <v>2800</v>
      </c>
    </row>
    <row r="17">
      <c r="A17" s="241">
        <v>21.0</v>
      </c>
      <c r="B17" s="264" t="str">
        <f>'1012'!B17</f>
        <v>Матов</v>
      </c>
      <c r="C17" s="51">
        <f>-1*'1212'!O17</f>
        <v>550</v>
      </c>
      <c r="D17" s="43"/>
      <c r="E17" s="194"/>
      <c r="F17" s="230">
        <v>250.0</v>
      </c>
      <c r="G17" s="229">
        <v>200.0</v>
      </c>
      <c r="H17" s="43"/>
      <c r="I17" s="43"/>
      <c r="J17" s="43"/>
      <c r="K17" s="43"/>
      <c r="L17" s="43"/>
      <c r="M17" s="52">
        <f t="shared" si="1"/>
        <v>1000</v>
      </c>
      <c r="N17" s="32"/>
      <c r="O17" s="33">
        <f t="shared" si="2"/>
        <v>-1000</v>
      </c>
      <c r="P17" s="259"/>
    </row>
    <row r="18">
      <c r="A18" s="241">
        <v>22.0</v>
      </c>
      <c r="B18" s="264" t="str">
        <f>'1012'!B18</f>
        <v>Акимов</v>
      </c>
      <c r="C18" s="51">
        <f>-1*'1212'!O18</f>
        <v>550</v>
      </c>
      <c r="D18" s="230">
        <v>250.0</v>
      </c>
      <c r="E18" s="194"/>
      <c r="F18" s="230">
        <v>250.0</v>
      </c>
      <c r="G18" s="230">
        <v>200.0</v>
      </c>
      <c r="H18" s="230">
        <v>200.0</v>
      </c>
      <c r="I18" s="230">
        <v>250.0</v>
      </c>
      <c r="J18" s="229">
        <v>250.0</v>
      </c>
      <c r="K18" s="43"/>
      <c r="L18" s="230">
        <v>250.0</v>
      </c>
      <c r="M18" s="52">
        <f t="shared" si="1"/>
        <v>2200</v>
      </c>
      <c r="N18" s="53">
        <v>1000.0</v>
      </c>
      <c r="O18" s="33">
        <f t="shared" si="2"/>
        <v>-1200</v>
      </c>
      <c r="P18" s="259"/>
    </row>
    <row r="19">
      <c r="A19" s="241">
        <v>23.0</v>
      </c>
      <c r="B19" s="264" t="str">
        <f>'1012'!B19</f>
        <v>Игорь Кудряшов</v>
      </c>
      <c r="C19" s="51">
        <f>-1*'1212'!O19</f>
        <v>650</v>
      </c>
      <c r="D19" s="43"/>
      <c r="E19" s="43"/>
      <c r="F19" s="43"/>
      <c r="G19" s="43"/>
      <c r="H19" s="43"/>
      <c r="I19" s="43"/>
      <c r="J19" s="43"/>
      <c r="K19" s="43"/>
      <c r="L19" s="43"/>
      <c r="M19" s="52">
        <f t="shared" si="1"/>
        <v>650</v>
      </c>
      <c r="N19" s="32"/>
      <c r="O19" s="33">
        <f t="shared" si="2"/>
        <v>-650</v>
      </c>
      <c r="P19" s="259"/>
    </row>
    <row r="20">
      <c r="A20" s="241">
        <v>31.0</v>
      </c>
      <c r="B20" s="268" t="str">
        <f>'1012'!B20</f>
        <v>Екуб</v>
      </c>
      <c r="C20" s="51">
        <f>-1*'1212'!O20</f>
        <v>1150</v>
      </c>
      <c r="D20" s="43"/>
      <c r="E20" s="43"/>
      <c r="F20" s="43"/>
      <c r="G20" s="43"/>
      <c r="H20" s="234"/>
      <c r="I20" s="43"/>
      <c r="J20" s="234"/>
      <c r="K20" s="234"/>
      <c r="L20" s="43"/>
      <c r="M20" s="52">
        <f t="shared" si="1"/>
        <v>1150</v>
      </c>
      <c r="N20" s="32"/>
      <c r="O20" s="33">
        <f t="shared" si="2"/>
        <v>-1150</v>
      </c>
      <c r="P20" s="259"/>
    </row>
    <row r="21">
      <c r="A21" s="241">
        <v>32.0</v>
      </c>
      <c r="B21" s="268" t="str">
        <f>'1012'!B21</f>
        <v>Сергей Матов</v>
      </c>
      <c r="C21" s="51">
        <f>-1*'1212'!O21</f>
        <v>0</v>
      </c>
      <c r="D21" s="43"/>
      <c r="E21" s="43"/>
      <c r="F21" s="43"/>
      <c r="G21" s="43"/>
      <c r="H21" s="43"/>
      <c r="I21" s="43"/>
      <c r="J21" s="234"/>
      <c r="K21" s="234"/>
      <c r="L21" s="43"/>
      <c r="M21" s="52">
        <f t="shared" si="1"/>
        <v>0</v>
      </c>
      <c r="N21" s="32"/>
      <c r="O21" s="33">
        <f t="shared" si="2"/>
        <v>0</v>
      </c>
      <c r="P21" s="54">
        <f>SUM(D21:L21)+'1212'!Q21</f>
        <v>0</v>
      </c>
    </row>
    <row r="22">
      <c r="A22" s="241">
        <v>33.0</v>
      </c>
      <c r="B22" s="268" t="str">
        <f>'1012'!B22</f>
        <v>Карпов</v>
      </c>
      <c r="C22" s="51">
        <f>-1*'1212'!O22</f>
        <v>0</v>
      </c>
      <c r="D22" s="43"/>
      <c r="E22" s="43"/>
      <c r="F22" s="43"/>
      <c r="G22" s="43"/>
      <c r="H22" s="43"/>
      <c r="I22" s="43"/>
      <c r="J22" s="234"/>
      <c r="K22" s="234"/>
      <c r="L22" s="43"/>
      <c r="M22" s="52">
        <f t="shared" si="1"/>
        <v>0</v>
      </c>
      <c r="N22" s="32"/>
      <c r="O22" s="33">
        <f t="shared" si="2"/>
        <v>0</v>
      </c>
      <c r="P22" s="259"/>
    </row>
    <row r="23">
      <c r="A23" s="241">
        <v>34.0</v>
      </c>
      <c r="B23" s="268" t="str">
        <f>'1012'!B23</f>
        <v>Женя Игнатов</v>
      </c>
      <c r="C23" s="51">
        <f>-1*'1212'!O23</f>
        <v>0</v>
      </c>
      <c r="D23" s="43"/>
      <c r="E23" s="43"/>
      <c r="F23" s="43"/>
      <c r="G23" s="43"/>
      <c r="H23" s="43"/>
      <c r="I23" s="43"/>
      <c r="J23" s="234"/>
      <c r="K23" s="234"/>
      <c r="L23" s="43"/>
      <c r="M23" s="52">
        <f t="shared" si="1"/>
        <v>0</v>
      </c>
      <c r="N23" s="32"/>
      <c r="O23" s="33">
        <f t="shared" si="2"/>
        <v>0</v>
      </c>
      <c r="P23" s="259"/>
    </row>
    <row r="24">
      <c r="A24" s="241">
        <v>35.0</v>
      </c>
      <c r="B24" s="268" t="str">
        <f>'1012'!B24</f>
        <v>Guests </v>
      </c>
      <c r="C24" s="51">
        <f>-1*'1212'!O24</f>
        <v>0</v>
      </c>
      <c r="D24" s="229">
        <v>250.0</v>
      </c>
      <c r="E24" s="43"/>
      <c r="F24" s="43"/>
      <c r="G24" s="43"/>
      <c r="H24" s="43"/>
      <c r="I24" s="43"/>
      <c r="J24" s="234"/>
      <c r="K24" s="234"/>
      <c r="L24" s="194"/>
      <c r="M24" s="52">
        <f t="shared" si="1"/>
        <v>250</v>
      </c>
      <c r="N24" s="53">
        <v>250.0</v>
      </c>
      <c r="O24" s="33">
        <f t="shared" si="2"/>
        <v>0</v>
      </c>
      <c r="P24" s="259"/>
    </row>
    <row r="25">
      <c r="A25" s="241">
        <v>41.0</v>
      </c>
      <c r="B25" s="268" t="str">
        <f>'1012'!B25</f>
        <v>Денис</v>
      </c>
      <c r="C25" s="51">
        <f>-1*'1212'!O25</f>
        <v>0</v>
      </c>
      <c r="D25" s="43"/>
      <c r="E25" s="43"/>
      <c r="F25" s="43"/>
      <c r="G25" s="43"/>
      <c r="H25" s="43"/>
      <c r="I25" s="43"/>
      <c r="J25" s="234"/>
      <c r="K25" s="234"/>
      <c r="L25" s="43"/>
      <c r="M25" s="52">
        <f t="shared" si="1"/>
        <v>0</v>
      </c>
      <c r="N25" s="32"/>
      <c r="O25" s="33">
        <f t="shared" si="2"/>
        <v>0</v>
      </c>
      <c r="P25" s="259"/>
    </row>
    <row r="26">
      <c r="A26" s="241">
        <v>80.0</v>
      </c>
      <c r="B26" s="37" t="s">
        <v>271</v>
      </c>
      <c r="C26" s="38"/>
      <c r="D26" s="39">
        <f t="shared" ref="D26:L26" si="3">SUM(D1:D25)</f>
        <v>2750</v>
      </c>
      <c r="E26" s="39">
        <f t="shared" si="3"/>
        <v>0</v>
      </c>
      <c r="F26" s="39">
        <f t="shared" si="3"/>
        <v>3150</v>
      </c>
      <c r="G26" s="39">
        <f t="shared" si="3"/>
        <v>2550</v>
      </c>
      <c r="H26" s="39">
        <f t="shared" si="3"/>
        <v>2400</v>
      </c>
      <c r="I26" s="39">
        <f t="shared" si="3"/>
        <v>2700</v>
      </c>
      <c r="J26" s="39">
        <f t="shared" si="3"/>
        <v>2400</v>
      </c>
      <c r="K26" s="39">
        <f t="shared" si="3"/>
        <v>1750</v>
      </c>
      <c r="L26" s="39">
        <f t="shared" si="3"/>
        <v>2250</v>
      </c>
      <c r="M26" s="39">
        <f>SUM(D26:L26)</f>
        <v>19950</v>
      </c>
      <c r="N26" s="32"/>
      <c r="O26" s="40"/>
      <c r="P26" s="259"/>
      <c r="Q26" s="43"/>
      <c r="R26" s="43"/>
      <c r="S26" s="43"/>
      <c r="T26" s="43"/>
    </row>
    <row r="27">
      <c r="A27" s="253">
        <v>81.0</v>
      </c>
      <c r="B27" s="44" t="s">
        <v>272</v>
      </c>
      <c r="C27" s="45"/>
      <c r="D27" s="231">
        <v>2700.0</v>
      </c>
      <c r="E27" s="232"/>
      <c r="F27" s="231">
        <v>2600.0</v>
      </c>
      <c r="G27" s="231">
        <v>2600.0</v>
      </c>
      <c r="H27" s="231">
        <v>2600.0</v>
      </c>
      <c r="I27" s="231">
        <v>2600.0</v>
      </c>
      <c r="J27" s="231">
        <v>2600.0</v>
      </c>
      <c r="K27" s="231">
        <v>1950.0</v>
      </c>
      <c r="L27" s="231">
        <v>1950.0</v>
      </c>
      <c r="M27" s="47">
        <f>SUM(C27:L27)</f>
        <v>19600</v>
      </c>
      <c r="N27" s="32"/>
      <c r="O27" s="40"/>
      <c r="P27" s="41"/>
    </row>
    <row r="28">
      <c r="A28" s="250">
        <v>90.0</v>
      </c>
      <c r="B28" s="27" t="s">
        <v>261</v>
      </c>
      <c r="C28" s="28">
        <f>'1212'!M28</f>
        <v>550</v>
      </c>
      <c r="D28" s="229" t="s">
        <v>349</v>
      </c>
      <c r="E28" s="229" t="s">
        <v>610</v>
      </c>
      <c r="F28" s="229" t="s">
        <v>610</v>
      </c>
      <c r="G28" s="229" t="s">
        <v>612</v>
      </c>
      <c r="H28" s="263" t="s">
        <v>262</v>
      </c>
      <c r="I28" s="229" t="s">
        <v>585</v>
      </c>
      <c r="J28" s="229" t="s">
        <v>384</v>
      </c>
      <c r="K28" s="270" t="s">
        <v>266</v>
      </c>
      <c r="L28" s="229" t="s">
        <v>610</v>
      </c>
      <c r="M28" s="31">
        <f>M26-M27+C28</f>
        <v>900</v>
      </c>
      <c r="N28" s="32"/>
      <c r="O28" s="33">
        <f>SUM(O1:O25)</f>
        <v>-11500</v>
      </c>
      <c r="P28" s="48"/>
      <c r="Q28" s="36"/>
      <c r="R28" s="36"/>
      <c r="S28" s="36"/>
      <c r="T28" s="36"/>
    </row>
    <row r="29">
      <c r="A29" s="241">
        <v>100.0</v>
      </c>
      <c r="B29" s="17" t="s">
        <v>248</v>
      </c>
      <c r="C29" s="18" t="s">
        <v>254</v>
      </c>
      <c r="D29" s="19">
        <v>41277.0</v>
      </c>
      <c r="E29" s="19">
        <v>41282.0</v>
      </c>
      <c r="F29" s="19">
        <v>41284.0</v>
      </c>
      <c r="G29" s="19">
        <v>41288.0</v>
      </c>
      <c r="H29" s="19">
        <v>41291.0</v>
      </c>
      <c r="I29" s="19">
        <v>41295.0</v>
      </c>
      <c r="J29" s="19">
        <v>41298.0</v>
      </c>
      <c r="K29" s="19">
        <v>41302.0</v>
      </c>
      <c r="L29" s="19">
        <v>41305.0</v>
      </c>
      <c r="M29" s="20" t="s">
        <v>256</v>
      </c>
      <c r="N29" s="22" t="s">
        <v>257</v>
      </c>
      <c r="O29" s="23" t="s">
        <v>258</v>
      </c>
      <c r="P29" s="24" t="s">
        <v>590</v>
      </c>
    </row>
    <row r="30">
      <c r="C30" s="68"/>
      <c r="D30" s="43"/>
      <c r="E30" s="43"/>
      <c r="F30" s="43"/>
      <c r="G30" s="43"/>
      <c r="H30" s="43"/>
      <c r="I30" s="270" t="s">
        <v>567</v>
      </c>
      <c r="J30" s="270" t="s">
        <v>615</v>
      </c>
      <c r="K30" s="43"/>
      <c r="L30" s="43"/>
      <c r="M30" s="71"/>
      <c r="N30" s="71"/>
      <c r="O30" s="243"/>
      <c r="Q30" s="266"/>
      <c r="R30" s="266"/>
      <c r="S30" s="266"/>
      <c r="T30" s="266"/>
    </row>
    <row r="31">
      <c r="C31" s="68"/>
      <c r="D31" s="43"/>
      <c r="E31" s="43"/>
      <c r="F31" s="43"/>
      <c r="G31" s="43"/>
      <c r="H31" s="43"/>
      <c r="I31" s="43"/>
      <c r="J31" s="43"/>
      <c r="K31" s="43"/>
      <c r="L31" s="43"/>
      <c r="M31" s="71"/>
      <c r="N31" s="71"/>
      <c r="P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1"/>
      <c r="N32" s="71"/>
      <c r="P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4" t="str">
        <f>'1012'!B1</f>
        <v>Епифанов</v>
      </c>
      <c r="C1" s="51">
        <f>-1*'1112'!O1</f>
        <v>1650</v>
      </c>
      <c r="D1" s="43"/>
      <c r="E1" s="43"/>
      <c r="F1" s="229">
        <v>200.0</v>
      </c>
      <c r="G1" s="229">
        <v>200.0</v>
      </c>
      <c r="H1" s="229">
        <v>300.0</v>
      </c>
      <c r="I1" s="229">
        <v>250.0</v>
      </c>
      <c r="J1" s="234"/>
      <c r="K1" s="229">
        <v>200.0</v>
      </c>
      <c r="L1" s="43"/>
      <c r="M1" s="52">
        <f t="shared" ref="M1:M25" si="1">SUM(C1:L1)</f>
        <v>2800</v>
      </c>
      <c r="N1" s="53">
        <v>1650.0</v>
      </c>
      <c r="O1" s="33">
        <f t="shared" ref="O1:O25" si="2">N1-M1</f>
        <v>-1150</v>
      </c>
      <c r="P1" s="54">
        <f t="shared" ref="P1:P16" si="3">SUM(D1:F1)</f>
        <v>200</v>
      </c>
      <c r="Q1" s="54">
        <f t="shared" ref="Q1:Q16" si="4">SUM(G1:L1)</f>
        <v>950</v>
      </c>
    </row>
    <row r="2">
      <c r="A2" s="241">
        <v>2.0</v>
      </c>
      <c r="B2" s="264" t="str">
        <f>'1012'!B2</f>
        <v>Игнатов</v>
      </c>
      <c r="C2" s="51">
        <f>-1*'1112'!O2</f>
        <v>600</v>
      </c>
      <c r="D2" s="230">
        <v>300.0</v>
      </c>
      <c r="E2" s="230">
        <v>250.0</v>
      </c>
      <c r="F2" s="229">
        <v>200.0</v>
      </c>
      <c r="G2" s="229">
        <v>200.0</v>
      </c>
      <c r="H2" s="234"/>
      <c r="I2" s="230">
        <v>250.0</v>
      </c>
      <c r="J2" s="229">
        <v>300.0</v>
      </c>
      <c r="K2" s="230">
        <v>200.0</v>
      </c>
      <c r="L2" s="43"/>
      <c r="M2" s="52">
        <f t="shared" si="1"/>
        <v>2300</v>
      </c>
      <c r="N2" s="53">
        <v>1300.0</v>
      </c>
      <c r="O2" s="33">
        <f t="shared" si="2"/>
        <v>-1000</v>
      </c>
      <c r="P2" s="54">
        <f t="shared" si="3"/>
        <v>750</v>
      </c>
      <c r="Q2" s="54">
        <f t="shared" si="4"/>
        <v>950</v>
      </c>
    </row>
    <row r="3">
      <c r="A3" s="241">
        <v>3.0</v>
      </c>
      <c r="B3" s="264" t="str">
        <f>'1012'!B3</f>
        <v>Кленов</v>
      </c>
      <c r="C3" s="51">
        <f>-1*'1112'!O3</f>
        <v>1250</v>
      </c>
      <c r="D3" s="229">
        <v>300.0</v>
      </c>
      <c r="E3" s="229">
        <v>250.0</v>
      </c>
      <c r="F3" s="230">
        <v>200.0</v>
      </c>
      <c r="G3" s="230">
        <v>200.0</v>
      </c>
      <c r="H3" s="230">
        <v>300.0</v>
      </c>
      <c r="I3" s="230">
        <v>250.0</v>
      </c>
      <c r="J3" s="230">
        <v>300.0</v>
      </c>
      <c r="K3" s="229">
        <v>200.0</v>
      </c>
      <c r="L3" s="43"/>
      <c r="M3" s="52">
        <f t="shared" si="1"/>
        <v>3250</v>
      </c>
      <c r="N3" s="53">
        <v>3000.0</v>
      </c>
      <c r="O3" s="33">
        <f t="shared" si="2"/>
        <v>-250</v>
      </c>
      <c r="P3" s="54">
        <f t="shared" si="3"/>
        <v>750</v>
      </c>
      <c r="Q3" s="54">
        <f t="shared" si="4"/>
        <v>1250</v>
      </c>
    </row>
    <row r="4">
      <c r="A4" s="241">
        <v>4.0</v>
      </c>
      <c r="B4" s="264" t="str">
        <f>'1012'!B4</f>
        <v>Жничков</v>
      </c>
      <c r="C4" s="51">
        <f>-1*'1112'!O4</f>
        <v>1100</v>
      </c>
      <c r="D4" s="234"/>
      <c r="E4" s="230">
        <v>250.0</v>
      </c>
      <c r="F4" s="229">
        <v>200.0</v>
      </c>
      <c r="G4" s="229">
        <v>200.0</v>
      </c>
      <c r="H4" s="229">
        <v>200.0</v>
      </c>
      <c r="I4" s="229">
        <v>250.0</v>
      </c>
      <c r="J4" s="230">
        <v>200.0</v>
      </c>
      <c r="K4" s="230">
        <v>200.0</v>
      </c>
      <c r="L4" s="43"/>
      <c r="M4" s="52">
        <f t="shared" si="1"/>
        <v>2600</v>
      </c>
      <c r="N4" s="53">
        <v>2000.0</v>
      </c>
      <c r="O4" s="33">
        <f t="shared" si="2"/>
        <v>-600</v>
      </c>
      <c r="P4" s="54">
        <f t="shared" si="3"/>
        <v>450</v>
      </c>
      <c r="Q4" s="54">
        <f t="shared" si="4"/>
        <v>1050</v>
      </c>
    </row>
    <row r="5">
      <c r="A5" s="241">
        <v>5.0</v>
      </c>
      <c r="B5" s="264" t="str">
        <f>'1012'!B5</f>
        <v>Камалдинов</v>
      </c>
      <c r="C5" s="51">
        <f>-1*'1112'!O5</f>
        <v>250</v>
      </c>
      <c r="D5" s="234"/>
      <c r="E5" s="234"/>
      <c r="F5" s="234"/>
      <c r="G5" s="43"/>
      <c r="H5" s="234"/>
      <c r="I5" s="43"/>
      <c r="J5" s="234"/>
      <c r="K5" s="234"/>
      <c r="L5" s="43"/>
      <c r="M5" s="52">
        <f t="shared" si="1"/>
        <v>250</v>
      </c>
      <c r="N5" s="32"/>
      <c r="O5" s="33">
        <f t="shared" si="2"/>
        <v>-250</v>
      </c>
      <c r="P5" s="54">
        <f t="shared" si="3"/>
        <v>0</v>
      </c>
      <c r="Q5" s="54">
        <f t="shared" si="4"/>
        <v>0</v>
      </c>
    </row>
    <row r="6">
      <c r="A6" s="241">
        <v>6.0</v>
      </c>
      <c r="B6" s="264" t="str">
        <f>'1012'!B6</f>
        <v>Мещеряков</v>
      </c>
      <c r="C6" s="51">
        <f>-1*'1112'!O6</f>
        <v>0</v>
      </c>
      <c r="D6" s="229">
        <v>300.0</v>
      </c>
      <c r="E6" s="229">
        <v>250.0</v>
      </c>
      <c r="F6" s="229">
        <v>200.0</v>
      </c>
      <c r="G6" s="229">
        <v>200.0</v>
      </c>
      <c r="H6" s="229">
        <v>300.0</v>
      </c>
      <c r="I6" s="230">
        <v>250.0</v>
      </c>
      <c r="J6" s="229">
        <v>300.0</v>
      </c>
      <c r="K6" s="230">
        <v>200.0</v>
      </c>
      <c r="L6" s="43"/>
      <c r="M6" s="52">
        <f t="shared" si="1"/>
        <v>2000</v>
      </c>
      <c r="N6" s="61">
        <f>M6</f>
        <v>2000</v>
      </c>
      <c r="O6" s="33">
        <f t="shared" si="2"/>
        <v>0</v>
      </c>
      <c r="P6" s="54">
        <f t="shared" si="3"/>
        <v>750</v>
      </c>
      <c r="Q6" s="54">
        <f t="shared" si="4"/>
        <v>1250</v>
      </c>
    </row>
    <row r="7">
      <c r="A7" s="241">
        <v>7.0</v>
      </c>
      <c r="B7" s="264" t="str">
        <f>'1012'!B7</f>
        <v>Наркайтис</v>
      </c>
      <c r="C7" s="51">
        <f>-1*'1112'!O7</f>
        <v>650</v>
      </c>
      <c r="D7" s="230">
        <v>300.0</v>
      </c>
      <c r="E7" s="230">
        <v>250.0</v>
      </c>
      <c r="F7" s="229">
        <v>200.0</v>
      </c>
      <c r="G7" s="229">
        <v>200.0</v>
      </c>
      <c r="H7" s="230">
        <v>300.0</v>
      </c>
      <c r="I7" s="43"/>
      <c r="J7" s="229">
        <v>200.0</v>
      </c>
      <c r="K7" s="229">
        <v>200.0</v>
      </c>
      <c r="L7" s="43"/>
      <c r="M7" s="52">
        <f t="shared" si="1"/>
        <v>2300</v>
      </c>
      <c r="N7" s="53">
        <v>2000.0</v>
      </c>
      <c r="O7" s="33">
        <f t="shared" si="2"/>
        <v>-300</v>
      </c>
      <c r="P7" s="54">
        <f t="shared" si="3"/>
        <v>750</v>
      </c>
      <c r="Q7" s="54">
        <f t="shared" si="4"/>
        <v>900</v>
      </c>
    </row>
    <row r="8">
      <c r="A8" s="241">
        <v>8.0</v>
      </c>
      <c r="B8" s="264" t="str">
        <f>'1012'!B8</f>
        <v>Лазарев</v>
      </c>
      <c r="C8" s="51">
        <f>-1*'1112'!O8</f>
        <v>650</v>
      </c>
      <c r="D8" s="230">
        <v>300.0</v>
      </c>
      <c r="E8" s="229">
        <v>250.0</v>
      </c>
      <c r="F8" s="230">
        <v>200.0</v>
      </c>
      <c r="G8" s="230">
        <v>200.0</v>
      </c>
      <c r="H8" s="229">
        <v>300.0</v>
      </c>
      <c r="I8" s="43"/>
      <c r="J8" s="229">
        <v>300.0</v>
      </c>
      <c r="K8" s="229">
        <v>200.0</v>
      </c>
      <c r="L8" s="43"/>
      <c r="M8" s="52">
        <f t="shared" si="1"/>
        <v>2400</v>
      </c>
      <c r="N8" s="53">
        <v>1800.0</v>
      </c>
      <c r="O8" s="33">
        <f t="shared" si="2"/>
        <v>-600</v>
      </c>
      <c r="P8" s="54">
        <f t="shared" si="3"/>
        <v>750</v>
      </c>
      <c r="Q8" s="54">
        <f t="shared" si="4"/>
        <v>1000</v>
      </c>
    </row>
    <row r="9">
      <c r="A9" s="241">
        <v>9.0</v>
      </c>
      <c r="B9" s="264" t="str">
        <f>'1012'!B9</f>
        <v>Яковлев</v>
      </c>
      <c r="C9" s="51">
        <f>-1*'1112'!O9</f>
        <v>500</v>
      </c>
      <c r="D9" s="234"/>
      <c r="E9" s="234"/>
      <c r="F9" s="234"/>
      <c r="G9" s="43"/>
      <c r="H9" s="234"/>
      <c r="I9" s="43"/>
      <c r="J9" s="234"/>
      <c r="K9" s="229">
        <v>200.0</v>
      </c>
      <c r="L9" s="43"/>
      <c r="M9" s="52">
        <f t="shared" si="1"/>
        <v>700</v>
      </c>
      <c r="N9" s="32"/>
      <c r="O9" s="33">
        <f t="shared" si="2"/>
        <v>-700</v>
      </c>
      <c r="P9" s="54">
        <f t="shared" si="3"/>
        <v>0</v>
      </c>
      <c r="Q9" s="54">
        <f t="shared" si="4"/>
        <v>200</v>
      </c>
    </row>
    <row r="10">
      <c r="A10" s="241">
        <v>10.0</v>
      </c>
      <c r="B10" s="264" t="str">
        <f>'1012'!B10</f>
        <v>Степаненко</v>
      </c>
      <c r="C10" s="51">
        <f>-1*'1112'!O10</f>
        <v>200</v>
      </c>
      <c r="D10" s="234"/>
      <c r="E10" s="234"/>
      <c r="F10" s="234"/>
      <c r="G10" s="43"/>
      <c r="H10" s="234"/>
      <c r="I10" s="43"/>
      <c r="J10" s="234"/>
      <c r="K10" s="234"/>
      <c r="L10" s="43"/>
      <c r="M10" s="52">
        <f t="shared" si="1"/>
        <v>200</v>
      </c>
      <c r="N10" s="53">
        <v>200.0</v>
      </c>
      <c r="O10" s="33">
        <f t="shared" si="2"/>
        <v>0</v>
      </c>
      <c r="P10" s="54">
        <f t="shared" si="3"/>
        <v>0</v>
      </c>
      <c r="Q10" s="54">
        <f t="shared" si="4"/>
        <v>0</v>
      </c>
    </row>
    <row r="11">
      <c r="A11" s="241">
        <v>11.0</v>
      </c>
      <c r="B11" s="264" t="str">
        <f>'1012'!B11</f>
        <v>Ильиных</v>
      </c>
      <c r="C11" s="51">
        <f>-1*'1112'!O11</f>
        <v>0</v>
      </c>
      <c r="D11" s="234"/>
      <c r="E11" s="234"/>
      <c r="F11" s="234"/>
      <c r="G11" s="43"/>
      <c r="H11" s="234"/>
      <c r="I11" s="43"/>
      <c r="J11" s="234"/>
      <c r="K11" s="230">
        <v>200.0</v>
      </c>
      <c r="L11" s="43"/>
      <c r="M11" s="52">
        <f t="shared" si="1"/>
        <v>200</v>
      </c>
      <c r="N11" s="53">
        <v>200.0</v>
      </c>
      <c r="O11" s="33">
        <f t="shared" si="2"/>
        <v>0</v>
      </c>
      <c r="P11" s="54">
        <f t="shared" si="3"/>
        <v>0</v>
      </c>
      <c r="Q11" s="54">
        <f t="shared" si="4"/>
        <v>200</v>
      </c>
    </row>
    <row r="12">
      <c r="A12" s="241">
        <v>12.0</v>
      </c>
      <c r="B12" s="264" t="str">
        <f>'1012'!B12</f>
        <v>Пуговкин</v>
      </c>
      <c r="C12" s="51">
        <f>-1*'1112'!O12</f>
        <v>200</v>
      </c>
      <c r="D12" s="234"/>
      <c r="E12" s="234"/>
      <c r="F12" s="234"/>
      <c r="G12" s="43"/>
      <c r="H12" s="234"/>
      <c r="I12" s="43"/>
      <c r="J12" s="234"/>
      <c r="K12" s="229">
        <v>200.0</v>
      </c>
      <c r="L12" s="43"/>
      <c r="M12" s="52">
        <f t="shared" si="1"/>
        <v>400</v>
      </c>
      <c r="N12" s="32"/>
      <c r="O12" s="33">
        <f t="shared" si="2"/>
        <v>-400</v>
      </c>
      <c r="P12" s="54">
        <f t="shared" si="3"/>
        <v>0</v>
      </c>
      <c r="Q12" s="54">
        <f t="shared" si="4"/>
        <v>200</v>
      </c>
    </row>
    <row r="13">
      <c r="A13" s="241">
        <v>13.0</v>
      </c>
      <c r="B13" s="264" t="str">
        <f>'1012'!B13</f>
        <v>Вечканов</v>
      </c>
      <c r="C13" s="51">
        <f>-1*'1112'!O13</f>
        <v>650</v>
      </c>
      <c r="D13" s="234"/>
      <c r="E13" s="230">
        <v>250.0</v>
      </c>
      <c r="F13" s="234"/>
      <c r="G13" s="43"/>
      <c r="H13" s="234"/>
      <c r="I13" s="229">
        <v>250.0</v>
      </c>
      <c r="J13" s="234"/>
      <c r="K13" s="234"/>
      <c r="L13" s="43"/>
      <c r="M13" s="52">
        <f t="shared" si="1"/>
        <v>1150</v>
      </c>
      <c r="N13" s="53">
        <v>1000.0</v>
      </c>
      <c r="O13" s="33">
        <f t="shared" si="2"/>
        <v>-150</v>
      </c>
      <c r="P13" s="54">
        <f t="shared" si="3"/>
        <v>250</v>
      </c>
      <c r="Q13" s="54">
        <f t="shared" si="4"/>
        <v>250</v>
      </c>
    </row>
    <row r="14">
      <c r="A14" s="241">
        <v>14.0</v>
      </c>
      <c r="B14" s="264" t="str">
        <f>'1012'!B14</f>
        <v>Крайнев</v>
      </c>
      <c r="C14" s="51">
        <f>-1*'1112'!O14</f>
        <v>0</v>
      </c>
      <c r="D14" s="234"/>
      <c r="E14" s="234"/>
      <c r="F14" s="234"/>
      <c r="G14" s="43"/>
      <c r="H14" s="234"/>
      <c r="I14" s="43"/>
      <c r="J14" s="234"/>
      <c r="K14" s="234"/>
      <c r="L14" s="43"/>
      <c r="M14" s="52">
        <f t="shared" si="1"/>
        <v>0</v>
      </c>
      <c r="N14" s="32"/>
      <c r="O14" s="33">
        <f t="shared" si="2"/>
        <v>0</v>
      </c>
      <c r="P14" s="54">
        <f t="shared" si="3"/>
        <v>0</v>
      </c>
      <c r="Q14" s="54">
        <f t="shared" si="4"/>
        <v>0</v>
      </c>
    </row>
    <row r="15">
      <c r="A15" s="241">
        <v>15.0</v>
      </c>
      <c r="B15" s="264" t="str">
        <f>'1012'!B15</f>
        <v>Халкузиев</v>
      </c>
      <c r="C15" s="51">
        <f>-1*'1112'!O15</f>
        <v>250</v>
      </c>
      <c r="D15" s="234"/>
      <c r="E15" s="234"/>
      <c r="F15" s="234"/>
      <c r="G15" s="43"/>
      <c r="H15" s="234"/>
      <c r="I15" s="43"/>
      <c r="J15" s="234"/>
      <c r="K15" s="234"/>
      <c r="L15" s="43"/>
      <c r="M15" s="52">
        <f t="shared" si="1"/>
        <v>250</v>
      </c>
      <c r="N15" s="32"/>
      <c r="O15" s="33">
        <f t="shared" si="2"/>
        <v>-250</v>
      </c>
      <c r="P15" s="54">
        <f t="shared" si="3"/>
        <v>0</v>
      </c>
      <c r="Q15" s="54">
        <f t="shared" si="4"/>
        <v>0</v>
      </c>
    </row>
    <row r="16">
      <c r="A16" s="241">
        <v>16.0</v>
      </c>
      <c r="B16" s="264" t="str">
        <f>'1012'!B16</f>
        <v>Иванов</v>
      </c>
      <c r="C16" s="51">
        <f>-1*'1112'!O16</f>
        <v>0</v>
      </c>
      <c r="D16" s="43"/>
      <c r="E16" s="43"/>
      <c r="F16" s="230">
        <v>200.0</v>
      </c>
      <c r="G16" s="230">
        <v>200.0</v>
      </c>
      <c r="H16" s="229">
        <v>300.0</v>
      </c>
      <c r="I16" s="230">
        <v>250.0</v>
      </c>
      <c r="J16" s="234"/>
      <c r="K16" s="230">
        <v>200.0</v>
      </c>
      <c r="L16" s="43"/>
      <c r="M16" s="52">
        <f t="shared" si="1"/>
        <v>1150</v>
      </c>
      <c r="N16" s="53">
        <v>1000.0</v>
      </c>
      <c r="O16" s="33">
        <f t="shared" si="2"/>
        <v>-150</v>
      </c>
      <c r="P16" s="54">
        <f t="shared" si="3"/>
        <v>200</v>
      </c>
      <c r="Q16" s="54">
        <f t="shared" si="4"/>
        <v>950</v>
      </c>
    </row>
    <row r="17">
      <c r="A17" s="241">
        <v>21.0</v>
      </c>
      <c r="B17" s="264" t="str">
        <f>'1012'!B17</f>
        <v>Матов</v>
      </c>
      <c r="C17" s="51">
        <f>-1*'1112'!O17</f>
        <v>-150</v>
      </c>
      <c r="D17" s="234"/>
      <c r="E17" s="234"/>
      <c r="F17" s="230">
        <v>200.0</v>
      </c>
      <c r="G17" s="230">
        <v>200.0</v>
      </c>
      <c r="H17" s="230">
        <v>300.0</v>
      </c>
      <c r="I17" s="43"/>
      <c r="J17" s="234"/>
      <c r="K17" s="234"/>
      <c r="L17" s="43"/>
      <c r="M17" s="52">
        <f t="shared" si="1"/>
        <v>550</v>
      </c>
      <c r="N17" s="32"/>
      <c r="O17" s="33">
        <f t="shared" si="2"/>
        <v>-550</v>
      </c>
      <c r="P17" s="259"/>
      <c r="Q17" s="259"/>
    </row>
    <row r="18">
      <c r="A18" s="241">
        <v>22.0</v>
      </c>
      <c r="B18" s="264" t="str">
        <f>'1012'!B18</f>
        <v>Акимов</v>
      </c>
      <c r="C18" s="51">
        <f>-1*'1112'!O18</f>
        <v>1550</v>
      </c>
      <c r="D18" s="229">
        <v>300.0</v>
      </c>
      <c r="E18" s="229">
        <v>250.0</v>
      </c>
      <c r="F18" s="230">
        <v>200.0</v>
      </c>
      <c r="G18" s="230">
        <v>200.0</v>
      </c>
      <c r="H18" s="230">
        <v>300.0</v>
      </c>
      <c r="I18" s="229">
        <v>250.0</v>
      </c>
      <c r="J18" s="230">
        <v>300.0</v>
      </c>
      <c r="K18" s="230">
        <v>200.0</v>
      </c>
      <c r="L18" s="43"/>
      <c r="M18" s="52">
        <f t="shared" si="1"/>
        <v>3550</v>
      </c>
      <c r="N18" s="53">
        <v>3000.0</v>
      </c>
      <c r="O18" s="33">
        <f t="shared" si="2"/>
        <v>-550</v>
      </c>
      <c r="P18" s="259"/>
      <c r="Q18" s="259"/>
    </row>
    <row r="19">
      <c r="A19" s="241">
        <v>23.0</v>
      </c>
      <c r="B19" s="264" t="str">
        <f>'1012'!B19</f>
        <v>Игорь Кудряшов</v>
      </c>
      <c r="C19" s="51">
        <f>-1*'1112'!O19</f>
        <v>650</v>
      </c>
      <c r="D19" s="43"/>
      <c r="E19" s="43"/>
      <c r="F19" s="234"/>
      <c r="G19" s="43"/>
      <c r="H19" s="234"/>
      <c r="I19" s="43"/>
      <c r="J19" s="234"/>
      <c r="K19" s="234"/>
      <c r="L19" s="43"/>
      <c r="M19" s="52">
        <f t="shared" si="1"/>
        <v>650</v>
      </c>
      <c r="N19" s="32"/>
      <c r="O19" s="33">
        <f t="shared" si="2"/>
        <v>-650</v>
      </c>
      <c r="P19" s="259"/>
      <c r="Q19" s="259"/>
    </row>
    <row r="20">
      <c r="A20" s="241">
        <v>31.0</v>
      </c>
      <c r="B20" s="268" t="str">
        <f>'1012'!B20</f>
        <v>Екуб</v>
      </c>
      <c r="C20" s="51">
        <f>-1*'1112'!O20</f>
        <v>1150</v>
      </c>
      <c r="D20" s="43"/>
      <c r="E20" s="43"/>
      <c r="F20" s="43"/>
      <c r="G20" s="43"/>
      <c r="H20" s="234"/>
      <c r="I20" s="43"/>
      <c r="J20" s="234"/>
      <c r="K20" s="234"/>
      <c r="L20" s="43"/>
      <c r="M20" s="52">
        <f t="shared" si="1"/>
        <v>1150</v>
      </c>
      <c r="N20" s="32"/>
      <c r="O20" s="33">
        <f t="shared" si="2"/>
        <v>-1150</v>
      </c>
      <c r="P20" s="259"/>
      <c r="Q20" s="259"/>
    </row>
    <row r="21">
      <c r="A21" s="241">
        <v>32.0</v>
      </c>
      <c r="B21" s="268" t="str">
        <f>'1012'!B21</f>
        <v>Сергей Матов</v>
      </c>
      <c r="C21" s="51">
        <f>-1*'1112'!O21</f>
        <v>0</v>
      </c>
      <c r="D21" s="43"/>
      <c r="E21" s="43"/>
      <c r="F21" s="43"/>
      <c r="G21" s="43"/>
      <c r="H21" s="43"/>
      <c r="I21" s="43"/>
      <c r="J21" s="234"/>
      <c r="K21" s="234"/>
      <c r="L21" s="43"/>
      <c r="M21" s="52">
        <f t="shared" si="1"/>
        <v>0</v>
      </c>
      <c r="N21" s="32"/>
      <c r="O21" s="33">
        <f t="shared" si="2"/>
        <v>0</v>
      </c>
      <c r="P21" s="54">
        <f>SUM(D21:F21)</f>
        <v>0</v>
      </c>
      <c r="Q21" s="54">
        <f>SUM(G21:L21)</f>
        <v>0</v>
      </c>
    </row>
    <row r="22">
      <c r="A22" s="241">
        <v>33.0</v>
      </c>
      <c r="B22" s="268" t="str">
        <f>'1012'!B22</f>
        <v>Карпов</v>
      </c>
      <c r="C22" s="51">
        <f>-1*'1112'!O22</f>
        <v>0</v>
      </c>
      <c r="D22" s="43"/>
      <c r="E22" s="43"/>
      <c r="F22" s="43"/>
      <c r="G22" s="43"/>
      <c r="H22" s="43"/>
      <c r="I22" s="43"/>
      <c r="J22" s="234"/>
      <c r="K22" s="234"/>
      <c r="L22" s="43"/>
      <c r="M22" s="52">
        <f t="shared" si="1"/>
        <v>0</v>
      </c>
      <c r="N22" s="32"/>
      <c r="O22" s="33">
        <f t="shared" si="2"/>
        <v>0</v>
      </c>
      <c r="P22" s="259"/>
      <c r="Q22" s="259"/>
    </row>
    <row r="23">
      <c r="A23" s="241">
        <v>34.0</v>
      </c>
      <c r="B23" s="268" t="str">
        <f>'1012'!B23</f>
        <v>Женя Игнатов</v>
      </c>
      <c r="C23" s="51">
        <f>-1*'1112'!O23</f>
        <v>200</v>
      </c>
      <c r="D23" s="43"/>
      <c r="E23" s="43"/>
      <c r="F23" s="43"/>
      <c r="G23" s="43"/>
      <c r="H23" s="43"/>
      <c r="I23" s="43"/>
      <c r="J23" s="234"/>
      <c r="K23" s="234"/>
      <c r="L23" s="43"/>
      <c r="M23" s="52">
        <f t="shared" si="1"/>
        <v>200</v>
      </c>
      <c r="N23" s="53">
        <v>200.0</v>
      </c>
      <c r="O23" s="33">
        <f t="shared" si="2"/>
        <v>0</v>
      </c>
      <c r="P23" s="259"/>
      <c r="Q23" s="259"/>
    </row>
    <row r="24">
      <c r="A24" s="241">
        <v>35.0</v>
      </c>
      <c r="B24" s="268" t="str">
        <f>'1012'!B24</f>
        <v>Guests </v>
      </c>
      <c r="C24" s="51">
        <f>-1*'1112'!O24</f>
        <v>0</v>
      </c>
      <c r="D24" s="43"/>
      <c r="E24" s="43"/>
      <c r="F24" s="43"/>
      <c r="G24" s="43"/>
      <c r="H24" s="43"/>
      <c r="I24" s="43"/>
      <c r="J24" s="234"/>
      <c r="K24" s="234"/>
      <c r="L24" s="43"/>
      <c r="M24" s="52">
        <f t="shared" si="1"/>
        <v>0</v>
      </c>
      <c r="N24" s="32"/>
      <c r="O24" s="33">
        <f t="shared" si="2"/>
        <v>0</v>
      </c>
      <c r="P24" s="259"/>
      <c r="Q24" s="259"/>
    </row>
    <row r="25">
      <c r="A25" s="241">
        <v>41.0</v>
      </c>
      <c r="B25" s="268" t="str">
        <f>'1012'!B25</f>
        <v>Денис</v>
      </c>
      <c r="C25" s="51">
        <f>-1*'1112'!O25</f>
        <v>0</v>
      </c>
      <c r="D25" s="43"/>
      <c r="E25" s="43"/>
      <c r="F25" s="43"/>
      <c r="G25" s="43"/>
      <c r="H25" s="43"/>
      <c r="I25" s="43"/>
      <c r="J25" s="234"/>
      <c r="K25" s="234"/>
      <c r="L25" s="43"/>
      <c r="M25" s="52">
        <f t="shared" si="1"/>
        <v>0</v>
      </c>
      <c r="N25" s="32"/>
      <c r="O25" s="33">
        <f t="shared" si="2"/>
        <v>0</v>
      </c>
      <c r="P25" s="259"/>
      <c r="Q25" s="259"/>
    </row>
    <row r="26">
      <c r="A26" s="241">
        <v>80.0</v>
      </c>
      <c r="B26" s="37" t="s">
        <v>271</v>
      </c>
      <c r="C26" s="38"/>
      <c r="D26" s="39">
        <f t="shared" ref="D26:L26" si="5">SUM(D1:D25)</f>
        <v>1800</v>
      </c>
      <c r="E26" s="39">
        <f t="shared" si="5"/>
        <v>2000</v>
      </c>
      <c r="F26" s="39">
        <f t="shared" si="5"/>
        <v>2000</v>
      </c>
      <c r="G26" s="39">
        <f t="shared" si="5"/>
        <v>2000</v>
      </c>
      <c r="H26" s="39">
        <f t="shared" si="5"/>
        <v>2600</v>
      </c>
      <c r="I26" s="39">
        <f t="shared" si="5"/>
        <v>2000</v>
      </c>
      <c r="J26" s="39">
        <f t="shared" si="5"/>
        <v>1900</v>
      </c>
      <c r="K26" s="39">
        <f t="shared" si="5"/>
        <v>2400</v>
      </c>
      <c r="L26" s="39">
        <f t="shared" si="5"/>
        <v>0</v>
      </c>
      <c r="M26" s="39">
        <f>SUM(D26:L26)</f>
        <v>16700</v>
      </c>
      <c r="N26" s="32"/>
      <c r="O26" s="40"/>
      <c r="P26" s="259"/>
      <c r="Q26" s="259"/>
      <c r="R26" s="43"/>
      <c r="S26" s="43"/>
      <c r="T26" s="43"/>
    </row>
    <row r="27">
      <c r="A27" s="253">
        <v>81.0</v>
      </c>
      <c r="B27" s="44" t="s">
        <v>272</v>
      </c>
      <c r="C27" s="45"/>
      <c r="D27" s="231">
        <v>1950.0</v>
      </c>
      <c r="E27" s="231">
        <v>1950.0</v>
      </c>
      <c r="F27" s="231">
        <v>1950.0</v>
      </c>
      <c r="G27" s="231">
        <v>1950.0</v>
      </c>
      <c r="H27" s="231">
        <v>2600.0</v>
      </c>
      <c r="I27" s="231">
        <v>1950.0</v>
      </c>
      <c r="J27" s="231">
        <v>2600.0</v>
      </c>
      <c r="K27" s="231">
        <v>1950.0</v>
      </c>
      <c r="L27" s="232"/>
      <c r="M27" s="47">
        <f>SUM(C27:L27)</f>
        <v>16900</v>
      </c>
      <c r="N27" s="32"/>
      <c r="O27" s="40"/>
      <c r="P27" s="41"/>
      <c r="Q27" s="41"/>
    </row>
    <row r="28">
      <c r="A28" s="250">
        <v>90.0</v>
      </c>
      <c r="B28" s="27" t="s">
        <v>261</v>
      </c>
      <c r="C28" s="28">
        <f>'1112'!M28</f>
        <v>750</v>
      </c>
      <c r="D28" s="229" t="s">
        <v>598</v>
      </c>
      <c r="E28" s="230" t="s">
        <v>599</v>
      </c>
      <c r="F28" s="230" t="s">
        <v>599</v>
      </c>
      <c r="G28" s="229" t="s">
        <v>401</v>
      </c>
      <c r="H28" s="229" t="s">
        <v>600</v>
      </c>
      <c r="I28" s="230" t="s">
        <v>372</v>
      </c>
      <c r="J28" s="43"/>
      <c r="K28" s="230" t="s">
        <v>601</v>
      </c>
      <c r="L28" s="43"/>
      <c r="M28" s="31">
        <f>M26-M27+C28</f>
        <v>550</v>
      </c>
      <c r="N28" s="32"/>
      <c r="O28" s="33">
        <f>SUM(O1:O25)</f>
        <v>-8700</v>
      </c>
      <c r="P28" s="48"/>
      <c r="Q28" s="48"/>
      <c r="R28" s="36"/>
      <c r="S28" s="36"/>
      <c r="T28" s="36"/>
    </row>
    <row r="29">
      <c r="A29" s="241">
        <v>100.0</v>
      </c>
      <c r="B29" s="17" t="s">
        <v>248</v>
      </c>
      <c r="C29" s="18" t="s">
        <v>254</v>
      </c>
      <c r="D29" s="19">
        <v>41246.0</v>
      </c>
      <c r="E29" s="19">
        <v>41249.0</v>
      </c>
      <c r="F29" s="19">
        <v>41253.0</v>
      </c>
      <c r="G29" s="19">
        <v>41256.0</v>
      </c>
      <c r="H29" s="19">
        <v>41260.0</v>
      </c>
      <c r="I29" s="19">
        <v>41263.0</v>
      </c>
      <c r="J29" s="19">
        <v>41267.0</v>
      </c>
      <c r="K29" s="19">
        <v>41270.0</v>
      </c>
      <c r="L29" s="19">
        <v>41274.0</v>
      </c>
      <c r="M29" s="20" t="s">
        <v>256</v>
      </c>
      <c r="N29" s="22" t="s">
        <v>257</v>
      </c>
      <c r="O29" s="23" t="s">
        <v>258</v>
      </c>
      <c r="P29" s="24" t="s">
        <v>605</v>
      </c>
      <c r="Q29" s="24" t="s">
        <v>590</v>
      </c>
    </row>
    <row r="30">
      <c r="C30" s="68"/>
      <c r="D30" s="43"/>
      <c r="E30" s="43"/>
      <c r="F30" s="43"/>
      <c r="G30" s="43"/>
      <c r="H30" s="43"/>
      <c r="I30" s="43"/>
      <c r="J30" s="43"/>
      <c r="K30" s="43"/>
      <c r="L30" s="43"/>
      <c r="M30" s="71"/>
      <c r="N30" s="71"/>
      <c r="O30" s="243"/>
      <c r="R30" s="266"/>
      <c r="S30" s="266"/>
      <c r="T30" s="266"/>
    </row>
    <row r="31">
      <c r="C31" s="68"/>
      <c r="D31" s="43"/>
      <c r="E31" s="43"/>
      <c r="F31" s="241" t="s">
        <v>572</v>
      </c>
      <c r="G31" s="43"/>
      <c r="H31" s="43"/>
      <c r="I31" s="43"/>
      <c r="J31" s="43"/>
      <c r="K31" s="43"/>
      <c r="L31" s="43"/>
      <c r="M31" s="71"/>
      <c r="N31" s="71"/>
      <c r="P31" s="239"/>
      <c r="Q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1"/>
      <c r="N32" s="71"/>
      <c r="P32" s="239"/>
      <c r="Q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  <c r="Q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3"/>
      <c r="Q34" s="243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264" t="str">
        <f>'1012'!B1</f>
        <v>Епифанов</v>
      </c>
      <c r="C1" s="51">
        <f>-1*'1012'!O1</f>
        <v>0</v>
      </c>
      <c r="D1" s="234"/>
      <c r="E1" s="229">
        <v>300.0</v>
      </c>
      <c r="F1" s="229">
        <v>300.0</v>
      </c>
      <c r="G1" s="229">
        <v>300.0</v>
      </c>
      <c r="H1" s="43"/>
      <c r="I1" s="229">
        <v>300.0</v>
      </c>
      <c r="J1" s="229">
        <v>250.0</v>
      </c>
      <c r="K1" s="229">
        <v>200.0</v>
      </c>
      <c r="M1" s="52">
        <f t="shared" ref="M1:M25" si="1">SUM(C1:L1)</f>
        <v>1650</v>
      </c>
      <c r="N1" s="32"/>
      <c r="O1" s="33">
        <f t="shared" ref="O1:O25" si="2">N1-M1</f>
        <v>-1650</v>
      </c>
    </row>
    <row r="2">
      <c r="A2" s="241">
        <v>2.0</v>
      </c>
      <c r="B2" s="264" t="str">
        <f>'1012'!B2</f>
        <v>Игнатов</v>
      </c>
      <c r="C2" s="51">
        <f>-1*'1012'!O2</f>
        <v>0</v>
      </c>
      <c r="D2" s="230">
        <v>200.0</v>
      </c>
      <c r="F2" s="229">
        <v>300.0</v>
      </c>
      <c r="G2" s="229">
        <v>300.0</v>
      </c>
      <c r="H2" s="229">
        <v>300.0</v>
      </c>
      <c r="I2" s="229">
        <v>300.0</v>
      </c>
      <c r="M2" s="52">
        <f t="shared" si="1"/>
        <v>1400</v>
      </c>
      <c r="N2" s="53">
        <v>800.0</v>
      </c>
      <c r="O2" s="33">
        <f t="shared" si="2"/>
        <v>-600</v>
      </c>
    </row>
    <row r="3">
      <c r="A3" s="241">
        <v>3.0</v>
      </c>
      <c r="B3" s="264" t="str">
        <f>'1012'!B3</f>
        <v>Кленов</v>
      </c>
      <c r="C3" s="51">
        <f>-1*'1012'!O3</f>
        <v>0</v>
      </c>
      <c r="D3" s="229">
        <v>200.0</v>
      </c>
      <c r="G3" s="230">
        <v>300.0</v>
      </c>
      <c r="H3" s="234"/>
      <c r="I3" s="230">
        <v>300.0</v>
      </c>
      <c r="J3" s="229">
        <v>250.0</v>
      </c>
      <c r="K3" s="229">
        <v>200.0</v>
      </c>
      <c r="M3" s="52">
        <f t="shared" si="1"/>
        <v>1250</v>
      </c>
      <c r="N3" s="32"/>
      <c r="O3" s="33">
        <f t="shared" si="2"/>
        <v>-1250</v>
      </c>
    </row>
    <row r="4">
      <c r="A4" s="241">
        <v>4.0</v>
      </c>
      <c r="B4" s="264" t="str">
        <f>'1012'!B4</f>
        <v>Жничков</v>
      </c>
      <c r="C4" s="51">
        <f>-1*'1012'!O4</f>
        <v>350</v>
      </c>
      <c r="D4" s="234"/>
      <c r="H4" s="43"/>
      <c r="I4" s="229">
        <v>300.0</v>
      </c>
      <c r="J4" s="229">
        <v>250.0</v>
      </c>
      <c r="K4" s="229">
        <v>200.0</v>
      </c>
      <c r="M4" s="52">
        <f t="shared" si="1"/>
        <v>1100</v>
      </c>
      <c r="N4" s="32"/>
      <c r="O4" s="33">
        <f t="shared" si="2"/>
        <v>-1100</v>
      </c>
    </row>
    <row r="5">
      <c r="A5" s="241">
        <v>5.0</v>
      </c>
      <c r="B5" s="264" t="str">
        <f>'1012'!B5</f>
        <v>Камалдинов</v>
      </c>
      <c r="C5" s="51">
        <f>-1*'1012'!O5</f>
        <v>250</v>
      </c>
      <c r="D5" s="234"/>
      <c r="H5" s="234"/>
      <c r="M5" s="52">
        <f t="shared" si="1"/>
        <v>250</v>
      </c>
      <c r="N5" s="32"/>
      <c r="O5" s="33">
        <f t="shared" si="2"/>
        <v>-250</v>
      </c>
    </row>
    <row r="6">
      <c r="A6" s="241">
        <v>6.0</v>
      </c>
      <c r="B6" s="264" t="str">
        <f>'1012'!B6</f>
        <v>Мещеряков</v>
      </c>
      <c r="C6" s="51">
        <f>-1*'1012'!O6</f>
        <v>0</v>
      </c>
      <c r="D6" s="229">
        <v>200.0</v>
      </c>
      <c r="E6" s="229">
        <v>300.0</v>
      </c>
      <c r="F6" s="230">
        <v>300.0</v>
      </c>
      <c r="G6" s="229">
        <v>300.0</v>
      </c>
      <c r="H6" s="229">
        <v>300.0</v>
      </c>
      <c r="I6" s="229">
        <v>300.0</v>
      </c>
      <c r="J6" s="230">
        <v>250.0</v>
      </c>
      <c r="K6" s="229">
        <v>200.0</v>
      </c>
      <c r="M6" s="52">
        <f t="shared" si="1"/>
        <v>2150</v>
      </c>
      <c r="N6" s="61">
        <f>M6</f>
        <v>2150</v>
      </c>
      <c r="O6" s="33">
        <f t="shared" si="2"/>
        <v>0</v>
      </c>
    </row>
    <row r="7">
      <c r="A7" s="241">
        <v>7.0</v>
      </c>
      <c r="B7" s="264" t="str">
        <f>'1012'!B7</f>
        <v>Наркайтис</v>
      </c>
      <c r="C7" s="51">
        <f>-1*'1012'!O7</f>
        <v>0</v>
      </c>
      <c r="D7" s="230">
        <v>200.0</v>
      </c>
      <c r="F7" s="229">
        <v>300.0</v>
      </c>
      <c r="G7" s="229">
        <v>300.0</v>
      </c>
      <c r="H7" s="230">
        <v>300.0</v>
      </c>
      <c r="J7" s="229">
        <v>250.0</v>
      </c>
      <c r="K7" s="229">
        <v>200.0</v>
      </c>
      <c r="M7" s="52">
        <f t="shared" si="1"/>
        <v>1550</v>
      </c>
      <c r="N7" s="53">
        <v>900.0</v>
      </c>
      <c r="O7" s="33">
        <f t="shared" si="2"/>
        <v>-650</v>
      </c>
    </row>
    <row r="8">
      <c r="A8" s="241">
        <v>8.0</v>
      </c>
      <c r="B8" s="264" t="str">
        <f>'1012'!B8</f>
        <v>Лазарев</v>
      </c>
      <c r="C8" s="51">
        <f>-1*'1012'!O8</f>
        <v>0</v>
      </c>
      <c r="D8" s="234"/>
      <c r="G8" s="230">
        <v>300.0</v>
      </c>
      <c r="H8" s="230">
        <v>300.0</v>
      </c>
      <c r="J8" s="230">
        <v>250.0</v>
      </c>
      <c r="M8" s="52">
        <f t="shared" si="1"/>
        <v>850</v>
      </c>
      <c r="N8" s="53">
        <v>200.0</v>
      </c>
      <c r="O8" s="33">
        <f t="shared" si="2"/>
        <v>-650</v>
      </c>
    </row>
    <row r="9">
      <c r="A9" s="241">
        <v>9.0</v>
      </c>
      <c r="B9" s="264" t="str">
        <f>'1012'!B9</f>
        <v>Яковлев</v>
      </c>
      <c r="C9" s="51">
        <f>-1*'1012'!O9</f>
        <v>100</v>
      </c>
      <c r="D9" s="234"/>
      <c r="G9" s="230">
        <v>300.0</v>
      </c>
      <c r="H9" s="236"/>
      <c r="I9" s="229">
        <v>300.0</v>
      </c>
      <c r="K9" s="230">
        <v>150.0</v>
      </c>
      <c r="M9" s="52">
        <f t="shared" si="1"/>
        <v>850</v>
      </c>
      <c r="N9" s="53">
        <v>350.0</v>
      </c>
      <c r="O9" s="33">
        <f t="shared" si="2"/>
        <v>-500</v>
      </c>
    </row>
    <row r="10">
      <c r="A10" s="241">
        <v>10.0</v>
      </c>
      <c r="B10" s="264" t="str">
        <f>'1012'!B10</f>
        <v>Степаненко</v>
      </c>
      <c r="C10" s="51">
        <f>-1*'1012'!O10</f>
        <v>200</v>
      </c>
      <c r="D10" s="234"/>
      <c r="H10" s="234"/>
      <c r="M10" s="52">
        <f t="shared" si="1"/>
        <v>200</v>
      </c>
      <c r="N10" s="32"/>
      <c r="O10" s="33">
        <f t="shared" si="2"/>
        <v>-200</v>
      </c>
    </row>
    <row r="11" ht="1.5" customHeight="1">
      <c r="A11" s="241">
        <v>11.0</v>
      </c>
      <c r="B11" s="264" t="str">
        <f>'1012'!B11</f>
        <v>Ильиных</v>
      </c>
      <c r="C11" s="51">
        <f>-1*'1012'!O11</f>
        <v>0</v>
      </c>
      <c r="D11" s="234"/>
      <c r="F11" s="229">
        <v>300.0</v>
      </c>
      <c r="G11" s="229">
        <v>300.0</v>
      </c>
      <c r="H11" s="234"/>
      <c r="M11" s="52">
        <f t="shared" si="1"/>
        <v>600</v>
      </c>
      <c r="N11" s="53">
        <v>600.0</v>
      </c>
      <c r="O11" s="33">
        <f t="shared" si="2"/>
        <v>0</v>
      </c>
    </row>
    <row r="12">
      <c r="A12" s="241">
        <v>12.0</v>
      </c>
      <c r="B12" s="264" t="str">
        <f>'1012'!B12</f>
        <v>Пуговкин</v>
      </c>
      <c r="C12" s="51">
        <f>-1*'1012'!O12</f>
        <v>200</v>
      </c>
      <c r="D12" s="234"/>
      <c r="H12" s="234"/>
      <c r="M12" s="52">
        <f t="shared" si="1"/>
        <v>200</v>
      </c>
      <c r="N12" s="32"/>
      <c r="O12" s="33">
        <f t="shared" si="2"/>
        <v>-200</v>
      </c>
    </row>
    <row r="13">
      <c r="A13" s="241">
        <v>13.0</v>
      </c>
      <c r="B13" s="264" t="str">
        <f>'1012'!B13</f>
        <v>Вечканов</v>
      </c>
      <c r="C13" s="51">
        <f>-1*'1012'!O13</f>
        <v>200</v>
      </c>
      <c r="D13" s="229">
        <v>200.0</v>
      </c>
      <c r="H13" s="234"/>
      <c r="J13" s="230">
        <v>250.0</v>
      </c>
      <c r="M13" s="52">
        <f t="shared" si="1"/>
        <v>650</v>
      </c>
      <c r="N13" s="32"/>
      <c r="O13" s="33">
        <f t="shared" si="2"/>
        <v>-650</v>
      </c>
    </row>
    <row r="14">
      <c r="A14" s="241">
        <v>14.0</v>
      </c>
      <c r="B14" s="264" t="str">
        <f>'1012'!B14</f>
        <v>Крайнев</v>
      </c>
      <c r="C14" s="51">
        <f>-1*'1012'!O14</f>
        <v>0</v>
      </c>
      <c r="D14" s="234"/>
      <c r="H14" s="234"/>
      <c r="M14" s="52">
        <f t="shared" si="1"/>
        <v>0</v>
      </c>
      <c r="N14" s="32"/>
      <c r="O14" s="33">
        <f t="shared" si="2"/>
        <v>0</v>
      </c>
    </row>
    <row r="15">
      <c r="A15" s="241">
        <v>15.0</v>
      </c>
      <c r="B15" s="264" t="str">
        <f>'1012'!B15</f>
        <v>Халкузиев</v>
      </c>
      <c r="C15" s="51">
        <f>-1*'1012'!O15</f>
        <v>0</v>
      </c>
      <c r="D15" s="234"/>
      <c r="H15" s="234"/>
      <c r="J15" s="229">
        <v>250.0</v>
      </c>
      <c r="M15" s="52">
        <f t="shared" si="1"/>
        <v>250</v>
      </c>
      <c r="N15" s="32"/>
      <c r="O15" s="33">
        <f t="shared" si="2"/>
        <v>-250</v>
      </c>
    </row>
    <row r="16">
      <c r="A16" s="241">
        <v>16.0</v>
      </c>
      <c r="B16" s="264" t="str">
        <f>'1012'!B16</f>
        <v>Иванов</v>
      </c>
      <c r="C16" s="51">
        <f>-1*'1012'!O16</f>
        <v>0</v>
      </c>
      <c r="D16" s="43"/>
      <c r="E16" s="43"/>
      <c r="F16" s="234"/>
      <c r="H16" s="43"/>
      <c r="L16" s="43"/>
      <c r="M16" s="52">
        <f t="shared" si="1"/>
        <v>0</v>
      </c>
      <c r="N16" s="32"/>
      <c r="O16" s="33">
        <f t="shared" si="2"/>
        <v>0</v>
      </c>
    </row>
    <row r="17">
      <c r="A17" s="241">
        <v>21.0</v>
      </c>
      <c r="B17" s="264" t="str">
        <f>'1012'!B17</f>
        <v>Матов</v>
      </c>
      <c r="C17" s="51">
        <f>-1*'1012'!O17</f>
        <v>0</v>
      </c>
      <c r="D17" s="230">
        <v>200.0</v>
      </c>
      <c r="E17" s="230">
        <v>300.0</v>
      </c>
      <c r="H17" s="230">
        <v>300.0</v>
      </c>
      <c r="I17" s="230">
        <v>300.0</v>
      </c>
      <c r="J17" s="230">
        <v>250.0</v>
      </c>
      <c r="K17" s="229">
        <v>200.0</v>
      </c>
      <c r="M17" s="52">
        <f t="shared" si="1"/>
        <v>1550</v>
      </c>
      <c r="N17" s="53">
        <v>1700.0</v>
      </c>
      <c r="O17" s="33">
        <f t="shared" si="2"/>
        <v>150</v>
      </c>
    </row>
    <row r="18">
      <c r="A18" s="241">
        <v>22.0</v>
      </c>
      <c r="B18" s="264" t="str">
        <f>'1012'!B18</f>
        <v>Акимов</v>
      </c>
      <c r="C18" s="51">
        <f>-1*'1012'!O18</f>
        <v>0</v>
      </c>
      <c r="D18" s="229">
        <v>200.0</v>
      </c>
      <c r="E18" s="229">
        <v>300.0</v>
      </c>
      <c r="F18" s="230">
        <v>300.0</v>
      </c>
      <c r="G18" s="230">
        <v>300.0</v>
      </c>
      <c r="H18" s="229">
        <v>300.0</v>
      </c>
      <c r="I18" s="230">
        <v>300.0</v>
      </c>
      <c r="J18" s="230">
        <v>250.0</v>
      </c>
      <c r="K18" s="229">
        <v>200.0</v>
      </c>
      <c r="M18" s="52">
        <f t="shared" si="1"/>
        <v>2150</v>
      </c>
      <c r="N18" s="53">
        <v>600.0</v>
      </c>
      <c r="O18" s="33">
        <f t="shared" si="2"/>
        <v>-1550</v>
      </c>
    </row>
    <row r="19">
      <c r="A19" s="241">
        <v>23.0</v>
      </c>
      <c r="B19" s="264" t="str">
        <f>'1012'!B19</f>
        <v>Игорь Кудряшов</v>
      </c>
      <c r="C19" s="51">
        <f>-1*'1012'!O19</f>
        <v>0</v>
      </c>
      <c r="D19" s="234"/>
      <c r="E19" s="230">
        <v>200.0</v>
      </c>
      <c r="G19" s="230">
        <v>300.0</v>
      </c>
      <c r="H19" s="43"/>
      <c r="I19" s="230">
        <v>300.0</v>
      </c>
      <c r="K19" s="229">
        <v>200.0</v>
      </c>
      <c r="M19" s="52">
        <f t="shared" si="1"/>
        <v>1000</v>
      </c>
      <c r="N19" s="53">
        <v>350.0</v>
      </c>
      <c r="O19" s="33">
        <f t="shared" si="2"/>
        <v>-650</v>
      </c>
    </row>
    <row r="20">
      <c r="A20" s="241">
        <v>31.0</v>
      </c>
      <c r="B20" s="268" t="str">
        <f>'1012'!B20</f>
        <v>Екуб</v>
      </c>
      <c r="C20" s="51">
        <f>-1*'1012'!O20</f>
        <v>350</v>
      </c>
      <c r="D20" s="229">
        <v>200.0</v>
      </c>
      <c r="F20" s="230">
        <v>300.0</v>
      </c>
      <c r="G20" s="229">
        <v>300.0</v>
      </c>
      <c r="H20" s="43"/>
      <c r="M20" s="52">
        <f t="shared" si="1"/>
        <v>1150</v>
      </c>
      <c r="N20" s="32"/>
      <c r="O20" s="33">
        <f t="shared" si="2"/>
        <v>-1150</v>
      </c>
    </row>
    <row r="21">
      <c r="A21" s="241">
        <v>32.0</v>
      </c>
      <c r="B21" s="268" t="str">
        <f>'1012'!B21</f>
        <v>Сергей Матов</v>
      </c>
      <c r="C21" s="51">
        <f>-1*'1012'!O21</f>
        <v>0</v>
      </c>
      <c r="D21" s="234"/>
      <c r="E21" s="229">
        <v>200.0</v>
      </c>
      <c r="H21" s="43"/>
      <c r="M21" s="52">
        <f t="shared" si="1"/>
        <v>200</v>
      </c>
      <c r="N21" s="53">
        <v>200.0</v>
      </c>
      <c r="O21" s="33">
        <f t="shared" si="2"/>
        <v>0</v>
      </c>
    </row>
    <row r="22">
      <c r="A22" s="241">
        <v>33.0</v>
      </c>
      <c r="B22" s="268" t="str">
        <f>'1012'!B22</f>
        <v>Карпов</v>
      </c>
      <c r="C22" s="51">
        <f>-1*'1012'!O22</f>
        <v>0</v>
      </c>
      <c r="D22" s="234"/>
      <c r="H22" s="43"/>
      <c r="M22" s="52">
        <f t="shared" si="1"/>
        <v>0</v>
      </c>
      <c r="N22" s="32"/>
      <c r="O22" s="33">
        <f t="shared" si="2"/>
        <v>0</v>
      </c>
    </row>
    <row r="23">
      <c r="A23" s="241">
        <v>34.0</v>
      </c>
      <c r="B23" s="268" t="str">
        <f>'1012'!B23</f>
        <v>Женя Игнатов</v>
      </c>
      <c r="C23" s="51">
        <f>-1*'1012'!O23</f>
        <v>0</v>
      </c>
      <c r="D23" s="230">
        <v>200.0</v>
      </c>
      <c r="H23" s="43"/>
      <c r="M23" s="52">
        <f t="shared" si="1"/>
        <v>200</v>
      </c>
      <c r="N23" s="32"/>
      <c r="O23" s="33">
        <f t="shared" si="2"/>
        <v>-200</v>
      </c>
    </row>
    <row r="24">
      <c r="A24" s="241">
        <v>35.0</v>
      </c>
      <c r="B24" s="268" t="str">
        <f>'1012'!B24</f>
        <v>Guests </v>
      </c>
      <c r="C24" s="51">
        <f>-1*'1012'!O24</f>
        <v>0</v>
      </c>
      <c r="D24" s="234"/>
      <c r="E24" s="230">
        <v>600.0</v>
      </c>
      <c r="H24" s="43"/>
      <c r="K24" s="230">
        <v>900.0</v>
      </c>
      <c r="M24" s="52">
        <f t="shared" si="1"/>
        <v>1500</v>
      </c>
      <c r="N24" s="53">
        <v>1500.0</v>
      </c>
      <c r="O24" s="33">
        <f t="shared" si="2"/>
        <v>0</v>
      </c>
    </row>
    <row r="25">
      <c r="A25" s="241">
        <v>41.0</v>
      </c>
      <c r="B25" s="268" t="str">
        <f>'1012'!B25</f>
        <v>Денис</v>
      </c>
      <c r="C25" s="51">
        <f>-1*'1012'!O25</f>
        <v>0</v>
      </c>
      <c r="D25" s="234"/>
      <c r="E25" s="194"/>
      <c r="F25" s="192"/>
      <c r="H25" s="43"/>
      <c r="M25" s="52">
        <f t="shared" si="1"/>
        <v>0</v>
      </c>
      <c r="N25" s="32"/>
      <c r="O25" s="33">
        <f t="shared" si="2"/>
        <v>0</v>
      </c>
    </row>
    <row r="26">
      <c r="A26" s="241">
        <v>80.0</v>
      </c>
      <c r="B26" s="37" t="s">
        <v>271</v>
      </c>
      <c r="C26" s="38"/>
      <c r="D26" s="39">
        <f t="shared" ref="D26:L26" si="3">SUM(D1:D25)</f>
        <v>1800</v>
      </c>
      <c r="E26" s="39">
        <f t="shared" si="3"/>
        <v>2200</v>
      </c>
      <c r="F26" s="39">
        <f t="shared" si="3"/>
        <v>2100</v>
      </c>
      <c r="G26" s="39">
        <f t="shared" si="3"/>
        <v>3300</v>
      </c>
      <c r="H26" s="39">
        <f t="shared" si="3"/>
        <v>1800</v>
      </c>
      <c r="I26" s="39">
        <f t="shared" si="3"/>
        <v>2700</v>
      </c>
      <c r="J26" s="39">
        <f t="shared" si="3"/>
        <v>2500</v>
      </c>
      <c r="K26" s="39">
        <f t="shared" si="3"/>
        <v>2650</v>
      </c>
      <c r="L26" s="39">
        <f t="shared" si="3"/>
        <v>0</v>
      </c>
      <c r="M26" s="39">
        <f>SUM(D26:L26)</f>
        <v>19050</v>
      </c>
      <c r="N26" s="32"/>
      <c r="O26" s="40"/>
      <c r="P26" s="43"/>
      <c r="Q26" s="43"/>
      <c r="R26" s="43"/>
      <c r="S26" s="43"/>
      <c r="T26" s="43"/>
    </row>
    <row r="27">
      <c r="A27" s="253">
        <v>81.0</v>
      </c>
      <c r="B27" s="44" t="s">
        <v>272</v>
      </c>
      <c r="C27" s="45"/>
      <c r="D27" s="231">
        <v>1950.0</v>
      </c>
      <c r="E27" s="231">
        <v>2600.0</v>
      </c>
      <c r="F27" s="231">
        <v>1950.0</v>
      </c>
      <c r="G27" s="231">
        <v>2600.0</v>
      </c>
      <c r="H27" s="231">
        <v>1950.0</v>
      </c>
      <c r="I27" s="231">
        <v>2600.0</v>
      </c>
      <c r="J27" s="231">
        <v>2600.0</v>
      </c>
      <c r="K27" s="231">
        <v>1950.0</v>
      </c>
      <c r="L27" s="232"/>
      <c r="M27" s="47">
        <f>SUM(C27:L27)</f>
        <v>18200</v>
      </c>
      <c r="N27" s="32"/>
      <c r="O27" s="40"/>
    </row>
    <row r="28">
      <c r="A28" s="250">
        <v>90.0</v>
      </c>
      <c r="B28" s="27" t="s">
        <v>261</v>
      </c>
      <c r="C28" s="28">
        <f>'1012'!M28</f>
        <v>-100</v>
      </c>
      <c r="E28" s="263" t="s">
        <v>405</v>
      </c>
      <c r="F28" s="229" t="s">
        <v>359</v>
      </c>
      <c r="G28" s="229" t="s">
        <v>359</v>
      </c>
      <c r="H28" s="230" t="s">
        <v>602</v>
      </c>
      <c r="I28" s="230" t="s">
        <v>393</v>
      </c>
      <c r="J28" s="229" t="s">
        <v>603</v>
      </c>
      <c r="K28" s="229" t="s">
        <v>604</v>
      </c>
      <c r="M28" s="31">
        <f>M26-M27+C28</f>
        <v>750</v>
      </c>
      <c r="N28" s="32"/>
      <c r="O28" s="33">
        <f>SUM(O1:O25)</f>
        <v>-11350</v>
      </c>
      <c r="P28" s="36"/>
      <c r="Q28" s="36"/>
      <c r="R28" s="36"/>
      <c r="S28" s="36"/>
      <c r="T28" s="36"/>
    </row>
    <row r="29">
      <c r="A29" s="241">
        <v>100.0</v>
      </c>
      <c r="B29" s="17" t="s">
        <v>248</v>
      </c>
      <c r="C29" s="18" t="s">
        <v>254</v>
      </c>
      <c r="D29" s="19">
        <v>41214.0</v>
      </c>
      <c r="E29" s="19">
        <v>41218.0</v>
      </c>
      <c r="F29" s="19">
        <v>41221.0</v>
      </c>
      <c r="G29" s="19">
        <v>41225.0</v>
      </c>
      <c r="H29" s="19">
        <v>41228.0</v>
      </c>
      <c r="I29" s="19">
        <v>41232.0</v>
      </c>
      <c r="J29" s="19">
        <v>41235.0</v>
      </c>
      <c r="K29" s="19">
        <v>41239.0</v>
      </c>
      <c r="L29" s="19">
        <v>41242.0</v>
      </c>
      <c r="M29" s="20" t="s">
        <v>256</v>
      </c>
      <c r="N29" s="22" t="s">
        <v>257</v>
      </c>
      <c r="O29" s="23" t="s">
        <v>258</v>
      </c>
    </row>
    <row r="30">
      <c r="C30" s="68"/>
      <c r="H30" s="43"/>
      <c r="M30" s="71"/>
      <c r="N30" s="71"/>
      <c r="O30" s="243"/>
      <c r="P30" s="266"/>
      <c r="Q30" s="266"/>
      <c r="R30" s="266"/>
      <c r="S30" s="266"/>
      <c r="T30" s="266"/>
    </row>
    <row r="31">
      <c r="C31" s="68"/>
      <c r="H31" s="43"/>
      <c r="M31" s="71"/>
      <c r="N31" s="71"/>
    </row>
    <row r="32">
      <c r="C32" s="68"/>
      <c r="H32" s="43"/>
      <c r="M32" s="71"/>
      <c r="N32" s="71"/>
    </row>
    <row r="33">
      <c r="C33" s="68"/>
      <c r="H33" s="43"/>
      <c r="M33" s="71"/>
      <c r="N33" s="71"/>
    </row>
    <row r="34">
      <c r="C34" s="68"/>
      <c r="H34" s="43"/>
      <c r="M34" s="71"/>
      <c r="N34" s="71"/>
    </row>
    <row r="35">
      <c r="C35" s="68"/>
      <c r="H35" s="43"/>
      <c r="M35" s="71"/>
      <c r="N35" s="71"/>
    </row>
    <row r="36">
      <c r="C36" s="68"/>
      <c r="H36" s="43"/>
      <c r="M36" s="71"/>
      <c r="N36" s="71"/>
    </row>
    <row r="37">
      <c r="C37" s="68"/>
      <c r="H37" s="43"/>
      <c r="M37" s="71"/>
      <c r="N37" s="71"/>
    </row>
    <row r="38">
      <c r="C38" s="68"/>
      <c r="H38" s="43"/>
      <c r="M38" s="71"/>
      <c r="N38" s="71"/>
    </row>
    <row r="39">
      <c r="C39" s="68"/>
      <c r="H39" s="43"/>
      <c r="M39" s="71"/>
      <c r="N39" s="71"/>
    </row>
    <row r="40">
      <c r="C40" s="68"/>
      <c r="H40" s="43"/>
      <c r="M40" s="71"/>
      <c r="N40" s="71"/>
    </row>
    <row r="41">
      <c r="C41" s="68"/>
      <c r="H41" s="43"/>
      <c r="M41" s="71"/>
      <c r="N41" s="71"/>
    </row>
    <row r="42">
      <c r="C42" s="68"/>
      <c r="H42" s="43"/>
      <c r="M42" s="71"/>
      <c r="N42" s="71"/>
    </row>
    <row r="43">
      <c r="C43" s="68"/>
      <c r="H43" s="43"/>
      <c r="M43" s="71"/>
      <c r="N43" s="71"/>
    </row>
    <row r="44">
      <c r="C44" s="68"/>
      <c r="H44" s="43"/>
      <c r="M44" s="71"/>
      <c r="N44" s="71"/>
    </row>
    <row r="45">
      <c r="C45" s="68"/>
      <c r="H45" s="43"/>
      <c r="M45" s="71"/>
      <c r="N45" s="71"/>
    </row>
    <row r="46">
      <c r="C46" s="68"/>
      <c r="H46" s="43"/>
      <c r="M46" s="71"/>
      <c r="N46" s="71"/>
    </row>
    <row r="47">
      <c r="C47" s="68"/>
      <c r="H47" s="43"/>
      <c r="M47" s="71"/>
      <c r="N47" s="71"/>
    </row>
    <row r="48">
      <c r="C48" s="68"/>
      <c r="H48" s="43"/>
      <c r="M48" s="71"/>
      <c r="N48" s="71"/>
    </row>
    <row r="49">
      <c r="C49" s="68"/>
      <c r="H49" s="43"/>
      <c r="M49" s="71"/>
      <c r="N49" s="71"/>
    </row>
    <row r="50">
      <c r="C50" s="68"/>
      <c r="H50" s="43"/>
      <c r="M50" s="71"/>
      <c r="N50" s="71"/>
    </row>
    <row r="51">
      <c r="C51" s="68"/>
      <c r="H51" s="43"/>
      <c r="M51" s="71"/>
      <c r="N51" s="71"/>
    </row>
    <row r="52">
      <c r="C52" s="68"/>
      <c r="H52" s="43"/>
      <c r="M52" s="71"/>
      <c r="N52" s="71"/>
    </row>
    <row r="53">
      <c r="C53" s="68"/>
      <c r="H53" s="43"/>
      <c r="M53" s="71"/>
      <c r="N53" s="71"/>
    </row>
    <row r="54">
      <c r="C54" s="68"/>
      <c r="H54" s="43"/>
      <c r="M54" s="71"/>
      <c r="N54" s="71"/>
    </row>
    <row r="55">
      <c r="C55" s="68"/>
      <c r="H55" s="43"/>
      <c r="M55" s="71"/>
      <c r="N55" s="71"/>
    </row>
    <row r="56">
      <c r="C56" s="68"/>
      <c r="H56" s="43"/>
      <c r="M56" s="71"/>
      <c r="N56" s="71"/>
    </row>
    <row r="57">
      <c r="C57" s="68"/>
      <c r="H57" s="43"/>
      <c r="M57" s="71"/>
      <c r="N57" s="71"/>
    </row>
    <row r="58">
      <c r="C58" s="68"/>
      <c r="H58" s="43"/>
      <c r="M58" s="71"/>
      <c r="N58" s="71"/>
    </row>
    <row r="59">
      <c r="C59" s="68"/>
      <c r="H59" s="43"/>
      <c r="M59" s="71"/>
      <c r="N59" s="71"/>
    </row>
    <row r="60">
      <c r="C60" s="68"/>
      <c r="H60" s="43"/>
      <c r="M60" s="71"/>
      <c r="N60" s="71"/>
    </row>
    <row r="61">
      <c r="C61" s="68"/>
      <c r="H61" s="43"/>
      <c r="M61" s="71"/>
      <c r="N61" s="71"/>
    </row>
    <row r="62">
      <c r="C62" s="68"/>
      <c r="H62" s="43"/>
      <c r="M62" s="71"/>
      <c r="N62" s="71"/>
    </row>
    <row r="63">
      <c r="C63" s="68"/>
      <c r="H63" s="43"/>
      <c r="M63" s="71"/>
      <c r="N63" s="71"/>
    </row>
    <row r="64">
      <c r="C64" s="68"/>
      <c r="H64" s="43"/>
      <c r="M64" s="71"/>
      <c r="N64" s="71"/>
    </row>
    <row r="65">
      <c r="C65" s="68"/>
      <c r="H65" s="43"/>
      <c r="M65" s="71"/>
      <c r="N65" s="71"/>
    </row>
    <row r="66">
      <c r="C66" s="68"/>
      <c r="H66" s="43"/>
      <c r="M66" s="71"/>
      <c r="N66" s="71"/>
    </row>
    <row r="67">
      <c r="C67" s="68"/>
      <c r="H67" s="43"/>
      <c r="M67" s="71"/>
      <c r="N67" s="71"/>
    </row>
    <row r="68">
      <c r="C68" s="68"/>
      <c r="H68" s="43"/>
      <c r="M68" s="71"/>
      <c r="N68" s="71"/>
    </row>
    <row r="69">
      <c r="C69" s="68"/>
      <c r="H69" s="43"/>
      <c r="M69" s="71"/>
      <c r="N69" s="71"/>
    </row>
    <row r="70">
      <c r="C70" s="68"/>
      <c r="H70" s="43"/>
      <c r="M70" s="71"/>
      <c r="N70" s="71"/>
    </row>
    <row r="71">
      <c r="C71" s="68"/>
      <c r="H71" s="43"/>
      <c r="M71" s="71"/>
      <c r="N71" s="71"/>
    </row>
    <row r="72">
      <c r="C72" s="68"/>
      <c r="H72" s="43"/>
      <c r="M72" s="71"/>
      <c r="N72" s="71"/>
    </row>
    <row r="73">
      <c r="C73" s="68"/>
      <c r="H73" s="43"/>
      <c r="M73" s="71"/>
      <c r="N73" s="71"/>
    </row>
    <row r="74">
      <c r="C74" s="68"/>
      <c r="H74" s="43"/>
      <c r="M74" s="71"/>
      <c r="N74" s="71"/>
    </row>
    <row r="75">
      <c r="C75" s="68"/>
      <c r="H75" s="43"/>
      <c r="M75" s="71"/>
      <c r="N75" s="71"/>
    </row>
    <row r="76">
      <c r="C76" s="68"/>
      <c r="H76" s="43"/>
      <c r="M76" s="71"/>
      <c r="N76" s="71"/>
    </row>
    <row r="77">
      <c r="C77" s="68"/>
      <c r="H77" s="43"/>
      <c r="M77" s="71"/>
      <c r="N77" s="71"/>
    </row>
    <row r="78">
      <c r="C78" s="68"/>
      <c r="H78" s="43"/>
      <c r="M78" s="71"/>
      <c r="N78" s="71"/>
    </row>
    <row r="79">
      <c r="C79" s="68"/>
      <c r="H79" s="43"/>
      <c r="M79" s="71"/>
      <c r="N79" s="71"/>
    </row>
    <row r="80">
      <c r="C80" s="68"/>
      <c r="H80" s="43"/>
      <c r="M80" s="71"/>
      <c r="N80" s="71"/>
    </row>
    <row r="81">
      <c r="C81" s="68"/>
      <c r="H81" s="43"/>
      <c r="M81" s="71"/>
      <c r="N81" s="71"/>
    </row>
    <row r="82">
      <c r="C82" s="68"/>
      <c r="H82" s="43"/>
      <c r="M82" s="71"/>
      <c r="N82" s="71"/>
    </row>
    <row r="83">
      <c r="C83" s="68"/>
      <c r="H83" s="43"/>
      <c r="M83" s="71"/>
      <c r="N83" s="71"/>
    </row>
    <row r="84">
      <c r="C84" s="68"/>
      <c r="H84" s="43"/>
      <c r="M84" s="71"/>
      <c r="N84" s="71"/>
    </row>
    <row r="85">
      <c r="C85" s="68"/>
      <c r="H85" s="43"/>
      <c r="M85" s="71"/>
      <c r="N85" s="71"/>
    </row>
    <row r="86">
      <c r="C86" s="68"/>
      <c r="H86" s="43"/>
      <c r="M86" s="71"/>
      <c r="N86" s="71"/>
    </row>
    <row r="87">
      <c r="C87" s="68"/>
      <c r="H87" s="43"/>
      <c r="M87" s="71"/>
      <c r="N87" s="71"/>
    </row>
    <row r="88">
      <c r="C88" s="68"/>
      <c r="H88" s="43"/>
      <c r="M88" s="71"/>
      <c r="N88" s="71"/>
    </row>
    <row r="89">
      <c r="C89" s="68"/>
      <c r="H89" s="43"/>
      <c r="M89" s="71"/>
      <c r="N89" s="71"/>
    </row>
    <row r="90">
      <c r="C90" s="68"/>
      <c r="H90" s="43"/>
      <c r="M90" s="71"/>
      <c r="N90" s="71"/>
    </row>
    <row r="91">
      <c r="C91" s="68"/>
      <c r="H91" s="43"/>
      <c r="M91" s="71"/>
      <c r="N91" s="71"/>
    </row>
    <row r="92">
      <c r="C92" s="68"/>
      <c r="H92" s="43"/>
      <c r="M92" s="71"/>
      <c r="N92" s="71"/>
    </row>
    <row r="93">
      <c r="C93" s="68"/>
      <c r="H93" s="43"/>
      <c r="M93" s="71"/>
      <c r="N93" s="71"/>
    </row>
    <row r="94">
      <c r="C94" s="68"/>
      <c r="H94" s="43"/>
      <c r="M94" s="71"/>
      <c r="N94" s="71"/>
    </row>
    <row r="95">
      <c r="C95" s="68"/>
      <c r="H95" s="43"/>
      <c r="M95" s="71"/>
      <c r="N95" s="71"/>
    </row>
    <row r="96">
      <c r="C96" s="68"/>
      <c r="H96" s="43"/>
      <c r="M96" s="71"/>
      <c r="N96" s="71"/>
    </row>
    <row r="97">
      <c r="C97" s="68"/>
      <c r="H97" s="43"/>
      <c r="M97" s="71"/>
      <c r="N97" s="71"/>
    </row>
    <row r="98">
      <c r="C98" s="68"/>
      <c r="H98" s="43"/>
      <c r="M98" s="71"/>
      <c r="N98" s="71"/>
    </row>
    <row r="99">
      <c r="C99" s="68"/>
      <c r="H99" s="43"/>
      <c r="M99" s="71"/>
      <c r="N99" s="71"/>
    </row>
    <row r="100">
      <c r="C100" s="68"/>
      <c r="H100" s="43"/>
      <c r="M100" s="71"/>
      <c r="N100" s="71"/>
    </row>
    <row r="101">
      <c r="C101" s="68"/>
      <c r="H101" s="43"/>
      <c r="M101" s="71"/>
      <c r="N101" s="7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1">
        <v>1.0</v>
      </c>
      <c r="B1" s="57" t="s">
        <v>94</v>
      </c>
      <c r="C1" s="258">
        <v>400.0</v>
      </c>
      <c r="D1" s="269">
        <v>100.0</v>
      </c>
      <c r="E1" s="269">
        <v>150.0</v>
      </c>
      <c r="G1" s="269">
        <v>100.0</v>
      </c>
      <c r="H1" s="269">
        <v>400.0</v>
      </c>
      <c r="J1" s="269">
        <v>150.0</v>
      </c>
      <c r="K1" s="229">
        <v>200.0</v>
      </c>
      <c r="L1" s="229">
        <v>200.0</v>
      </c>
      <c r="M1" s="52">
        <f t="shared" ref="M1:M25" si="1">SUM(C1:L1)</f>
        <v>1700</v>
      </c>
      <c r="N1" s="53">
        <v>1700.0</v>
      </c>
      <c r="O1" s="33">
        <f t="shared" ref="O1:O25" si="2">N1-M1</f>
        <v>0</v>
      </c>
    </row>
    <row r="2">
      <c r="A2" s="241">
        <v>2.0</v>
      </c>
      <c r="B2" s="57" t="s">
        <v>23</v>
      </c>
      <c r="C2" s="265"/>
      <c r="D2" s="269">
        <v>100.0</v>
      </c>
      <c r="E2" s="270">
        <v>150.0</v>
      </c>
      <c r="G2" s="269">
        <v>100.0</v>
      </c>
      <c r="H2" s="270">
        <v>400.0</v>
      </c>
      <c r="J2" s="269">
        <v>150.0</v>
      </c>
      <c r="K2" s="230">
        <v>200.0</v>
      </c>
      <c r="L2" s="229">
        <v>200.0</v>
      </c>
      <c r="M2" s="52">
        <f t="shared" si="1"/>
        <v>1300</v>
      </c>
      <c r="N2" s="53">
        <v>1300.0</v>
      </c>
      <c r="O2" s="33">
        <f t="shared" si="2"/>
        <v>0</v>
      </c>
    </row>
    <row r="3">
      <c r="A3" s="241">
        <v>3.0</v>
      </c>
      <c r="B3" s="57" t="s">
        <v>7</v>
      </c>
      <c r="C3" s="265"/>
      <c r="D3" s="269">
        <v>100.0</v>
      </c>
      <c r="E3" s="269">
        <v>150.0</v>
      </c>
      <c r="G3" s="49"/>
      <c r="H3" s="270">
        <v>400.0</v>
      </c>
      <c r="J3" s="270">
        <v>150.0</v>
      </c>
      <c r="K3" s="229">
        <v>200.0</v>
      </c>
      <c r="L3" s="42"/>
      <c r="M3" s="52">
        <f t="shared" si="1"/>
        <v>1000</v>
      </c>
      <c r="N3" s="53">
        <v>1000.0</v>
      </c>
      <c r="O3" s="33">
        <f t="shared" si="2"/>
        <v>0</v>
      </c>
    </row>
    <row r="4">
      <c r="A4" s="241">
        <v>4.0</v>
      </c>
      <c r="B4" s="57" t="s">
        <v>96</v>
      </c>
      <c r="C4" s="265"/>
      <c r="D4" s="42"/>
      <c r="E4" s="42"/>
      <c r="G4" s="49"/>
      <c r="H4" s="49"/>
      <c r="J4" s="269">
        <v>150.0</v>
      </c>
      <c r="K4" s="229">
        <v>200.0</v>
      </c>
      <c r="L4" s="42"/>
      <c r="M4" s="52">
        <f t="shared" si="1"/>
        <v>350</v>
      </c>
      <c r="N4" s="32"/>
      <c r="O4" s="33">
        <f t="shared" si="2"/>
        <v>-350</v>
      </c>
    </row>
    <row r="5">
      <c r="A5" s="241">
        <v>5.0</v>
      </c>
      <c r="B5" s="57" t="s">
        <v>62</v>
      </c>
      <c r="C5" s="265"/>
      <c r="D5" s="270">
        <v>100.0</v>
      </c>
      <c r="E5" s="269">
        <v>150.0</v>
      </c>
      <c r="G5" s="49"/>
      <c r="H5" s="49"/>
      <c r="J5" s="42"/>
      <c r="K5" s="42"/>
      <c r="L5" s="42"/>
      <c r="M5" s="52">
        <f t="shared" si="1"/>
        <v>250</v>
      </c>
      <c r="N5" s="32"/>
      <c r="O5" s="33">
        <f t="shared" si="2"/>
        <v>-250</v>
      </c>
    </row>
    <row r="6">
      <c r="A6" s="241">
        <v>6.0</v>
      </c>
      <c r="B6" s="57" t="s">
        <v>16</v>
      </c>
      <c r="C6" s="265"/>
      <c r="D6" s="42"/>
      <c r="E6" s="269">
        <v>150.0</v>
      </c>
      <c r="G6" s="269">
        <v>100.0</v>
      </c>
      <c r="H6" s="270">
        <v>400.0</v>
      </c>
      <c r="J6" s="270">
        <v>150.0</v>
      </c>
      <c r="K6" s="229">
        <v>200.0</v>
      </c>
      <c r="L6" s="230">
        <v>200.0</v>
      </c>
      <c r="M6" s="52">
        <f t="shared" si="1"/>
        <v>1200</v>
      </c>
      <c r="N6" s="61">
        <f>M6</f>
        <v>1200</v>
      </c>
      <c r="O6" s="33">
        <f t="shared" si="2"/>
        <v>0</v>
      </c>
    </row>
    <row r="7">
      <c r="A7" s="241">
        <v>7.0</v>
      </c>
      <c r="B7" s="57" t="s">
        <v>36</v>
      </c>
      <c r="C7" s="265"/>
      <c r="D7" s="49"/>
      <c r="E7" s="49"/>
      <c r="G7" s="270">
        <v>100.0</v>
      </c>
      <c r="H7" s="270">
        <v>400.0</v>
      </c>
      <c r="J7" s="270">
        <v>150.0</v>
      </c>
      <c r="K7" s="229">
        <v>200.0</v>
      </c>
      <c r="L7" s="229">
        <v>200.0</v>
      </c>
      <c r="M7" s="52">
        <f t="shared" si="1"/>
        <v>1050</v>
      </c>
      <c r="N7" s="53">
        <v>1050.0</v>
      </c>
      <c r="O7" s="33">
        <f t="shared" si="2"/>
        <v>0</v>
      </c>
    </row>
    <row r="8">
      <c r="A8" s="241">
        <v>8.0</v>
      </c>
      <c r="B8" s="57" t="s">
        <v>172</v>
      </c>
      <c r="C8" s="265"/>
      <c r="D8" s="49"/>
      <c r="E8" s="270">
        <v>150.0</v>
      </c>
      <c r="G8" s="270">
        <v>100.0</v>
      </c>
      <c r="H8" s="49"/>
      <c r="J8" s="269">
        <v>150.0</v>
      </c>
      <c r="K8" s="230">
        <v>200.0</v>
      </c>
      <c r="L8" s="230">
        <v>200.0</v>
      </c>
      <c r="M8" s="52">
        <f t="shared" si="1"/>
        <v>800</v>
      </c>
      <c r="N8" s="53">
        <v>800.0</v>
      </c>
      <c r="O8" s="33">
        <f t="shared" si="2"/>
        <v>0</v>
      </c>
    </row>
    <row r="9">
      <c r="A9" s="241">
        <v>9.0</v>
      </c>
      <c r="B9" s="57" t="s">
        <v>220</v>
      </c>
      <c r="C9" s="265"/>
      <c r="D9" s="269">
        <v>100.0</v>
      </c>
      <c r="E9" s="49"/>
      <c r="G9" s="49"/>
      <c r="H9" s="49"/>
      <c r="J9" s="42"/>
      <c r="K9" s="42"/>
      <c r="L9" s="49"/>
      <c r="M9" s="52">
        <f t="shared" si="1"/>
        <v>100</v>
      </c>
      <c r="N9" s="32"/>
      <c r="O9" s="33">
        <f t="shared" si="2"/>
        <v>-100</v>
      </c>
    </row>
    <row r="10">
      <c r="A10" s="241">
        <v>10.0</v>
      </c>
      <c r="B10" s="57" t="s">
        <v>87</v>
      </c>
      <c r="C10" s="265"/>
      <c r="D10" s="49"/>
      <c r="G10" s="49"/>
      <c r="H10" s="49"/>
      <c r="J10" s="42"/>
      <c r="K10" s="42"/>
      <c r="L10" s="229">
        <v>200.0</v>
      </c>
      <c r="M10" s="52">
        <f t="shared" si="1"/>
        <v>200</v>
      </c>
      <c r="N10" s="32"/>
      <c r="O10" s="33">
        <f t="shared" si="2"/>
        <v>-200</v>
      </c>
    </row>
    <row r="11">
      <c r="A11" s="241">
        <v>11.0</v>
      </c>
      <c r="B11" s="57" t="s">
        <v>168</v>
      </c>
      <c r="C11" s="265"/>
      <c r="D11" s="234"/>
      <c r="F11" s="234"/>
      <c r="G11" s="234"/>
      <c r="H11" s="234"/>
      <c r="M11" s="52">
        <f t="shared" si="1"/>
        <v>0</v>
      </c>
      <c r="N11" s="32"/>
      <c r="O11" s="33">
        <f t="shared" si="2"/>
        <v>0</v>
      </c>
    </row>
    <row r="12">
      <c r="A12" s="241">
        <v>12.0</v>
      </c>
      <c r="B12" s="57" t="s">
        <v>70</v>
      </c>
      <c r="C12" s="265"/>
      <c r="D12" s="49"/>
      <c r="G12" s="49"/>
      <c r="H12" s="49"/>
      <c r="J12" s="42"/>
      <c r="K12" s="42"/>
      <c r="L12" s="229">
        <v>200.0</v>
      </c>
      <c r="M12" s="52">
        <f t="shared" si="1"/>
        <v>200</v>
      </c>
      <c r="N12" s="32"/>
      <c r="O12" s="33">
        <f t="shared" si="2"/>
        <v>-200</v>
      </c>
    </row>
    <row r="13">
      <c r="A13" s="241">
        <v>13.0</v>
      </c>
      <c r="B13" s="57" t="s">
        <v>216</v>
      </c>
      <c r="C13" s="265"/>
      <c r="D13" s="49"/>
      <c r="G13" s="49"/>
      <c r="H13" s="49"/>
      <c r="J13" s="42"/>
      <c r="K13" s="42"/>
      <c r="L13" s="229">
        <v>200.0</v>
      </c>
      <c r="M13" s="52">
        <f t="shared" si="1"/>
        <v>200</v>
      </c>
      <c r="N13" s="32"/>
      <c r="O13" s="33">
        <f t="shared" si="2"/>
        <v>-200</v>
      </c>
    </row>
    <row r="14">
      <c r="A14" s="241">
        <v>14.0</v>
      </c>
      <c r="B14" s="57" t="s">
        <v>241</v>
      </c>
      <c r="C14" s="265"/>
      <c r="D14" s="49"/>
      <c r="G14" s="49"/>
      <c r="H14" s="49"/>
      <c r="J14" s="42"/>
      <c r="K14" s="42"/>
      <c r="L14" s="230">
        <v>200.0</v>
      </c>
      <c r="M14" s="52">
        <f t="shared" si="1"/>
        <v>200</v>
      </c>
      <c r="N14" s="53">
        <v>200.0</v>
      </c>
      <c r="O14" s="33">
        <f t="shared" si="2"/>
        <v>0</v>
      </c>
    </row>
    <row r="15">
      <c r="A15" s="241">
        <v>15.0</v>
      </c>
      <c r="B15" s="57" t="s">
        <v>199</v>
      </c>
      <c r="C15" s="265"/>
      <c r="D15" s="49"/>
      <c r="G15" s="270">
        <v>100.0</v>
      </c>
      <c r="H15" s="49"/>
      <c r="J15" s="42"/>
      <c r="K15" s="42"/>
      <c r="L15" s="42"/>
      <c r="M15" s="52">
        <f t="shared" si="1"/>
        <v>100</v>
      </c>
      <c r="N15" s="53">
        <v>100.0</v>
      </c>
      <c r="O15" s="33">
        <f t="shared" si="2"/>
        <v>0</v>
      </c>
    </row>
    <row r="16">
      <c r="A16" s="241">
        <v>16.0</v>
      </c>
      <c r="B16" s="57" t="s">
        <v>25</v>
      </c>
      <c r="C16" s="265"/>
      <c r="D16" s="43"/>
      <c r="E16" s="43"/>
      <c r="F16" s="234"/>
      <c r="H16" s="43"/>
      <c r="L16" s="43"/>
      <c r="M16" s="52">
        <f t="shared" si="1"/>
        <v>0</v>
      </c>
      <c r="N16" s="32"/>
      <c r="O16" s="33">
        <f t="shared" si="2"/>
        <v>0</v>
      </c>
    </row>
    <row r="17">
      <c r="A17" s="241">
        <v>21.0</v>
      </c>
      <c r="B17" s="57" t="s">
        <v>184</v>
      </c>
      <c r="C17" s="265"/>
      <c r="D17" s="270">
        <v>100.0</v>
      </c>
      <c r="E17" s="270">
        <v>150.0</v>
      </c>
      <c r="G17" s="269">
        <v>100.0</v>
      </c>
      <c r="H17" s="269">
        <v>400.0</v>
      </c>
      <c r="J17" s="270">
        <v>150.0</v>
      </c>
      <c r="K17" s="230">
        <v>200.0</v>
      </c>
      <c r="L17" s="230">
        <v>200.0</v>
      </c>
      <c r="M17" s="52">
        <f t="shared" si="1"/>
        <v>1300</v>
      </c>
      <c r="N17" s="53">
        <v>1300.0</v>
      </c>
      <c r="O17" s="33">
        <f t="shared" si="2"/>
        <v>0</v>
      </c>
    </row>
    <row r="18">
      <c r="A18" s="241">
        <v>22.0</v>
      </c>
      <c r="B18" s="57" t="s">
        <v>206</v>
      </c>
      <c r="C18" s="265"/>
      <c r="D18" s="42"/>
      <c r="E18" s="270">
        <v>150.0</v>
      </c>
      <c r="G18" s="270">
        <v>100.0</v>
      </c>
      <c r="H18" s="269">
        <v>300.0</v>
      </c>
      <c r="J18" s="270">
        <v>150.0</v>
      </c>
      <c r="K18" s="230">
        <v>200.0</v>
      </c>
      <c r="L18" s="42"/>
      <c r="M18" s="52">
        <f t="shared" si="1"/>
        <v>900</v>
      </c>
      <c r="N18" s="53">
        <v>900.0</v>
      </c>
      <c r="O18" s="33">
        <f t="shared" si="2"/>
        <v>0</v>
      </c>
    </row>
    <row r="19">
      <c r="A19" s="241">
        <v>23.0</v>
      </c>
      <c r="B19" s="57" t="s">
        <v>211</v>
      </c>
      <c r="C19" s="265"/>
      <c r="D19" s="270">
        <v>100.0</v>
      </c>
      <c r="E19" s="42"/>
      <c r="G19" s="49"/>
      <c r="H19" s="49"/>
      <c r="J19" s="269">
        <v>150.0</v>
      </c>
      <c r="K19" s="49"/>
      <c r="L19" s="230">
        <v>200.0</v>
      </c>
      <c r="M19" s="52">
        <f t="shared" si="1"/>
        <v>450</v>
      </c>
      <c r="N19" s="53">
        <v>450.0</v>
      </c>
      <c r="O19" s="33">
        <f t="shared" si="2"/>
        <v>0</v>
      </c>
    </row>
    <row r="20">
      <c r="A20" s="241">
        <v>31.0</v>
      </c>
      <c r="B20" s="50" t="s">
        <v>52</v>
      </c>
      <c r="C20" s="265"/>
      <c r="E20" s="42"/>
      <c r="G20" s="49"/>
      <c r="H20" s="49"/>
      <c r="J20" s="270">
        <v>150.0</v>
      </c>
      <c r="K20" s="230">
        <v>200.0</v>
      </c>
      <c r="L20" s="49"/>
      <c r="M20" s="52">
        <f t="shared" si="1"/>
        <v>350</v>
      </c>
      <c r="N20" s="32"/>
      <c r="O20" s="33">
        <f t="shared" si="2"/>
        <v>-350</v>
      </c>
    </row>
    <row r="21">
      <c r="A21" s="241">
        <v>32.0</v>
      </c>
      <c r="B21" s="50" t="s">
        <v>8</v>
      </c>
      <c r="C21" s="265"/>
      <c r="E21" s="42"/>
      <c r="G21" s="270">
        <v>100.0</v>
      </c>
      <c r="H21" s="49"/>
      <c r="I21" s="42"/>
      <c r="J21" s="42"/>
      <c r="K21" s="49"/>
      <c r="L21" s="49"/>
      <c r="M21" s="52">
        <f t="shared" si="1"/>
        <v>100</v>
      </c>
      <c r="N21" s="53">
        <v>100.0</v>
      </c>
      <c r="O21" s="33">
        <f t="shared" si="2"/>
        <v>0</v>
      </c>
    </row>
    <row r="22">
      <c r="A22" s="241">
        <v>33.0</v>
      </c>
      <c r="B22" s="50" t="s">
        <v>242</v>
      </c>
      <c r="C22" s="265"/>
      <c r="E22" s="42"/>
      <c r="G22" s="49"/>
      <c r="H22" s="49"/>
      <c r="J22" s="42"/>
      <c r="L22" s="230">
        <v>200.0</v>
      </c>
      <c r="M22" s="52">
        <f t="shared" si="1"/>
        <v>200</v>
      </c>
      <c r="N22" s="53">
        <v>200.0</v>
      </c>
      <c r="O22" s="33">
        <f t="shared" si="2"/>
        <v>0</v>
      </c>
    </row>
    <row r="23">
      <c r="A23" s="241">
        <v>34.0</v>
      </c>
      <c r="B23" s="50" t="s">
        <v>247</v>
      </c>
      <c r="C23" s="265"/>
      <c r="H23" s="43"/>
      <c r="M23" s="52">
        <f t="shared" si="1"/>
        <v>0</v>
      </c>
      <c r="N23" s="32"/>
      <c r="O23" s="33">
        <f t="shared" si="2"/>
        <v>0</v>
      </c>
    </row>
    <row r="24">
      <c r="A24" s="241">
        <v>35.0</v>
      </c>
      <c r="B24" s="50" t="s">
        <v>278</v>
      </c>
      <c r="C24" s="265"/>
      <c r="D24" s="234"/>
      <c r="H24" s="43"/>
      <c r="M24" s="52">
        <f t="shared" si="1"/>
        <v>0</v>
      </c>
      <c r="N24" s="32"/>
      <c r="O24" s="33">
        <f t="shared" si="2"/>
        <v>0</v>
      </c>
    </row>
    <row r="25">
      <c r="A25" s="241">
        <v>41.0</v>
      </c>
      <c r="B25" s="50" t="s">
        <v>225</v>
      </c>
      <c r="C25" s="265"/>
      <c r="D25" s="274"/>
      <c r="E25" s="49"/>
      <c r="G25" s="49"/>
      <c r="H25" s="49"/>
      <c r="I25" s="49"/>
      <c r="J25" s="49"/>
      <c r="K25" s="49"/>
      <c r="L25" s="49"/>
      <c r="M25" s="52">
        <f t="shared" si="1"/>
        <v>0</v>
      </c>
      <c r="N25" s="32"/>
      <c r="O25" s="33">
        <f t="shared" si="2"/>
        <v>0</v>
      </c>
    </row>
    <row r="26">
      <c r="A26" s="241">
        <v>80.0</v>
      </c>
      <c r="B26" s="37" t="s">
        <v>271</v>
      </c>
      <c r="C26" s="38"/>
      <c r="D26" s="39">
        <f t="shared" ref="D26:L26" si="3">SUM(D1:D25)</f>
        <v>700</v>
      </c>
      <c r="E26" s="39">
        <f t="shared" si="3"/>
        <v>1200</v>
      </c>
      <c r="F26" s="39">
        <f t="shared" si="3"/>
        <v>0</v>
      </c>
      <c r="G26" s="39">
        <f t="shared" si="3"/>
        <v>900</v>
      </c>
      <c r="H26" s="39">
        <f t="shared" si="3"/>
        <v>2700</v>
      </c>
      <c r="I26" s="39">
        <f t="shared" si="3"/>
        <v>0</v>
      </c>
      <c r="J26" s="39">
        <f t="shared" si="3"/>
        <v>1650</v>
      </c>
      <c r="K26" s="39">
        <f t="shared" si="3"/>
        <v>2000</v>
      </c>
      <c r="L26" s="39">
        <f t="shared" si="3"/>
        <v>2400</v>
      </c>
      <c r="M26" s="39">
        <f>SUM(D26:L26)</f>
        <v>11550</v>
      </c>
      <c r="N26" s="32"/>
      <c r="O26" s="40"/>
      <c r="P26" s="43"/>
      <c r="Q26" s="43"/>
      <c r="R26" s="43"/>
      <c r="S26" s="43"/>
      <c r="T26" s="43"/>
    </row>
    <row r="27">
      <c r="A27" s="253">
        <v>81.0</v>
      </c>
      <c r="B27" s="44" t="s">
        <v>272</v>
      </c>
      <c r="C27" s="45"/>
      <c r="D27" s="231">
        <v>900.0</v>
      </c>
      <c r="E27" s="231">
        <v>1200.0</v>
      </c>
      <c r="F27" s="232"/>
      <c r="G27" s="231">
        <v>900.0</v>
      </c>
      <c r="H27" s="231">
        <v>2600.0</v>
      </c>
      <c r="I27" s="232"/>
      <c r="J27" s="231">
        <v>1500.0</v>
      </c>
      <c r="K27" s="231">
        <v>1950.0</v>
      </c>
      <c r="L27" s="231">
        <v>2600.0</v>
      </c>
      <c r="M27" s="47">
        <f>SUM(C27:L27)</f>
        <v>11650</v>
      </c>
      <c r="N27" s="32"/>
      <c r="O27" s="40"/>
    </row>
    <row r="28">
      <c r="A28" s="250">
        <v>90.0</v>
      </c>
      <c r="B28" s="27" t="s">
        <v>261</v>
      </c>
      <c r="C28" s="278"/>
      <c r="D28" s="270" t="s">
        <v>606</v>
      </c>
      <c r="E28" s="270" t="s">
        <v>394</v>
      </c>
      <c r="G28" s="270" t="s">
        <v>274</v>
      </c>
      <c r="H28" s="269" t="s">
        <v>609</v>
      </c>
      <c r="J28" s="262" t="s">
        <v>301</v>
      </c>
      <c r="K28" s="270" t="s">
        <v>611</v>
      </c>
      <c r="L28" s="270" t="s">
        <v>274</v>
      </c>
      <c r="M28" s="31">
        <f>M26-M27</f>
        <v>-100</v>
      </c>
      <c r="N28" s="32"/>
      <c r="O28" s="33">
        <f>SUM(O1:O25)</f>
        <v>-1650</v>
      </c>
      <c r="P28" s="36"/>
      <c r="Q28" s="36"/>
      <c r="R28" s="36"/>
      <c r="S28" s="36"/>
      <c r="T28" s="36"/>
    </row>
    <row r="29">
      <c r="A29" s="241">
        <v>100.0</v>
      </c>
      <c r="B29" s="17" t="s">
        <v>248</v>
      </c>
      <c r="C29" s="18" t="s">
        <v>254</v>
      </c>
      <c r="D29" s="19">
        <v>41183.0</v>
      </c>
      <c r="E29" s="19">
        <v>41186.0</v>
      </c>
      <c r="F29" s="19">
        <v>41190.0</v>
      </c>
      <c r="G29" s="19">
        <v>41193.0</v>
      </c>
      <c r="H29" s="19">
        <v>41197.0</v>
      </c>
      <c r="I29" s="19">
        <v>41200.0</v>
      </c>
      <c r="J29" s="19">
        <v>41204.0</v>
      </c>
      <c r="K29" s="19">
        <v>41207.0</v>
      </c>
      <c r="L29" s="19">
        <v>41211.0</v>
      </c>
      <c r="M29" s="20" t="s">
        <v>256</v>
      </c>
      <c r="N29" s="22" t="s">
        <v>257</v>
      </c>
      <c r="O29" s="23" t="s">
        <v>258</v>
      </c>
    </row>
    <row r="30">
      <c r="C30" s="68"/>
      <c r="M30" s="71"/>
      <c r="N30" s="71"/>
      <c r="O30" s="243"/>
      <c r="P30" s="266"/>
      <c r="Q30" s="266"/>
      <c r="R30" s="266"/>
      <c r="S30" s="266"/>
      <c r="T30" s="266"/>
    </row>
    <row r="31">
      <c r="C31" s="68"/>
      <c r="M31" s="71"/>
      <c r="N31" s="71"/>
    </row>
    <row r="32">
      <c r="C32" s="68"/>
      <c r="M32" s="71"/>
      <c r="N32" s="71"/>
    </row>
    <row r="33">
      <c r="C33" s="68"/>
      <c r="M33" s="71"/>
      <c r="N33" s="71"/>
    </row>
    <row r="34">
      <c r="C34" s="68"/>
      <c r="M34" s="71"/>
      <c r="N34" s="71"/>
    </row>
    <row r="35">
      <c r="C35" s="68"/>
      <c r="M35" s="71"/>
      <c r="N35" s="71"/>
    </row>
    <row r="36">
      <c r="C36" s="68"/>
      <c r="M36" s="71"/>
      <c r="N36" s="71"/>
    </row>
    <row r="37">
      <c r="C37" s="68"/>
      <c r="M37" s="71"/>
      <c r="N37" s="71"/>
    </row>
    <row r="38">
      <c r="C38" s="68"/>
      <c r="M38" s="71"/>
      <c r="N38" s="71"/>
    </row>
    <row r="39">
      <c r="C39" s="68"/>
      <c r="M39" s="71"/>
      <c r="N39" s="71"/>
    </row>
    <row r="40">
      <c r="C40" s="68"/>
      <c r="M40" s="71"/>
      <c r="N40" s="71"/>
    </row>
    <row r="41">
      <c r="C41" s="68"/>
      <c r="M41" s="71"/>
      <c r="N41" s="71"/>
    </row>
    <row r="42">
      <c r="C42" s="68"/>
      <c r="M42" s="71"/>
      <c r="N42" s="71"/>
    </row>
    <row r="43">
      <c r="C43" s="68"/>
      <c r="M43" s="71"/>
      <c r="N43" s="71"/>
    </row>
    <row r="44">
      <c r="C44" s="68"/>
      <c r="M44" s="71"/>
      <c r="N44" s="71"/>
    </row>
    <row r="45">
      <c r="C45" s="68"/>
      <c r="M45" s="71"/>
      <c r="N45" s="71"/>
    </row>
    <row r="46">
      <c r="C46" s="68"/>
      <c r="M46" s="71"/>
      <c r="N46" s="71"/>
    </row>
    <row r="47">
      <c r="C47" s="68"/>
      <c r="M47" s="71"/>
      <c r="N47" s="71"/>
    </row>
    <row r="48">
      <c r="C48" s="68"/>
      <c r="M48" s="71"/>
      <c r="N48" s="71"/>
    </row>
    <row r="49">
      <c r="C49" s="68"/>
      <c r="M49" s="71"/>
      <c r="N49" s="71"/>
    </row>
    <row r="50">
      <c r="C50" s="68"/>
      <c r="M50" s="71"/>
      <c r="N50" s="71"/>
    </row>
    <row r="51">
      <c r="C51" s="68"/>
      <c r="M51" s="71"/>
      <c r="N51" s="71"/>
    </row>
    <row r="52">
      <c r="C52" s="68"/>
      <c r="M52" s="71"/>
      <c r="N52" s="71"/>
    </row>
    <row r="53">
      <c r="C53" s="68"/>
      <c r="M53" s="71"/>
      <c r="N53" s="71"/>
    </row>
    <row r="54">
      <c r="C54" s="68"/>
      <c r="M54" s="71"/>
      <c r="N54" s="71"/>
    </row>
    <row r="55">
      <c r="C55" s="68"/>
      <c r="M55" s="71"/>
      <c r="N55" s="71"/>
    </row>
    <row r="56">
      <c r="C56" s="68"/>
      <c r="M56" s="71"/>
      <c r="N56" s="71"/>
    </row>
    <row r="57">
      <c r="C57" s="68"/>
      <c r="M57" s="71"/>
      <c r="N57" s="71"/>
    </row>
    <row r="58">
      <c r="C58" s="68"/>
      <c r="M58" s="71"/>
      <c r="N58" s="71"/>
    </row>
    <row r="59">
      <c r="C59" s="68"/>
      <c r="M59" s="71"/>
      <c r="N59" s="71"/>
    </row>
    <row r="60">
      <c r="C60" s="68"/>
      <c r="M60" s="71"/>
      <c r="N60" s="71"/>
    </row>
    <row r="61">
      <c r="C61" s="68"/>
      <c r="M61" s="71"/>
      <c r="N61" s="71"/>
    </row>
    <row r="62">
      <c r="C62" s="68"/>
      <c r="M62" s="71"/>
      <c r="N62" s="71"/>
    </row>
    <row r="63">
      <c r="C63" s="68"/>
      <c r="M63" s="71"/>
      <c r="N63" s="71"/>
    </row>
    <row r="64">
      <c r="C64" s="68"/>
      <c r="M64" s="71"/>
      <c r="N64" s="71"/>
    </row>
    <row r="65">
      <c r="C65" s="68"/>
      <c r="M65" s="71"/>
      <c r="N65" s="71"/>
    </row>
    <row r="66">
      <c r="C66" s="68"/>
      <c r="M66" s="71"/>
      <c r="N66" s="71"/>
    </row>
    <row r="67">
      <c r="C67" s="68"/>
      <c r="M67" s="71"/>
      <c r="N67" s="71"/>
    </row>
    <row r="68">
      <c r="C68" s="68"/>
      <c r="M68" s="71"/>
      <c r="N68" s="71"/>
    </row>
    <row r="69">
      <c r="C69" s="68"/>
      <c r="M69" s="71"/>
      <c r="N69" s="71"/>
    </row>
    <row r="70">
      <c r="C70" s="68"/>
      <c r="M70" s="71"/>
      <c r="N70" s="71"/>
    </row>
    <row r="71">
      <c r="C71" s="68"/>
      <c r="M71" s="71"/>
      <c r="N71" s="71"/>
    </row>
    <row r="72">
      <c r="C72" s="68"/>
      <c r="M72" s="71"/>
      <c r="N72" s="71"/>
    </row>
    <row r="73">
      <c r="C73" s="68"/>
      <c r="M73" s="71"/>
      <c r="N73" s="71"/>
    </row>
    <row r="74">
      <c r="C74" s="68"/>
      <c r="M74" s="71"/>
      <c r="N74" s="71"/>
    </row>
    <row r="75">
      <c r="C75" s="68"/>
      <c r="M75" s="71"/>
      <c r="N75" s="71"/>
    </row>
    <row r="76">
      <c r="C76" s="68"/>
      <c r="M76" s="71"/>
      <c r="N76" s="71"/>
    </row>
    <row r="77">
      <c r="C77" s="68"/>
      <c r="M77" s="71"/>
      <c r="N77" s="71"/>
    </row>
    <row r="78">
      <c r="C78" s="68"/>
      <c r="M78" s="71"/>
      <c r="N78" s="71"/>
    </row>
    <row r="79">
      <c r="C79" s="68"/>
      <c r="M79" s="71"/>
      <c r="N79" s="71"/>
    </row>
    <row r="80">
      <c r="C80" s="68"/>
      <c r="M80" s="71"/>
      <c r="N80" s="71"/>
    </row>
    <row r="81">
      <c r="C81" s="68"/>
      <c r="M81" s="71"/>
      <c r="N81" s="71"/>
    </row>
    <row r="82">
      <c r="C82" s="68"/>
      <c r="M82" s="71"/>
      <c r="N82" s="71"/>
    </row>
    <row r="83">
      <c r="C83" s="68"/>
      <c r="M83" s="71"/>
      <c r="N83" s="71"/>
    </row>
    <row r="84">
      <c r="C84" s="68"/>
      <c r="M84" s="71"/>
      <c r="N84" s="71"/>
    </row>
    <row r="85">
      <c r="C85" s="68"/>
      <c r="M85" s="71"/>
      <c r="N85" s="71"/>
    </row>
    <row r="86">
      <c r="C86" s="68"/>
      <c r="M86" s="71"/>
      <c r="N86" s="71"/>
    </row>
    <row r="87">
      <c r="C87" s="68"/>
      <c r="M87" s="71"/>
      <c r="N87" s="71"/>
    </row>
    <row r="88">
      <c r="C88" s="68"/>
      <c r="M88" s="71"/>
      <c r="N88" s="71"/>
    </row>
    <row r="89">
      <c r="C89" s="68"/>
      <c r="M89" s="71"/>
      <c r="N89" s="71"/>
    </row>
    <row r="90">
      <c r="C90" s="68"/>
      <c r="M90" s="71"/>
      <c r="N90" s="71"/>
    </row>
    <row r="91">
      <c r="C91" s="68"/>
      <c r="M91" s="71"/>
      <c r="N91" s="71"/>
    </row>
    <row r="92">
      <c r="C92" s="68"/>
      <c r="M92" s="71"/>
      <c r="N92" s="71"/>
    </row>
    <row r="93">
      <c r="C93" s="68"/>
      <c r="M93" s="71"/>
      <c r="N93" s="71"/>
    </row>
    <row r="94">
      <c r="C94" s="68"/>
      <c r="M94" s="71"/>
      <c r="N94" s="71"/>
    </row>
    <row r="95">
      <c r="C95" s="68"/>
      <c r="M95" s="71"/>
      <c r="N95" s="71"/>
    </row>
    <row r="96">
      <c r="C96" s="68"/>
      <c r="M96" s="71"/>
      <c r="N96" s="71"/>
    </row>
    <row r="97">
      <c r="C97" s="68"/>
      <c r="M97" s="71"/>
      <c r="N97" s="71"/>
    </row>
    <row r="98">
      <c r="C98" s="68"/>
      <c r="M98" s="71"/>
      <c r="N98" s="71"/>
    </row>
    <row r="99">
      <c r="C99" s="68"/>
      <c r="M99" s="71"/>
      <c r="N99" s="71"/>
    </row>
    <row r="100">
      <c r="C100" s="68"/>
      <c r="M100" s="71"/>
      <c r="N100" s="7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41">
        <v>1.0</v>
      </c>
      <c r="B1" s="57" t="s">
        <v>94</v>
      </c>
      <c r="C1" s="229">
        <v>100.0</v>
      </c>
      <c r="D1" s="229">
        <v>100.0</v>
      </c>
      <c r="E1" s="266"/>
      <c r="F1" s="229">
        <v>100.0</v>
      </c>
      <c r="G1" s="266"/>
      <c r="H1" s="229">
        <v>100.0</v>
      </c>
      <c r="I1" s="229">
        <v>100.0</v>
      </c>
      <c r="J1" s="229">
        <v>100.0</v>
      </c>
      <c r="K1" s="52">
        <f t="shared" ref="K1:K14" si="1">SUM(C1:J1)</f>
        <v>600</v>
      </c>
      <c r="L1" s="53">
        <v>200.0</v>
      </c>
      <c r="M1" s="271">
        <f t="shared" ref="M1:M13" si="2">K1-L1</f>
        <v>400</v>
      </c>
    </row>
    <row r="2">
      <c r="A2" s="241">
        <v>1.0</v>
      </c>
      <c r="B2" s="57" t="s">
        <v>96</v>
      </c>
      <c r="C2" s="229">
        <v>100.0</v>
      </c>
      <c r="D2" s="229">
        <v>100.0</v>
      </c>
      <c r="H2" s="230">
        <v>100.0</v>
      </c>
      <c r="I2" s="230">
        <v>100.0</v>
      </c>
      <c r="J2" s="229">
        <v>100.0</v>
      </c>
      <c r="K2" s="52">
        <f t="shared" si="1"/>
        <v>500</v>
      </c>
      <c r="L2" s="32"/>
      <c r="M2" s="271">
        <f t="shared" si="2"/>
        <v>500</v>
      </c>
    </row>
    <row r="3">
      <c r="A3" s="241">
        <v>1.0</v>
      </c>
      <c r="B3" s="57" t="s">
        <v>7</v>
      </c>
      <c r="C3" s="230">
        <v>100.0</v>
      </c>
      <c r="H3" s="229">
        <v>100.0</v>
      </c>
      <c r="I3" s="229">
        <v>100.0</v>
      </c>
      <c r="J3" s="230">
        <v>100.0</v>
      </c>
      <c r="K3" s="52">
        <f t="shared" si="1"/>
        <v>400</v>
      </c>
      <c r="L3" s="32"/>
      <c r="M3" s="271">
        <f t="shared" si="2"/>
        <v>400</v>
      </c>
    </row>
    <row r="4">
      <c r="A4" s="241">
        <v>1.0</v>
      </c>
      <c r="B4" s="57" t="s">
        <v>23</v>
      </c>
      <c r="C4" s="229">
        <v>100.0</v>
      </c>
      <c r="D4" s="229">
        <v>100.0</v>
      </c>
      <c r="F4" s="230">
        <v>100.0</v>
      </c>
      <c r="H4" s="229">
        <v>100.0</v>
      </c>
      <c r="I4" s="229">
        <v>100.0</v>
      </c>
      <c r="J4" s="229">
        <v>100.0</v>
      </c>
      <c r="K4" s="52">
        <f t="shared" si="1"/>
        <v>600</v>
      </c>
      <c r="L4" s="32"/>
      <c r="M4" s="271">
        <f t="shared" si="2"/>
        <v>600</v>
      </c>
    </row>
    <row r="5">
      <c r="A5" s="241">
        <v>1.0</v>
      </c>
      <c r="B5" s="57" t="s">
        <v>184</v>
      </c>
      <c r="C5" s="230">
        <v>100.0</v>
      </c>
      <c r="D5" s="230">
        <v>100.0</v>
      </c>
      <c r="I5" s="230">
        <v>100.0</v>
      </c>
      <c r="J5" s="230">
        <v>100.0</v>
      </c>
      <c r="K5" s="52">
        <f t="shared" si="1"/>
        <v>400</v>
      </c>
      <c r="L5" s="32"/>
      <c r="M5" s="271">
        <f t="shared" si="2"/>
        <v>400</v>
      </c>
    </row>
    <row r="6">
      <c r="A6" s="241">
        <v>2.0</v>
      </c>
      <c r="B6" s="272" t="s">
        <v>62</v>
      </c>
      <c r="C6" s="229">
        <v>100.0</v>
      </c>
      <c r="D6" s="229">
        <v>100.0</v>
      </c>
      <c r="F6" s="229">
        <v>100.0</v>
      </c>
      <c r="H6" s="229">
        <v>100.0</v>
      </c>
      <c r="I6" s="229">
        <v>100.0</v>
      </c>
      <c r="J6" s="230">
        <v>100.0</v>
      </c>
      <c r="K6" s="52">
        <f t="shared" si="1"/>
        <v>600</v>
      </c>
      <c r="L6" s="32"/>
      <c r="M6" s="271">
        <f t="shared" si="2"/>
        <v>600</v>
      </c>
    </row>
    <row r="7">
      <c r="A7" s="241">
        <v>2.0</v>
      </c>
      <c r="B7" s="272" t="s">
        <v>16</v>
      </c>
      <c r="C7" s="230">
        <v>100.0</v>
      </c>
      <c r="D7" s="229">
        <v>100.0</v>
      </c>
      <c r="F7" s="229">
        <v>100.0</v>
      </c>
      <c r="H7" s="229">
        <v>100.0</v>
      </c>
      <c r="I7" s="230">
        <v>100.0</v>
      </c>
      <c r="J7" s="230">
        <v>100.0</v>
      </c>
      <c r="K7" s="52">
        <f t="shared" si="1"/>
        <v>600</v>
      </c>
      <c r="L7" s="32"/>
      <c r="M7" s="271">
        <f t="shared" si="2"/>
        <v>600</v>
      </c>
    </row>
    <row r="8">
      <c r="A8" s="241">
        <v>2.0</v>
      </c>
      <c r="B8" s="272" t="s">
        <v>206</v>
      </c>
      <c r="C8" s="229">
        <v>100.0</v>
      </c>
      <c r="D8" s="230">
        <v>100.0</v>
      </c>
      <c r="I8" s="229">
        <v>100.0</v>
      </c>
      <c r="J8" s="230">
        <v>100.0</v>
      </c>
      <c r="K8" s="52">
        <f t="shared" si="1"/>
        <v>400</v>
      </c>
      <c r="L8" s="32"/>
      <c r="M8" s="271">
        <f t="shared" si="2"/>
        <v>400</v>
      </c>
    </row>
    <row r="9">
      <c r="A9" s="241">
        <v>3.0</v>
      </c>
      <c r="B9" s="273" t="s">
        <v>233</v>
      </c>
      <c r="H9" s="230">
        <v>100.0</v>
      </c>
      <c r="K9" s="52">
        <f t="shared" si="1"/>
        <v>100</v>
      </c>
      <c r="L9" s="32"/>
      <c r="M9" s="271">
        <f t="shared" si="2"/>
        <v>100</v>
      </c>
    </row>
    <row r="10">
      <c r="A10" s="241">
        <v>3.0</v>
      </c>
      <c r="B10" s="273" t="s">
        <v>36</v>
      </c>
      <c r="F10" s="230">
        <v>100.0</v>
      </c>
      <c r="H10" s="230">
        <v>100.0</v>
      </c>
      <c r="I10" s="230">
        <v>100.0</v>
      </c>
      <c r="K10" s="52">
        <f t="shared" si="1"/>
        <v>300</v>
      </c>
      <c r="L10" s="32"/>
      <c r="M10" s="271">
        <f t="shared" si="2"/>
        <v>300</v>
      </c>
    </row>
    <row r="11">
      <c r="A11" s="241">
        <v>3.0</v>
      </c>
      <c r="B11" s="273" t="s">
        <v>220</v>
      </c>
      <c r="F11" s="229">
        <v>100.0</v>
      </c>
      <c r="H11" s="230">
        <v>100.0</v>
      </c>
      <c r="J11" s="229">
        <v>100.0</v>
      </c>
      <c r="K11" s="52">
        <f t="shared" si="1"/>
        <v>300</v>
      </c>
      <c r="L11" s="32"/>
      <c r="M11" s="271">
        <f t="shared" si="2"/>
        <v>300</v>
      </c>
    </row>
    <row r="12">
      <c r="A12" s="241">
        <v>4.0</v>
      </c>
      <c r="B12" s="273" t="s">
        <v>172</v>
      </c>
      <c r="F12" s="230">
        <v>100.0</v>
      </c>
      <c r="H12" s="230">
        <v>100.0</v>
      </c>
      <c r="I12" s="230">
        <v>100.0</v>
      </c>
      <c r="J12" s="229">
        <v>100.0</v>
      </c>
      <c r="K12" s="52">
        <f t="shared" si="1"/>
        <v>400</v>
      </c>
      <c r="L12" s="32"/>
      <c r="M12" s="271">
        <f t="shared" si="2"/>
        <v>400</v>
      </c>
    </row>
    <row r="13">
      <c r="A13" s="241">
        <v>10.0</v>
      </c>
      <c r="B13" s="50" t="s">
        <v>243</v>
      </c>
      <c r="D13" s="230">
        <v>100.0</v>
      </c>
      <c r="K13" s="52">
        <f t="shared" si="1"/>
        <v>100</v>
      </c>
      <c r="L13" s="32"/>
      <c r="M13" s="271">
        <f t="shared" si="2"/>
        <v>100</v>
      </c>
    </row>
    <row r="14">
      <c r="A14" s="241">
        <v>10.0</v>
      </c>
      <c r="B14" s="50" t="s">
        <v>232</v>
      </c>
      <c r="C14" s="230">
        <v>100.0</v>
      </c>
      <c r="D14" s="230">
        <v>100.0</v>
      </c>
      <c r="F14" s="230">
        <v>100.0</v>
      </c>
      <c r="H14" s="230">
        <v>100.0</v>
      </c>
      <c r="I14" s="230">
        <v>100.0</v>
      </c>
      <c r="K14" s="52">
        <f t="shared" si="1"/>
        <v>500</v>
      </c>
      <c r="L14" s="32"/>
      <c r="M14" s="275"/>
    </row>
    <row r="15">
      <c r="A15" s="241">
        <v>30.0</v>
      </c>
      <c r="B15" s="50" t="s">
        <v>225</v>
      </c>
      <c r="C15" s="276"/>
      <c r="K15" s="277"/>
      <c r="L15" s="32"/>
      <c r="M15" s="275"/>
    </row>
    <row r="16">
      <c r="A16" s="241">
        <v>80.0</v>
      </c>
      <c r="B16" s="37" t="s">
        <v>271</v>
      </c>
      <c r="C16" s="39">
        <f t="shared" ref="C16:J16" si="3">SUM(C1:C15)</f>
        <v>900</v>
      </c>
      <c r="D16" s="39">
        <f t="shared" si="3"/>
        <v>900</v>
      </c>
      <c r="E16" s="39">
        <f t="shared" si="3"/>
        <v>0</v>
      </c>
      <c r="F16" s="39">
        <f t="shared" si="3"/>
        <v>800</v>
      </c>
      <c r="G16" s="39">
        <f t="shared" si="3"/>
        <v>0</v>
      </c>
      <c r="H16" s="39">
        <f t="shared" si="3"/>
        <v>1100</v>
      </c>
      <c r="I16" s="39">
        <f t="shared" si="3"/>
        <v>1100</v>
      </c>
      <c r="J16" s="39">
        <f t="shared" si="3"/>
        <v>1000</v>
      </c>
      <c r="K16" s="39">
        <f t="shared" ref="K16:K17" si="4">SUM(C16:J16)</f>
        <v>5800</v>
      </c>
      <c r="L16" s="32"/>
      <c r="M16" s="275"/>
      <c r="N16" s="43"/>
      <c r="O16" s="43"/>
      <c r="P16" s="43"/>
      <c r="Q16" s="43"/>
      <c r="R16" s="43"/>
      <c r="S16" s="43"/>
    </row>
    <row r="17">
      <c r="A17" s="253">
        <v>81.0</v>
      </c>
      <c r="B17" s="44" t="s">
        <v>272</v>
      </c>
      <c r="C17" s="231">
        <v>900.0</v>
      </c>
      <c r="D17" s="231">
        <v>900.0</v>
      </c>
      <c r="E17" s="232"/>
      <c r="F17" s="231">
        <v>900.0</v>
      </c>
      <c r="G17" s="232"/>
      <c r="H17" s="231">
        <v>900.0</v>
      </c>
      <c r="I17" s="231">
        <v>900.0</v>
      </c>
      <c r="J17" s="231">
        <v>900.0</v>
      </c>
      <c r="K17" s="47">
        <f t="shared" si="4"/>
        <v>5400</v>
      </c>
      <c r="L17" s="32"/>
      <c r="M17" s="275"/>
    </row>
    <row r="18">
      <c r="A18" s="250">
        <v>90.0</v>
      </c>
      <c r="B18" s="27" t="s">
        <v>261</v>
      </c>
      <c r="C18" s="270" t="s">
        <v>607</v>
      </c>
      <c r="D18" s="269" t="s">
        <v>608</v>
      </c>
      <c r="E18" s="36"/>
      <c r="F18" s="270" t="s">
        <v>607</v>
      </c>
      <c r="G18" s="36"/>
      <c r="H18" s="269" t="s">
        <v>608</v>
      </c>
      <c r="I18" s="262" t="s">
        <v>262</v>
      </c>
      <c r="J18" s="269" t="s">
        <v>613</v>
      </c>
      <c r="K18" s="31">
        <f>K16-K17</f>
        <v>400</v>
      </c>
      <c r="L18" s="32"/>
      <c r="M18" s="275"/>
      <c r="N18" s="36"/>
      <c r="O18" s="36"/>
      <c r="P18" s="36"/>
      <c r="Q18" s="36"/>
      <c r="R18" s="36"/>
      <c r="S18" s="36"/>
    </row>
    <row r="19">
      <c r="A19" s="241">
        <v>100.0</v>
      </c>
      <c r="B19" s="17" t="s">
        <v>248</v>
      </c>
      <c r="C19" s="19">
        <v>41064.0</v>
      </c>
      <c r="D19" s="19">
        <v>41067.0</v>
      </c>
      <c r="E19" s="19">
        <v>41071.0</v>
      </c>
      <c r="F19" s="19">
        <v>41074.0</v>
      </c>
      <c r="G19" s="19">
        <v>41078.0</v>
      </c>
      <c r="H19" s="19">
        <v>41081.0</v>
      </c>
      <c r="I19" s="19">
        <v>41085.0</v>
      </c>
      <c r="J19" s="19">
        <v>41088.0</v>
      </c>
      <c r="K19" s="20" t="s">
        <v>256</v>
      </c>
      <c r="L19" s="22" t="s">
        <v>257</v>
      </c>
      <c r="M19" s="279" t="s">
        <v>614</v>
      </c>
    </row>
    <row r="20">
      <c r="L20" s="71"/>
      <c r="M20" s="71"/>
      <c r="N20" s="266"/>
      <c r="O20" s="266"/>
      <c r="P20" s="266"/>
      <c r="Q20" s="266"/>
      <c r="R20" s="266"/>
      <c r="S20" s="266"/>
    </row>
    <row r="21">
      <c r="L21" s="71"/>
      <c r="M21" s="71"/>
    </row>
    <row r="22">
      <c r="L22" s="71"/>
      <c r="M22" s="71"/>
    </row>
    <row r="23">
      <c r="A23" s="260"/>
      <c r="B23" s="243"/>
      <c r="C23" s="266"/>
      <c r="D23" s="236"/>
      <c r="E23" s="266"/>
      <c r="F23" s="266"/>
      <c r="G23" s="266"/>
      <c r="H23" s="266"/>
      <c r="I23" s="266"/>
      <c r="J23" s="266"/>
      <c r="K23" s="71"/>
      <c r="L23" s="71"/>
      <c r="M23" s="71"/>
      <c r="N23" s="266"/>
      <c r="O23" s="266"/>
      <c r="P23" s="266"/>
      <c r="Q23" s="266"/>
      <c r="R23" s="266"/>
      <c r="S23" s="266"/>
    </row>
    <row r="24">
      <c r="L24" s="71"/>
      <c r="M24" s="71"/>
    </row>
    <row r="25">
      <c r="L25" s="71"/>
      <c r="M25" s="71"/>
    </row>
    <row r="26">
      <c r="L26" s="71"/>
      <c r="M26" s="71"/>
    </row>
    <row r="27">
      <c r="L27" s="71"/>
      <c r="M27" s="71"/>
    </row>
    <row r="28">
      <c r="L28" s="71"/>
      <c r="M28" s="71"/>
    </row>
    <row r="29">
      <c r="L29" s="71"/>
      <c r="M29" s="71"/>
    </row>
    <row r="30">
      <c r="L30" s="71"/>
      <c r="M30" s="71"/>
    </row>
    <row r="31">
      <c r="L31" s="71"/>
      <c r="M31" s="71"/>
    </row>
    <row r="32">
      <c r="L32" s="71"/>
      <c r="M32" s="71"/>
    </row>
    <row r="33">
      <c r="L33" s="71"/>
      <c r="M33" s="71"/>
    </row>
    <row r="34">
      <c r="L34" s="71"/>
      <c r="M34" s="71"/>
    </row>
    <row r="35">
      <c r="L35" s="71"/>
      <c r="M35" s="71"/>
    </row>
    <row r="36">
      <c r="L36" s="71"/>
      <c r="M36" s="71"/>
    </row>
    <row r="37">
      <c r="L37" s="71"/>
      <c r="M37" s="71"/>
    </row>
    <row r="38">
      <c r="L38" s="71"/>
      <c r="M38" s="71"/>
    </row>
    <row r="39">
      <c r="L39" s="71"/>
      <c r="M39" s="71"/>
    </row>
    <row r="40">
      <c r="L40" s="71"/>
      <c r="M40" s="71"/>
    </row>
    <row r="41">
      <c r="L41" s="71"/>
      <c r="M41" s="71"/>
    </row>
    <row r="42">
      <c r="L42" s="71"/>
      <c r="M42" s="71"/>
    </row>
    <row r="43">
      <c r="L43" s="71"/>
      <c r="M43" s="71"/>
    </row>
    <row r="44">
      <c r="L44" s="71"/>
      <c r="M44" s="71"/>
    </row>
    <row r="45">
      <c r="L45" s="71"/>
      <c r="M45" s="71"/>
    </row>
    <row r="46">
      <c r="L46" s="71"/>
      <c r="M46" s="71"/>
    </row>
    <row r="47">
      <c r="L47" s="71"/>
      <c r="M47" s="71"/>
    </row>
    <row r="48">
      <c r="L48" s="71"/>
      <c r="M48" s="71"/>
    </row>
    <row r="49">
      <c r="L49" s="71"/>
      <c r="M49" s="71"/>
    </row>
    <row r="50">
      <c r="L50" s="71"/>
      <c r="M50" s="71"/>
    </row>
    <row r="51">
      <c r="L51" s="71"/>
      <c r="M51" s="71"/>
    </row>
    <row r="52">
      <c r="L52" s="71"/>
      <c r="M52" s="71"/>
    </row>
    <row r="53">
      <c r="L53" s="71"/>
      <c r="M53" s="71"/>
    </row>
    <row r="54">
      <c r="L54" s="71"/>
      <c r="M54" s="71"/>
    </row>
    <row r="55">
      <c r="L55" s="71"/>
      <c r="M55" s="71"/>
    </row>
    <row r="56">
      <c r="L56" s="71"/>
      <c r="M56" s="71"/>
    </row>
    <row r="57">
      <c r="L57" s="71"/>
      <c r="M57" s="71"/>
    </row>
    <row r="58">
      <c r="L58" s="71"/>
      <c r="M58" s="71"/>
    </row>
    <row r="59">
      <c r="L59" s="71"/>
      <c r="M59" s="71"/>
    </row>
    <row r="60">
      <c r="L60" s="71"/>
      <c r="M60" s="71"/>
    </row>
    <row r="61">
      <c r="L61" s="71"/>
      <c r="M61" s="71"/>
    </row>
    <row r="62">
      <c r="L62" s="71"/>
      <c r="M62" s="71"/>
    </row>
    <row r="63">
      <c r="L63" s="71"/>
      <c r="M63" s="71"/>
    </row>
    <row r="64">
      <c r="L64" s="71"/>
      <c r="M64" s="71"/>
    </row>
    <row r="65">
      <c r="L65" s="71"/>
      <c r="M65" s="71"/>
    </row>
    <row r="66">
      <c r="L66" s="71"/>
      <c r="M66" s="71"/>
    </row>
    <row r="67">
      <c r="L67" s="71"/>
      <c r="M67" s="71"/>
    </row>
    <row r="68">
      <c r="L68" s="71"/>
      <c r="M68" s="71"/>
    </row>
    <row r="69">
      <c r="L69" s="71"/>
      <c r="M69" s="71"/>
    </row>
    <row r="70">
      <c r="L70" s="71"/>
      <c r="M70" s="71"/>
    </row>
    <row r="71">
      <c r="L71" s="71"/>
      <c r="M71" s="71"/>
    </row>
    <row r="72">
      <c r="L72" s="71"/>
      <c r="M72" s="71"/>
    </row>
    <row r="73">
      <c r="L73" s="71"/>
      <c r="M73" s="71"/>
    </row>
    <row r="74">
      <c r="L74" s="71"/>
      <c r="M74" s="71"/>
    </row>
    <row r="75">
      <c r="L75" s="71"/>
      <c r="M75" s="71"/>
    </row>
    <row r="76">
      <c r="L76" s="71"/>
      <c r="M76" s="71"/>
    </row>
    <row r="77">
      <c r="L77" s="71"/>
      <c r="M77" s="71"/>
    </row>
    <row r="78">
      <c r="L78" s="71"/>
      <c r="M78" s="71"/>
    </row>
    <row r="79">
      <c r="L79" s="71"/>
      <c r="M79" s="71"/>
    </row>
    <row r="80">
      <c r="L80" s="71"/>
      <c r="M80" s="71"/>
    </row>
    <row r="81">
      <c r="L81" s="71"/>
      <c r="M81" s="71"/>
    </row>
    <row r="82">
      <c r="L82" s="71"/>
      <c r="M82" s="71"/>
    </row>
    <row r="83">
      <c r="L83" s="71"/>
      <c r="M83" s="71"/>
    </row>
    <row r="84">
      <c r="L84" s="71"/>
      <c r="M84" s="71"/>
    </row>
    <row r="85">
      <c r="L85" s="71"/>
      <c r="M85" s="71"/>
    </row>
    <row r="86">
      <c r="L86" s="71"/>
      <c r="M86" s="71"/>
    </row>
    <row r="87">
      <c r="L87" s="71"/>
      <c r="M87" s="71"/>
    </row>
    <row r="88">
      <c r="L88" s="71"/>
      <c r="M88" s="71"/>
    </row>
    <row r="89">
      <c r="L89" s="71"/>
      <c r="M89" s="71"/>
    </row>
    <row r="90">
      <c r="L90" s="71"/>
      <c r="M90" s="71"/>
    </row>
    <row r="91">
      <c r="L91" s="71"/>
      <c r="M91" s="71"/>
    </row>
    <row r="92">
      <c r="L92" s="71"/>
      <c r="M92" s="71"/>
    </row>
    <row r="93">
      <c r="L93" s="71"/>
      <c r="M93" s="71"/>
    </row>
    <row r="94">
      <c r="L94" s="71"/>
      <c r="M94" s="71"/>
    </row>
    <row r="95">
      <c r="L95" s="71"/>
      <c r="M95" s="71"/>
    </row>
    <row r="96">
      <c r="L96" s="71"/>
      <c r="M96" s="71"/>
    </row>
    <row r="97">
      <c r="L97" s="71"/>
      <c r="M97" s="71"/>
    </row>
    <row r="98">
      <c r="L98" s="71"/>
      <c r="M98" s="71"/>
    </row>
    <row r="99">
      <c r="L99" s="71"/>
      <c r="M99" s="71"/>
    </row>
    <row r="100">
      <c r="L100" s="71"/>
      <c r="M100" s="71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1.0</v>
      </c>
      <c r="B1" s="57" t="s">
        <v>94</v>
      </c>
      <c r="C1" s="229">
        <v>100.0</v>
      </c>
      <c r="D1" s="266"/>
      <c r="E1" s="229">
        <v>100.0</v>
      </c>
      <c r="F1" s="229">
        <v>100.0</v>
      </c>
      <c r="G1" s="229">
        <v>100.0</v>
      </c>
      <c r="H1" s="229">
        <v>100.0</v>
      </c>
      <c r="I1" s="229">
        <v>100.0</v>
      </c>
      <c r="J1" s="229">
        <v>100.0</v>
      </c>
      <c r="K1" s="229">
        <v>100.0</v>
      </c>
      <c r="L1" s="52">
        <f t="shared" ref="L1:L14" si="1">SUM(C1:K1)</f>
        <v>800</v>
      </c>
      <c r="M1" s="53">
        <v>800.0</v>
      </c>
      <c r="N1" s="271">
        <f t="shared" ref="N1:N15" si="2">L1-M1</f>
        <v>0</v>
      </c>
    </row>
    <row r="2">
      <c r="A2" s="241">
        <v>1.0</v>
      </c>
      <c r="B2" s="57" t="s">
        <v>96</v>
      </c>
      <c r="C2" s="229">
        <v>100.0</v>
      </c>
      <c r="D2" s="236"/>
      <c r="E2" s="229">
        <v>100.0</v>
      </c>
      <c r="F2" s="236"/>
      <c r="G2" s="230">
        <v>100.0</v>
      </c>
      <c r="H2" s="229">
        <v>100.0</v>
      </c>
      <c r="I2" s="236"/>
      <c r="J2" s="230">
        <v>100.0</v>
      </c>
      <c r="K2" s="229">
        <v>100.0</v>
      </c>
      <c r="L2" s="52">
        <f t="shared" si="1"/>
        <v>600</v>
      </c>
      <c r="M2" s="32"/>
      <c r="N2" s="271">
        <f t="shared" si="2"/>
        <v>600</v>
      </c>
    </row>
    <row r="3">
      <c r="A3" s="241">
        <v>1.0</v>
      </c>
      <c r="B3" s="57" t="s">
        <v>7</v>
      </c>
      <c r="C3" s="236"/>
      <c r="D3" s="266"/>
      <c r="E3" s="266"/>
      <c r="F3" s="230">
        <v>100.0</v>
      </c>
      <c r="G3" s="229">
        <v>100.0</v>
      </c>
      <c r="H3" s="230">
        <v>100.0</v>
      </c>
      <c r="I3" s="230">
        <v>100.0</v>
      </c>
      <c r="J3" s="229">
        <v>100.0</v>
      </c>
      <c r="K3" s="229">
        <v>100.0</v>
      </c>
      <c r="L3" s="52">
        <f t="shared" si="1"/>
        <v>600</v>
      </c>
      <c r="M3" s="32"/>
      <c r="N3" s="271">
        <f t="shared" si="2"/>
        <v>600</v>
      </c>
    </row>
    <row r="4">
      <c r="A4" s="241">
        <v>1.0</v>
      </c>
      <c r="B4" s="57" t="s">
        <v>23</v>
      </c>
      <c r="C4" s="236"/>
      <c r="D4" s="236"/>
      <c r="E4" s="266"/>
      <c r="F4" s="236"/>
      <c r="G4" s="236"/>
      <c r="H4" s="230">
        <v>100.0</v>
      </c>
      <c r="I4" s="230">
        <v>100.0</v>
      </c>
      <c r="J4" s="229">
        <v>100.0</v>
      </c>
      <c r="K4" s="229">
        <v>100.0</v>
      </c>
      <c r="L4" s="52">
        <f t="shared" si="1"/>
        <v>400</v>
      </c>
      <c r="M4" s="32"/>
      <c r="N4" s="271">
        <f t="shared" si="2"/>
        <v>400</v>
      </c>
    </row>
    <row r="5">
      <c r="A5" s="241">
        <v>1.0</v>
      </c>
      <c r="B5" s="57" t="s">
        <v>184</v>
      </c>
      <c r="C5" s="230">
        <v>100.0</v>
      </c>
      <c r="D5" s="236"/>
      <c r="E5" s="229">
        <v>100.0</v>
      </c>
      <c r="F5" s="236"/>
      <c r="G5" s="236"/>
      <c r="H5" s="236"/>
      <c r="I5" s="230">
        <v>100.0</v>
      </c>
      <c r="J5" s="230">
        <v>100.0</v>
      </c>
      <c r="K5" s="230">
        <v>100.0</v>
      </c>
      <c r="L5" s="52">
        <f t="shared" si="1"/>
        <v>500</v>
      </c>
      <c r="M5" s="32"/>
      <c r="N5" s="271">
        <f t="shared" si="2"/>
        <v>500</v>
      </c>
    </row>
    <row r="6">
      <c r="A6" s="241">
        <v>2.0</v>
      </c>
      <c r="B6" s="272" t="s">
        <v>62</v>
      </c>
      <c r="C6" s="266"/>
      <c r="D6" s="236"/>
      <c r="E6" s="229">
        <v>100.0</v>
      </c>
      <c r="F6" s="230">
        <v>100.0</v>
      </c>
      <c r="G6" s="266"/>
      <c r="H6" s="230">
        <v>100.0</v>
      </c>
      <c r="I6" s="229">
        <v>100.0</v>
      </c>
      <c r="J6" s="229">
        <v>100.0</v>
      </c>
      <c r="K6" s="229">
        <v>100.0</v>
      </c>
      <c r="L6" s="52">
        <f t="shared" si="1"/>
        <v>600</v>
      </c>
      <c r="M6" s="32"/>
      <c r="N6" s="271">
        <f t="shared" si="2"/>
        <v>600</v>
      </c>
    </row>
    <row r="7">
      <c r="A7" s="241">
        <v>2.0</v>
      </c>
      <c r="B7" s="272" t="s">
        <v>16</v>
      </c>
      <c r="C7" s="229">
        <v>100.0</v>
      </c>
      <c r="D7" s="236"/>
      <c r="E7" s="266"/>
      <c r="F7" s="229">
        <v>100.0</v>
      </c>
      <c r="G7" s="230">
        <v>100.0</v>
      </c>
      <c r="H7" s="229">
        <v>100.0</v>
      </c>
      <c r="I7" s="229">
        <v>100.0</v>
      </c>
      <c r="J7" s="230">
        <v>100.0</v>
      </c>
      <c r="K7" s="229">
        <v>100.0</v>
      </c>
      <c r="L7" s="52">
        <f t="shared" si="1"/>
        <v>700</v>
      </c>
      <c r="M7" s="32"/>
      <c r="N7" s="271">
        <f t="shared" si="2"/>
        <v>700</v>
      </c>
    </row>
    <row r="8">
      <c r="A8" s="241">
        <v>2.0</v>
      </c>
      <c r="B8" s="272" t="s">
        <v>206</v>
      </c>
      <c r="C8" s="266"/>
      <c r="D8" s="266"/>
      <c r="E8" s="266"/>
      <c r="F8" s="230">
        <v>100.0</v>
      </c>
      <c r="G8" s="230">
        <v>100.0</v>
      </c>
      <c r="H8" s="266"/>
      <c r="I8" s="266"/>
      <c r="J8" s="266"/>
      <c r="K8" s="229">
        <v>100.0</v>
      </c>
      <c r="L8" s="52">
        <f t="shared" si="1"/>
        <v>300</v>
      </c>
      <c r="M8" s="32"/>
      <c r="N8" s="271">
        <f t="shared" si="2"/>
        <v>300</v>
      </c>
    </row>
    <row r="9">
      <c r="A9" s="241">
        <v>3.0</v>
      </c>
      <c r="B9" s="273" t="s">
        <v>233</v>
      </c>
      <c r="C9" s="229">
        <v>100.0</v>
      </c>
      <c r="D9" s="236"/>
      <c r="E9" s="229">
        <v>100.0</v>
      </c>
      <c r="F9" s="230">
        <v>100.0</v>
      </c>
      <c r="G9" s="229">
        <v>100.0</v>
      </c>
      <c r="H9" s="229">
        <v>100.0</v>
      </c>
      <c r="I9" s="230">
        <v>100.0</v>
      </c>
      <c r="J9" s="236"/>
      <c r="K9" s="266"/>
      <c r="L9" s="52">
        <f t="shared" si="1"/>
        <v>600</v>
      </c>
      <c r="M9" s="32"/>
      <c r="N9" s="271">
        <f t="shared" si="2"/>
        <v>600</v>
      </c>
    </row>
    <row r="10">
      <c r="A10" s="241">
        <v>3.0</v>
      </c>
      <c r="B10" s="273" t="s">
        <v>172</v>
      </c>
      <c r="C10" s="266"/>
      <c r="D10" s="266"/>
      <c r="E10" s="266"/>
      <c r="F10" s="229">
        <v>100.0</v>
      </c>
      <c r="G10" s="266"/>
      <c r="H10" s="230">
        <v>100.0</v>
      </c>
      <c r="I10" s="230">
        <v>100.0</v>
      </c>
      <c r="J10" s="236"/>
      <c r="K10" s="229">
        <v>100.0</v>
      </c>
      <c r="L10" s="52">
        <f t="shared" si="1"/>
        <v>400</v>
      </c>
      <c r="M10" s="32"/>
      <c r="N10" s="271">
        <f t="shared" si="2"/>
        <v>400</v>
      </c>
    </row>
    <row r="11">
      <c r="A11" s="241">
        <v>3.0</v>
      </c>
      <c r="B11" s="273" t="s">
        <v>36</v>
      </c>
      <c r="C11" s="266"/>
      <c r="D11" s="266"/>
      <c r="E11" s="230">
        <v>100.0</v>
      </c>
      <c r="F11" s="229">
        <v>100.0</v>
      </c>
      <c r="G11" s="236"/>
      <c r="H11" s="236"/>
      <c r="I11" s="229">
        <v>100.0</v>
      </c>
      <c r="J11" s="236"/>
      <c r="K11" s="266"/>
      <c r="L11" s="52">
        <f t="shared" si="1"/>
        <v>300</v>
      </c>
      <c r="M11" s="53">
        <v>450.0</v>
      </c>
      <c r="N11" s="271">
        <f t="shared" si="2"/>
        <v>-150</v>
      </c>
    </row>
    <row r="12">
      <c r="A12" s="241">
        <v>4.0</v>
      </c>
      <c r="B12" s="273" t="s">
        <v>244</v>
      </c>
      <c r="C12" s="236"/>
      <c r="D12" s="236"/>
      <c r="E12" s="266"/>
      <c r="F12" s="236"/>
      <c r="G12" s="229">
        <v>100.0</v>
      </c>
      <c r="H12" s="236"/>
      <c r="I12" s="266"/>
      <c r="J12" s="236"/>
      <c r="K12" s="266"/>
      <c r="L12" s="52">
        <f t="shared" si="1"/>
        <v>100</v>
      </c>
      <c r="M12" s="32"/>
      <c r="N12" s="271">
        <f t="shared" si="2"/>
        <v>100</v>
      </c>
      <c r="O12" s="266"/>
      <c r="P12" s="266"/>
      <c r="Q12" s="266"/>
      <c r="R12" s="266"/>
      <c r="S12" s="266"/>
      <c r="T12" s="266"/>
    </row>
    <row r="13">
      <c r="A13" s="241">
        <v>4.0</v>
      </c>
      <c r="B13" s="273" t="s">
        <v>70</v>
      </c>
      <c r="C13" s="230">
        <v>100.0</v>
      </c>
      <c r="D13" s="236"/>
      <c r="E13" s="266"/>
      <c r="F13" s="236"/>
      <c r="G13" s="236"/>
      <c r="H13" s="236"/>
      <c r="I13" s="266"/>
      <c r="J13" s="236"/>
      <c r="K13" s="266"/>
      <c r="L13" s="52">
        <f t="shared" si="1"/>
        <v>100</v>
      </c>
      <c r="M13" s="32"/>
      <c r="N13" s="271">
        <f t="shared" si="2"/>
        <v>100</v>
      </c>
    </row>
    <row r="14">
      <c r="A14" s="241">
        <v>4.0</v>
      </c>
      <c r="B14" s="273" t="s">
        <v>168</v>
      </c>
      <c r="C14" s="230">
        <v>100.0</v>
      </c>
      <c r="D14" s="266"/>
      <c r="E14" s="266"/>
      <c r="F14" s="266"/>
      <c r="G14" s="230">
        <v>100.0</v>
      </c>
      <c r="H14" s="266"/>
      <c r="I14" s="266"/>
      <c r="J14" s="266"/>
      <c r="K14" s="266"/>
      <c r="L14" s="52">
        <f t="shared" si="1"/>
        <v>200</v>
      </c>
      <c r="M14" s="32"/>
      <c r="N14" s="271">
        <f t="shared" si="2"/>
        <v>200</v>
      </c>
    </row>
    <row r="15">
      <c r="A15" s="241">
        <v>30.0</v>
      </c>
      <c r="B15" s="50" t="s">
        <v>225</v>
      </c>
      <c r="C15" s="276"/>
      <c r="D15" s="266"/>
      <c r="E15" s="266"/>
      <c r="F15" s="266"/>
      <c r="G15" s="276"/>
      <c r="H15" s="236"/>
      <c r="I15" s="281"/>
      <c r="J15" s="276"/>
      <c r="K15" s="266"/>
      <c r="L15" s="277"/>
      <c r="M15" s="32"/>
      <c r="N15" s="271">
        <f t="shared" si="2"/>
        <v>0</v>
      </c>
    </row>
    <row r="16">
      <c r="A16" s="241">
        <v>80.0</v>
      </c>
      <c r="B16" s="37" t="s">
        <v>271</v>
      </c>
      <c r="C16" s="39">
        <f t="shared" ref="C16:K16" si="3">SUM(C1:C15)</f>
        <v>700</v>
      </c>
      <c r="D16" s="39">
        <f t="shared" si="3"/>
        <v>0</v>
      </c>
      <c r="E16" s="39">
        <f t="shared" si="3"/>
        <v>600</v>
      </c>
      <c r="F16" s="39">
        <f t="shared" si="3"/>
        <v>800</v>
      </c>
      <c r="G16" s="39">
        <f t="shared" si="3"/>
        <v>800</v>
      </c>
      <c r="H16" s="39">
        <f t="shared" si="3"/>
        <v>800</v>
      </c>
      <c r="I16" s="39">
        <f t="shared" si="3"/>
        <v>900</v>
      </c>
      <c r="J16" s="39">
        <f t="shared" si="3"/>
        <v>700</v>
      </c>
      <c r="K16" s="39">
        <f t="shared" si="3"/>
        <v>900</v>
      </c>
      <c r="L16" s="39">
        <f t="shared" ref="L16:L17" si="4">SUM(C16:K16)</f>
        <v>6200</v>
      </c>
      <c r="M16" s="32"/>
      <c r="N16" s="275"/>
      <c r="O16" s="43"/>
      <c r="P16" s="43"/>
      <c r="Q16" s="43"/>
      <c r="R16" s="43"/>
      <c r="S16" s="43"/>
      <c r="T16" s="43"/>
    </row>
    <row r="17">
      <c r="A17" s="253">
        <v>81.0</v>
      </c>
      <c r="B17" s="44" t="s">
        <v>272</v>
      </c>
      <c r="C17" s="231">
        <v>900.0</v>
      </c>
      <c r="D17" s="232"/>
      <c r="E17" s="231">
        <v>900.0</v>
      </c>
      <c r="F17" s="231">
        <v>900.0</v>
      </c>
      <c r="G17" s="231">
        <v>900.0</v>
      </c>
      <c r="H17" s="231">
        <v>900.0</v>
      </c>
      <c r="I17" s="231">
        <v>900.0</v>
      </c>
      <c r="J17" s="231">
        <v>900.0</v>
      </c>
      <c r="K17" s="231">
        <v>900.0</v>
      </c>
      <c r="L17" s="47">
        <f t="shared" si="4"/>
        <v>7200</v>
      </c>
      <c r="M17" s="32"/>
      <c r="N17" s="275"/>
    </row>
    <row r="18">
      <c r="A18" s="241">
        <v>90.0</v>
      </c>
      <c r="B18" s="17" t="s">
        <v>261</v>
      </c>
      <c r="C18" s="230" t="s">
        <v>618</v>
      </c>
      <c r="D18" s="236"/>
      <c r="E18" s="229" t="s">
        <v>264</v>
      </c>
      <c r="F18" s="230" t="s">
        <v>264</v>
      </c>
      <c r="G18" s="230" t="s">
        <v>264</v>
      </c>
      <c r="H18" s="230" t="s">
        <v>621</v>
      </c>
      <c r="I18" s="230" t="s">
        <v>622</v>
      </c>
      <c r="J18" s="262" t="s">
        <v>619</v>
      </c>
      <c r="K18" s="230" t="s">
        <v>624</v>
      </c>
      <c r="L18" s="31">
        <f>L16-L17</f>
        <v>-1000</v>
      </c>
      <c r="M18" s="32"/>
      <c r="N18" s="275"/>
      <c r="O18" s="43"/>
      <c r="P18" s="43"/>
      <c r="Q18" s="43"/>
      <c r="R18" s="43"/>
      <c r="S18" s="43"/>
      <c r="T18" s="43"/>
    </row>
    <row r="19">
      <c r="A19" s="241">
        <v>100.0</v>
      </c>
      <c r="B19" s="17" t="s">
        <v>248</v>
      </c>
      <c r="C19" s="19">
        <v>41032.0</v>
      </c>
      <c r="D19" s="19">
        <v>41036.0</v>
      </c>
      <c r="E19" s="19">
        <v>41039.0</v>
      </c>
      <c r="F19" s="19">
        <v>41043.0</v>
      </c>
      <c r="G19" s="19">
        <v>41046.0</v>
      </c>
      <c r="H19" s="19">
        <v>41050.0</v>
      </c>
      <c r="I19" s="19">
        <v>41053.0</v>
      </c>
      <c r="J19" s="19">
        <v>41057.0</v>
      </c>
      <c r="K19" s="19">
        <v>41060.0</v>
      </c>
      <c r="L19" s="20" t="s">
        <v>256</v>
      </c>
      <c r="M19" s="22" t="s">
        <v>257</v>
      </c>
      <c r="N19" s="279" t="s">
        <v>614</v>
      </c>
    </row>
    <row r="20">
      <c r="M20" s="71"/>
      <c r="N20" s="71"/>
    </row>
    <row r="21">
      <c r="A21" s="260"/>
      <c r="B21" s="243"/>
      <c r="C21" s="266"/>
      <c r="D21" s="236"/>
      <c r="E21" s="266"/>
      <c r="F21" s="236"/>
      <c r="G21" s="266"/>
      <c r="H21" s="266"/>
      <c r="I21" s="266"/>
      <c r="J21" s="266"/>
      <c r="K21" s="286" t="s">
        <v>626</v>
      </c>
      <c r="L21" s="71"/>
      <c r="M21" s="71"/>
      <c r="N21" s="71"/>
      <c r="O21" s="266"/>
      <c r="P21" s="266"/>
      <c r="Q21" s="266"/>
      <c r="R21" s="266"/>
      <c r="S21" s="266"/>
      <c r="T21" s="266"/>
    </row>
    <row r="22">
      <c r="A22" s="260"/>
      <c r="B22" s="243"/>
      <c r="C22" s="266"/>
      <c r="D22" s="236"/>
      <c r="E22" s="266"/>
      <c r="F22" s="266"/>
      <c r="G22" s="266"/>
      <c r="H22" s="266"/>
      <c r="I22" s="266"/>
      <c r="J22" s="266"/>
      <c r="K22" s="266"/>
      <c r="L22" s="71"/>
      <c r="M22" s="71"/>
      <c r="N22" s="71"/>
      <c r="O22" s="266"/>
      <c r="P22" s="266"/>
      <c r="Q22" s="266"/>
      <c r="R22" s="266"/>
      <c r="S22" s="266"/>
      <c r="T22" s="266"/>
    </row>
    <row r="23">
      <c r="M23" s="71"/>
      <c r="N23" s="71"/>
    </row>
    <row r="24">
      <c r="M24" s="71"/>
      <c r="N24" s="71"/>
    </row>
    <row r="25">
      <c r="M25" s="71"/>
      <c r="N25" s="71"/>
    </row>
    <row r="26">
      <c r="M26" s="71"/>
      <c r="N26" s="71"/>
    </row>
    <row r="27">
      <c r="M27" s="71"/>
      <c r="N27" s="71"/>
    </row>
    <row r="28">
      <c r="M28" s="71"/>
      <c r="N28" s="71"/>
    </row>
    <row r="29">
      <c r="M29" s="71"/>
      <c r="N29" s="71"/>
    </row>
    <row r="30">
      <c r="M30" s="71"/>
      <c r="N30" s="71"/>
    </row>
    <row r="31">
      <c r="M31" s="71"/>
      <c r="N31" s="71"/>
    </row>
    <row r="32">
      <c r="M32" s="71"/>
      <c r="N32" s="71"/>
    </row>
    <row r="33">
      <c r="M33" s="71"/>
      <c r="N33" s="71"/>
    </row>
    <row r="34">
      <c r="M34" s="71"/>
      <c r="N34" s="71"/>
    </row>
    <row r="35">
      <c r="M35" s="71"/>
      <c r="N35" s="71"/>
    </row>
    <row r="36">
      <c r="M36" s="71"/>
      <c r="N36" s="71"/>
    </row>
    <row r="37">
      <c r="M37" s="71"/>
      <c r="N37" s="71"/>
    </row>
    <row r="38">
      <c r="M38" s="71"/>
      <c r="N38" s="71"/>
    </row>
    <row r="39">
      <c r="M39" s="71"/>
      <c r="N39" s="71"/>
    </row>
    <row r="40">
      <c r="M40" s="71"/>
      <c r="N40" s="71"/>
    </row>
    <row r="41">
      <c r="M41" s="71"/>
      <c r="N41" s="71"/>
    </row>
    <row r="42">
      <c r="M42" s="71"/>
      <c r="N42" s="71"/>
    </row>
    <row r="43">
      <c r="M43" s="71"/>
      <c r="N43" s="71"/>
    </row>
    <row r="44">
      <c r="M44" s="71"/>
      <c r="N44" s="71"/>
    </row>
    <row r="45">
      <c r="M45" s="71"/>
      <c r="N45" s="71"/>
    </row>
    <row r="46">
      <c r="M46" s="71"/>
      <c r="N46" s="71"/>
    </row>
    <row r="47">
      <c r="M47" s="71"/>
      <c r="N47" s="71"/>
    </row>
    <row r="48">
      <c r="M48" s="71"/>
      <c r="N48" s="71"/>
    </row>
    <row r="49">
      <c r="M49" s="71"/>
      <c r="N49" s="71"/>
    </row>
    <row r="50">
      <c r="M50" s="71"/>
      <c r="N50" s="71"/>
    </row>
    <row r="51">
      <c r="M51" s="71"/>
      <c r="N51" s="71"/>
    </row>
    <row r="52">
      <c r="M52" s="71"/>
      <c r="N52" s="71"/>
    </row>
    <row r="53">
      <c r="M53" s="71"/>
      <c r="N53" s="71"/>
    </row>
    <row r="54">
      <c r="M54" s="71"/>
      <c r="N54" s="71"/>
    </row>
    <row r="55">
      <c r="M55" s="71"/>
      <c r="N55" s="71"/>
    </row>
    <row r="56">
      <c r="M56" s="71"/>
      <c r="N56" s="71"/>
    </row>
    <row r="57">
      <c r="M57" s="71"/>
      <c r="N57" s="71"/>
    </row>
    <row r="58">
      <c r="M58" s="71"/>
      <c r="N58" s="71"/>
    </row>
    <row r="59">
      <c r="M59" s="71"/>
      <c r="N59" s="71"/>
    </row>
    <row r="60">
      <c r="M60" s="71"/>
      <c r="N60" s="71"/>
    </row>
    <row r="61">
      <c r="M61" s="71"/>
      <c r="N61" s="71"/>
    </row>
    <row r="62">
      <c r="M62" s="71"/>
      <c r="N62" s="71"/>
    </row>
    <row r="63">
      <c r="M63" s="71"/>
      <c r="N63" s="71"/>
    </row>
    <row r="64">
      <c r="M64" s="71"/>
      <c r="N64" s="71"/>
    </row>
    <row r="65">
      <c r="M65" s="71"/>
      <c r="N65" s="71"/>
    </row>
    <row r="66">
      <c r="M66" s="71"/>
      <c r="N66" s="71"/>
    </row>
    <row r="67">
      <c r="M67" s="71"/>
      <c r="N67" s="71"/>
    </row>
    <row r="68">
      <c r="M68" s="71"/>
      <c r="N68" s="71"/>
    </row>
    <row r="69">
      <c r="M69" s="71"/>
      <c r="N69" s="71"/>
    </row>
    <row r="70">
      <c r="M70" s="71"/>
      <c r="N70" s="71"/>
    </row>
    <row r="71">
      <c r="M71" s="71"/>
      <c r="N71" s="71"/>
    </row>
    <row r="72">
      <c r="M72" s="71"/>
      <c r="N72" s="71"/>
    </row>
    <row r="73">
      <c r="M73" s="71"/>
      <c r="N73" s="71"/>
    </row>
    <row r="74">
      <c r="M74" s="71"/>
      <c r="N74" s="71"/>
    </row>
    <row r="75">
      <c r="M75" s="71"/>
      <c r="N75" s="71"/>
    </row>
    <row r="76">
      <c r="M76" s="71"/>
      <c r="N76" s="71"/>
    </row>
    <row r="77">
      <c r="M77" s="71"/>
      <c r="N77" s="71"/>
    </row>
    <row r="78">
      <c r="M78" s="71"/>
      <c r="N78" s="71"/>
    </row>
    <row r="79">
      <c r="M79" s="71"/>
      <c r="N79" s="71"/>
    </row>
    <row r="80">
      <c r="M80" s="71"/>
      <c r="N80" s="71"/>
    </row>
    <row r="81">
      <c r="M81" s="71"/>
      <c r="N81" s="71"/>
    </row>
    <row r="82">
      <c r="M82" s="71"/>
      <c r="N82" s="71"/>
    </row>
    <row r="83">
      <c r="M83" s="71"/>
      <c r="N83" s="71"/>
    </row>
    <row r="84">
      <c r="M84" s="71"/>
      <c r="N84" s="71"/>
    </row>
    <row r="85">
      <c r="M85" s="71"/>
      <c r="N85" s="71"/>
    </row>
    <row r="86">
      <c r="M86" s="71"/>
      <c r="N86" s="71"/>
    </row>
    <row r="87">
      <c r="M87" s="71"/>
      <c r="N87" s="71"/>
    </row>
    <row r="88">
      <c r="M88" s="71"/>
      <c r="N88" s="71"/>
    </row>
    <row r="89">
      <c r="M89" s="71"/>
      <c r="N89" s="71"/>
    </row>
    <row r="90">
      <c r="M90" s="71"/>
      <c r="N90" s="71"/>
    </row>
    <row r="91">
      <c r="M91" s="71"/>
      <c r="N91" s="71"/>
    </row>
    <row r="92">
      <c r="M92" s="71"/>
      <c r="N92" s="71"/>
    </row>
    <row r="93">
      <c r="M93" s="71"/>
      <c r="N93" s="71"/>
    </row>
    <row r="94">
      <c r="M94" s="71"/>
      <c r="N94" s="71"/>
    </row>
    <row r="95">
      <c r="M95" s="71"/>
      <c r="N95" s="71"/>
    </row>
    <row r="96">
      <c r="M96" s="71"/>
      <c r="N96" s="71"/>
    </row>
    <row r="97">
      <c r="M97" s="71"/>
      <c r="N97" s="71"/>
    </row>
    <row r="98">
      <c r="M98" s="71"/>
      <c r="N98" s="71"/>
    </row>
    <row r="99">
      <c r="M99" s="71"/>
      <c r="N99" s="71"/>
    </row>
    <row r="100">
      <c r="M100" s="71"/>
      <c r="N100" s="71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62</v>
      </c>
      <c r="D1" s="229">
        <v>200.0</v>
      </c>
      <c r="I1" s="229">
        <v>100.0</v>
      </c>
      <c r="J1" s="229">
        <v>100.0</v>
      </c>
      <c r="L1" s="52">
        <f t="shared" ref="L1:L14" si="1">SUM(C1:K1)</f>
        <v>400</v>
      </c>
    </row>
    <row r="2">
      <c r="A2" s="241">
        <v>1.0</v>
      </c>
      <c r="B2" s="57" t="s">
        <v>94</v>
      </c>
      <c r="G2" s="229">
        <v>100.0</v>
      </c>
      <c r="H2" s="229">
        <v>100.0</v>
      </c>
      <c r="J2" s="229">
        <v>100.0</v>
      </c>
      <c r="L2" s="52">
        <f t="shared" si="1"/>
        <v>300</v>
      </c>
    </row>
    <row r="3">
      <c r="A3" s="241">
        <v>1.0</v>
      </c>
      <c r="B3" s="57" t="s">
        <v>7</v>
      </c>
      <c r="C3" s="229">
        <v>300.0</v>
      </c>
      <c r="I3" s="229">
        <v>100.0</v>
      </c>
      <c r="J3" s="230">
        <v>100.0</v>
      </c>
      <c r="L3" s="52">
        <f t="shared" si="1"/>
        <v>500</v>
      </c>
    </row>
    <row r="4">
      <c r="A4" s="241">
        <v>1.0</v>
      </c>
      <c r="B4" s="57" t="s">
        <v>209</v>
      </c>
      <c r="D4" s="230">
        <v>200.0</v>
      </c>
      <c r="F4" s="230">
        <v>100.0</v>
      </c>
      <c r="L4" s="52">
        <f t="shared" si="1"/>
        <v>300</v>
      </c>
    </row>
    <row r="5">
      <c r="A5" s="241">
        <v>1.0</v>
      </c>
      <c r="B5" s="57" t="s">
        <v>87</v>
      </c>
      <c r="D5" s="229">
        <v>200.0</v>
      </c>
      <c r="L5" s="52">
        <f t="shared" si="1"/>
        <v>200</v>
      </c>
    </row>
    <row r="6">
      <c r="A6" s="241">
        <v>2.0</v>
      </c>
      <c r="B6" s="272" t="s">
        <v>96</v>
      </c>
      <c r="C6" s="229">
        <v>300.0</v>
      </c>
      <c r="D6" s="230">
        <v>200.0</v>
      </c>
      <c r="F6" s="229">
        <v>100.0</v>
      </c>
      <c r="G6" s="229">
        <v>100.0</v>
      </c>
      <c r="H6" s="229">
        <v>100.0</v>
      </c>
      <c r="I6" s="229">
        <v>100.0</v>
      </c>
      <c r="J6" s="229">
        <v>100.0</v>
      </c>
      <c r="L6" s="52">
        <f t="shared" si="1"/>
        <v>1000</v>
      </c>
    </row>
    <row r="7">
      <c r="A7" s="241">
        <v>2.0</v>
      </c>
      <c r="B7" s="272" t="s">
        <v>23</v>
      </c>
      <c r="C7" s="229">
        <v>300.0</v>
      </c>
      <c r="D7" s="230">
        <v>200.0</v>
      </c>
      <c r="F7" s="230">
        <v>100.0</v>
      </c>
      <c r="G7" s="230">
        <v>100.0</v>
      </c>
      <c r="H7" s="230">
        <v>100.0</v>
      </c>
      <c r="I7" s="229">
        <v>100.0</v>
      </c>
      <c r="J7" s="229">
        <v>100.0</v>
      </c>
      <c r="L7" s="52">
        <f t="shared" si="1"/>
        <v>1000</v>
      </c>
    </row>
    <row r="8">
      <c r="A8" s="241">
        <v>2.0</v>
      </c>
      <c r="B8" s="272" t="s">
        <v>16</v>
      </c>
      <c r="C8" s="229">
        <v>300.0</v>
      </c>
      <c r="D8" s="229">
        <v>200.0</v>
      </c>
      <c r="F8" s="229">
        <v>100.0</v>
      </c>
      <c r="H8" s="230">
        <v>100.0</v>
      </c>
      <c r="I8" s="229">
        <v>100.0</v>
      </c>
      <c r="J8" s="229">
        <v>100.0</v>
      </c>
      <c r="L8" s="52">
        <f t="shared" si="1"/>
        <v>900</v>
      </c>
    </row>
    <row r="9">
      <c r="A9" s="241">
        <v>2.0</v>
      </c>
      <c r="B9" s="272" t="s">
        <v>36</v>
      </c>
      <c r="F9" s="230">
        <v>100.0</v>
      </c>
      <c r="G9" s="229">
        <v>100.0</v>
      </c>
      <c r="H9" s="230">
        <v>100.0</v>
      </c>
      <c r="I9" s="229">
        <v>100.0</v>
      </c>
      <c r="J9" s="230">
        <v>100.0</v>
      </c>
      <c r="L9" s="52">
        <f t="shared" si="1"/>
        <v>500</v>
      </c>
    </row>
    <row r="10">
      <c r="A10" s="241">
        <v>3.0</v>
      </c>
      <c r="B10" s="273" t="s">
        <v>245</v>
      </c>
      <c r="C10" s="229">
        <v>300.0</v>
      </c>
      <c r="D10" s="230">
        <v>200.0</v>
      </c>
      <c r="L10" s="52">
        <f t="shared" si="1"/>
        <v>500</v>
      </c>
    </row>
    <row r="11">
      <c r="A11" s="241">
        <v>3.0</v>
      </c>
      <c r="B11" s="273" t="s">
        <v>172</v>
      </c>
      <c r="H11" s="229">
        <v>100.0</v>
      </c>
      <c r="I11" s="229">
        <v>100.0</v>
      </c>
      <c r="J11" s="229">
        <v>100.0</v>
      </c>
      <c r="L11" s="52">
        <f t="shared" si="1"/>
        <v>300</v>
      </c>
    </row>
    <row r="12">
      <c r="A12" s="241">
        <v>3.0</v>
      </c>
      <c r="B12" s="273" t="s">
        <v>233</v>
      </c>
      <c r="C12" s="229">
        <v>300.0</v>
      </c>
      <c r="D12" s="229">
        <v>200.0</v>
      </c>
      <c r="F12" s="229">
        <v>100.0</v>
      </c>
      <c r="H12" s="229">
        <v>100.0</v>
      </c>
      <c r="I12" s="229">
        <v>100.0</v>
      </c>
      <c r="J12" s="230">
        <v>100.0</v>
      </c>
      <c r="L12" s="52">
        <f t="shared" si="1"/>
        <v>900</v>
      </c>
    </row>
    <row r="13">
      <c r="A13" s="241">
        <v>3.0</v>
      </c>
      <c r="B13" s="273" t="s">
        <v>70</v>
      </c>
      <c r="D13" s="230">
        <v>200.0</v>
      </c>
      <c r="F13" s="230">
        <v>100.0</v>
      </c>
      <c r="G13" s="230">
        <v>100.0</v>
      </c>
      <c r="H13" s="230">
        <v>100.0</v>
      </c>
      <c r="J13" s="230">
        <v>100.0</v>
      </c>
      <c r="L13" s="52">
        <f t="shared" si="1"/>
        <v>600</v>
      </c>
    </row>
    <row r="14">
      <c r="A14" s="241">
        <v>20.0</v>
      </c>
      <c r="B14" s="50" t="s">
        <v>184</v>
      </c>
      <c r="C14" s="229">
        <v>300.0</v>
      </c>
      <c r="D14" s="229">
        <v>200.0</v>
      </c>
      <c r="F14" s="229">
        <v>100.0</v>
      </c>
      <c r="G14" s="230">
        <v>100.0</v>
      </c>
      <c r="H14" s="230">
        <v>100.0</v>
      </c>
      <c r="I14" s="229">
        <v>100.0</v>
      </c>
      <c r="J14" s="230">
        <v>100.0</v>
      </c>
      <c r="L14" s="52">
        <f t="shared" si="1"/>
        <v>1000</v>
      </c>
    </row>
    <row r="15">
      <c r="A15" s="241">
        <v>30.0</v>
      </c>
      <c r="B15" s="50" t="s">
        <v>225</v>
      </c>
      <c r="H15" s="194"/>
      <c r="I15" s="194"/>
      <c r="J15" s="192"/>
      <c r="L15" s="277"/>
    </row>
    <row r="16">
      <c r="A16" s="241">
        <v>80.0</v>
      </c>
      <c r="B16" s="37" t="s">
        <v>271</v>
      </c>
      <c r="C16" s="39">
        <f t="shared" ref="C16:K16" si="2">SUM(C1:C15)</f>
        <v>2100</v>
      </c>
      <c r="D16" s="39">
        <f t="shared" si="2"/>
        <v>2000</v>
      </c>
      <c r="E16" s="39">
        <f t="shared" si="2"/>
        <v>0</v>
      </c>
      <c r="F16" s="39">
        <f t="shared" si="2"/>
        <v>800</v>
      </c>
      <c r="G16" s="39">
        <f t="shared" si="2"/>
        <v>600</v>
      </c>
      <c r="H16" s="39">
        <f t="shared" si="2"/>
        <v>900</v>
      </c>
      <c r="I16" s="39">
        <f t="shared" si="2"/>
        <v>900</v>
      </c>
      <c r="J16" s="39">
        <f t="shared" si="2"/>
        <v>1100</v>
      </c>
      <c r="K16" s="39">
        <f t="shared" si="2"/>
        <v>0</v>
      </c>
      <c r="L16" s="39">
        <f t="shared" ref="L16:L17" si="3">SUM(C16:K16)</f>
        <v>8400</v>
      </c>
      <c r="M16" s="43"/>
      <c r="N16" s="43"/>
      <c r="O16" s="43"/>
      <c r="P16" s="43"/>
      <c r="Q16" s="43"/>
      <c r="R16" s="43"/>
      <c r="S16" s="43"/>
      <c r="T16" s="43"/>
    </row>
    <row r="17">
      <c r="A17" s="253">
        <v>81.0</v>
      </c>
      <c r="B17" s="44" t="s">
        <v>272</v>
      </c>
      <c r="C17" s="231">
        <v>2000.0</v>
      </c>
      <c r="D17" s="231">
        <v>2000.0</v>
      </c>
      <c r="E17" s="232"/>
      <c r="F17" s="231">
        <v>750.0</v>
      </c>
      <c r="G17" s="231">
        <v>750.0</v>
      </c>
      <c r="H17" s="231">
        <v>750.0</v>
      </c>
      <c r="I17" s="231">
        <v>750.0</v>
      </c>
      <c r="J17" s="231">
        <v>750.0</v>
      </c>
      <c r="K17" s="232"/>
      <c r="L17" s="47">
        <f t="shared" si="3"/>
        <v>7750</v>
      </c>
    </row>
    <row r="18">
      <c r="A18" s="241">
        <v>90.0</v>
      </c>
      <c r="B18" s="17" t="s">
        <v>261</v>
      </c>
      <c r="D18" s="229" t="s">
        <v>616</v>
      </c>
      <c r="G18" s="229" t="s">
        <v>264</v>
      </c>
      <c r="H18" s="230" t="s">
        <v>617</v>
      </c>
      <c r="J18" s="262" t="s">
        <v>619</v>
      </c>
      <c r="L18" s="31">
        <f>L16-L17</f>
        <v>650</v>
      </c>
    </row>
    <row r="19">
      <c r="A19" s="241">
        <v>100.0</v>
      </c>
      <c r="B19" s="17" t="s">
        <v>248</v>
      </c>
      <c r="C19" s="19">
        <v>41001.0</v>
      </c>
      <c r="D19" s="19">
        <v>41004.0</v>
      </c>
      <c r="E19" s="19">
        <v>41008.0</v>
      </c>
      <c r="F19" s="19">
        <v>41011.0</v>
      </c>
      <c r="G19" s="19">
        <v>41015.0</v>
      </c>
      <c r="H19" s="19">
        <v>41018.0</v>
      </c>
      <c r="I19" s="19">
        <v>41022.0</v>
      </c>
      <c r="J19" s="19">
        <v>41025.0</v>
      </c>
      <c r="K19" s="19">
        <v>41029.0</v>
      </c>
      <c r="L19" s="20" t="s">
        <v>256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168</v>
      </c>
      <c r="B2" s="7">
        <v>6.0</v>
      </c>
      <c r="C2" s="7">
        <v>0.0</v>
      </c>
      <c r="D2" s="7">
        <v>2.0</v>
      </c>
      <c r="E2" s="7">
        <v>8.0</v>
      </c>
      <c r="F2" s="6" t="s">
        <v>151</v>
      </c>
      <c r="G2" s="6" t="s">
        <v>151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209</v>
      </c>
      <c r="B3" s="7">
        <v>12.0</v>
      </c>
      <c r="C3" s="7">
        <v>0.0</v>
      </c>
      <c r="D3" s="7">
        <v>5.0</v>
      </c>
      <c r="E3" s="7">
        <v>17.0</v>
      </c>
      <c r="F3" s="6" t="s">
        <v>210</v>
      </c>
      <c r="G3" s="6" t="s">
        <v>210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211</v>
      </c>
      <c r="B4" s="7">
        <v>4.0</v>
      </c>
      <c r="C4" s="7">
        <v>2.0</v>
      </c>
      <c r="D4" s="7">
        <v>1.0</v>
      </c>
      <c r="E4" s="7">
        <v>7.0</v>
      </c>
      <c r="F4" s="6" t="s">
        <v>105</v>
      </c>
      <c r="G4" s="6" t="s">
        <v>89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</v>
      </c>
      <c r="B5" s="7">
        <v>22.0</v>
      </c>
      <c r="C5" s="7">
        <v>4.0</v>
      </c>
      <c r="D5" s="7">
        <v>14.0</v>
      </c>
      <c r="E5" s="7">
        <v>40.0</v>
      </c>
      <c r="F5" s="6" t="s">
        <v>214</v>
      </c>
      <c r="G5" s="6" t="s">
        <v>215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52</v>
      </c>
      <c r="B6" s="7">
        <v>2.0</v>
      </c>
      <c r="C6" s="7">
        <v>1.0</v>
      </c>
      <c r="D6" s="7">
        <v>1.0</v>
      </c>
      <c r="E6" s="7">
        <v>4.0</v>
      </c>
      <c r="F6" s="6" t="s">
        <v>17</v>
      </c>
      <c r="G6" s="6" t="s">
        <v>215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184</v>
      </c>
      <c r="B7" s="7">
        <v>22.0</v>
      </c>
      <c r="C7" s="7">
        <v>6.0</v>
      </c>
      <c r="D7" s="7">
        <v>15.0</v>
      </c>
      <c r="E7" s="7">
        <v>43.0</v>
      </c>
      <c r="F7" s="6" t="s">
        <v>217</v>
      </c>
      <c r="G7" s="6" t="s">
        <v>218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25</v>
      </c>
      <c r="B8" s="7">
        <v>5.0</v>
      </c>
      <c r="C8" s="7">
        <v>0.0</v>
      </c>
      <c r="D8" s="7">
        <v>4.0</v>
      </c>
      <c r="E8" s="7">
        <v>9.0</v>
      </c>
      <c r="F8" s="6" t="s">
        <v>18</v>
      </c>
      <c r="G8" s="6" t="s">
        <v>18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87</v>
      </c>
      <c r="B9" s="7">
        <v>6.0</v>
      </c>
      <c r="C9" s="7">
        <v>0.0</v>
      </c>
      <c r="D9" s="7">
        <v>5.0</v>
      </c>
      <c r="E9" s="7">
        <v>11.0</v>
      </c>
      <c r="F9" s="6" t="s">
        <v>221</v>
      </c>
      <c r="G9" s="6" t="s">
        <v>221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96</v>
      </c>
      <c r="B10" s="7">
        <v>16.0</v>
      </c>
      <c r="C10" s="7">
        <v>5.0</v>
      </c>
      <c r="D10" s="7">
        <v>13.0</v>
      </c>
      <c r="E10" s="7">
        <v>34.0</v>
      </c>
      <c r="F10" s="6" t="s">
        <v>223</v>
      </c>
      <c r="G10" s="6" t="s">
        <v>224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225</v>
      </c>
      <c r="B11" s="7">
        <v>6.0</v>
      </c>
      <c r="C11" s="7">
        <v>3.0</v>
      </c>
      <c r="D11" s="7">
        <v>5.0</v>
      </c>
      <c r="E11" s="7">
        <v>14.0</v>
      </c>
      <c r="F11" s="6" t="s">
        <v>111</v>
      </c>
      <c r="G11" s="6" t="s">
        <v>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23</v>
      </c>
      <c r="B12" s="7">
        <v>22.0</v>
      </c>
      <c r="C12" s="7">
        <v>5.0</v>
      </c>
      <c r="D12" s="7">
        <v>21.0</v>
      </c>
      <c r="E12" s="7">
        <v>48.0</v>
      </c>
      <c r="F12" s="6" t="s">
        <v>226</v>
      </c>
      <c r="G12" s="6" t="s">
        <v>227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16</v>
      </c>
      <c r="B13" s="7">
        <v>25.0</v>
      </c>
      <c r="C13" s="7">
        <v>6.0</v>
      </c>
      <c r="D13" s="7">
        <v>24.0</v>
      </c>
      <c r="E13" s="7">
        <v>55.0</v>
      </c>
      <c r="F13" s="6" t="s">
        <v>32</v>
      </c>
      <c r="G13" s="6" t="s">
        <v>228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94</v>
      </c>
      <c r="B14" s="7">
        <v>24.0</v>
      </c>
      <c r="C14" s="7">
        <v>6.0</v>
      </c>
      <c r="D14" s="7">
        <v>24.0</v>
      </c>
      <c r="E14" s="7">
        <v>54.0</v>
      </c>
      <c r="F14" s="6" t="s">
        <v>176</v>
      </c>
      <c r="G14" s="6" t="s">
        <v>229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36</v>
      </c>
      <c r="B15" s="7">
        <v>18.0</v>
      </c>
      <c r="C15" s="7">
        <v>3.0</v>
      </c>
      <c r="D15" s="7">
        <v>19.0</v>
      </c>
      <c r="E15" s="7">
        <v>40.0</v>
      </c>
      <c r="F15" s="6" t="s">
        <v>230</v>
      </c>
      <c r="G15" s="6" t="s">
        <v>231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62</v>
      </c>
      <c r="B16" s="7">
        <v>10.0</v>
      </c>
      <c r="C16" s="7">
        <v>4.0</v>
      </c>
      <c r="D16" s="7">
        <v>10.0</v>
      </c>
      <c r="E16" s="7">
        <v>24.0</v>
      </c>
      <c r="F16" s="6" t="s">
        <v>50</v>
      </c>
      <c r="G16" s="6" t="s">
        <v>198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232</v>
      </c>
      <c r="B17" s="7">
        <v>2.0</v>
      </c>
      <c r="C17" s="7">
        <v>1.0</v>
      </c>
      <c r="D17" s="7">
        <v>2.0</v>
      </c>
      <c r="E17" s="7">
        <v>5.0</v>
      </c>
      <c r="F17" s="6" t="s">
        <v>46</v>
      </c>
      <c r="G17" s="6" t="s">
        <v>161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</v>
      </c>
      <c r="B18" s="7">
        <v>1.0</v>
      </c>
      <c r="C18" s="7">
        <v>1.0</v>
      </c>
      <c r="D18" s="7">
        <v>1.0</v>
      </c>
      <c r="E18" s="7">
        <v>3.0</v>
      </c>
      <c r="F18" s="6" t="s">
        <v>73</v>
      </c>
      <c r="G18" s="6" t="s">
        <v>176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233</v>
      </c>
      <c r="B19" s="7">
        <v>9.0</v>
      </c>
      <c r="C19" s="7">
        <v>2.0</v>
      </c>
      <c r="D19" s="7">
        <v>12.0</v>
      </c>
      <c r="E19" s="7">
        <v>23.0</v>
      </c>
      <c r="F19" s="6" t="s">
        <v>234</v>
      </c>
      <c r="G19" s="6" t="s">
        <v>235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172</v>
      </c>
      <c r="B20" s="7">
        <v>14.0</v>
      </c>
      <c r="C20" s="7">
        <v>3.0</v>
      </c>
      <c r="D20" s="7">
        <v>19.0</v>
      </c>
      <c r="E20" s="7">
        <v>36.0</v>
      </c>
      <c r="F20" s="6" t="s">
        <v>236</v>
      </c>
      <c r="G20" s="6" t="s">
        <v>50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70</v>
      </c>
      <c r="B21" s="7">
        <v>4.0</v>
      </c>
      <c r="C21" s="7">
        <v>2.0</v>
      </c>
      <c r="D21" s="7">
        <v>7.0</v>
      </c>
      <c r="E21" s="7">
        <v>13.0</v>
      </c>
      <c r="F21" s="6" t="s">
        <v>195</v>
      </c>
      <c r="G21" s="6" t="s">
        <v>237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206</v>
      </c>
      <c r="B22" s="7">
        <v>12.0</v>
      </c>
      <c r="C22" s="7">
        <v>3.0</v>
      </c>
      <c r="D22" s="7">
        <v>23.0</v>
      </c>
      <c r="E22" s="7">
        <v>38.0</v>
      </c>
      <c r="F22" s="6" t="s">
        <v>238</v>
      </c>
      <c r="G22" s="6" t="s">
        <v>239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216</v>
      </c>
      <c r="B23" s="7">
        <v>1.0</v>
      </c>
      <c r="C23" s="7">
        <v>0.0</v>
      </c>
      <c r="D23" s="7">
        <v>3.0</v>
      </c>
      <c r="E23" s="7">
        <v>4.0</v>
      </c>
      <c r="F23" s="6" t="s">
        <v>91</v>
      </c>
      <c r="G23" s="6" t="s">
        <v>91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220</v>
      </c>
      <c r="B24" s="7">
        <v>1.0</v>
      </c>
      <c r="C24" s="7">
        <v>0.0</v>
      </c>
      <c r="D24" s="7">
        <v>7.0</v>
      </c>
      <c r="E24" s="7">
        <v>8.0</v>
      </c>
      <c r="F24" s="6" t="s">
        <v>240</v>
      </c>
      <c r="G24" s="6" t="s">
        <v>240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241</v>
      </c>
      <c r="B25" s="7">
        <v>1.0</v>
      </c>
      <c r="C25" s="7">
        <v>0.0</v>
      </c>
      <c r="D25" s="7">
        <v>0.0</v>
      </c>
      <c r="E25" s="7">
        <v>1.0</v>
      </c>
      <c r="F25" s="6" t="s">
        <v>95</v>
      </c>
      <c r="G25" s="6" t="s">
        <v>95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199</v>
      </c>
      <c r="B26" s="7">
        <v>2.0</v>
      </c>
      <c r="C26" s="7">
        <v>0.0</v>
      </c>
      <c r="D26" s="7">
        <v>0.0</v>
      </c>
      <c r="E26" s="7">
        <v>2.0</v>
      </c>
      <c r="F26" s="6" t="s">
        <v>95</v>
      </c>
      <c r="G26" s="6" t="s">
        <v>95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242</v>
      </c>
      <c r="B27" s="7">
        <v>1.0</v>
      </c>
      <c r="C27" s="7">
        <v>0.0</v>
      </c>
      <c r="D27" s="7">
        <v>0.0</v>
      </c>
      <c r="E27" s="7">
        <v>1.0</v>
      </c>
      <c r="F27" s="6" t="s">
        <v>95</v>
      </c>
      <c r="G27" s="6" t="s">
        <v>95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243</v>
      </c>
      <c r="B28" s="7">
        <v>0.0</v>
      </c>
      <c r="C28" s="7">
        <v>0.0</v>
      </c>
      <c r="D28" s="7">
        <v>1.0</v>
      </c>
      <c r="E28" s="7">
        <v>1.0</v>
      </c>
      <c r="F28" s="6" t="s">
        <v>113</v>
      </c>
      <c r="G28" s="6" t="s">
        <v>113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244</v>
      </c>
      <c r="B29" s="7">
        <v>0.0</v>
      </c>
      <c r="C29" s="7">
        <v>0.0</v>
      </c>
      <c r="D29" s="7">
        <v>1.0</v>
      </c>
      <c r="E29" s="7">
        <v>1.0</v>
      </c>
      <c r="F29" s="6" t="s">
        <v>113</v>
      </c>
      <c r="G29" s="6" t="s">
        <v>113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245</v>
      </c>
      <c r="B30" s="7">
        <v>0.0</v>
      </c>
      <c r="C30" s="7">
        <v>0.0</v>
      </c>
      <c r="D30" s="7">
        <v>2.0</v>
      </c>
      <c r="E30" s="7">
        <v>2.0</v>
      </c>
      <c r="F30" s="6" t="s">
        <v>113</v>
      </c>
      <c r="G30" s="6" t="s">
        <v>113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246</v>
      </c>
      <c r="B31" s="7">
        <v>0.0</v>
      </c>
      <c r="C31" s="7">
        <v>0.0</v>
      </c>
      <c r="D31" s="7">
        <v>2.0</v>
      </c>
      <c r="E31" s="7">
        <v>2.0</v>
      </c>
      <c r="F31" s="6" t="s">
        <v>113</v>
      </c>
      <c r="G31" s="6" t="s">
        <v>113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247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248</v>
      </c>
      <c r="B33" s="7">
        <v>0.0</v>
      </c>
      <c r="C33" s="7">
        <v>0.0</v>
      </c>
      <c r="D33" s="7">
        <v>0.0</v>
      </c>
      <c r="E33" s="7">
        <v>0.0</v>
      </c>
      <c r="F33" s="7">
        <v>0.0</v>
      </c>
      <c r="G33" s="7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98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99</v>
      </c>
      <c r="B35" s="6" t="s">
        <v>249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3">
        <v>0.0</v>
      </c>
      <c r="B1" s="282">
        <v>31437.0</v>
      </c>
      <c r="C1" s="283" t="s">
        <v>620</v>
      </c>
      <c r="D1" s="280" t="s">
        <v>62</v>
      </c>
      <c r="J1" s="284">
        <v>0.0</v>
      </c>
      <c r="K1" s="284">
        <v>0.0</v>
      </c>
      <c r="L1" s="284">
        <v>0.0</v>
      </c>
      <c r="M1" s="284">
        <v>0.0</v>
      </c>
      <c r="N1" s="284">
        <v>0.0</v>
      </c>
      <c r="O1" s="284">
        <v>0.0</v>
      </c>
      <c r="P1" s="284">
        <v>0.0</v>
      </c>
    </row>
    <row r="2">
      <c r="A2" s="253">
        <v>1.0</v>
      </c>
      <c r="B2" s="282">
        <v>29958.0</v>
      </c>
      <c r="C2" s="272" t="s">
        <v>623</v>
      </c>
      <c r="D2" s="57" t="s">
        <v>94</v>
      </c>
      <c r="E2" s="229">
        <v>1.0</v>
      </c>
      <c r="F2" s="229">
        <v>1.0</v>
      </c>
      <c r="G2" s="229">
        <v>1.0</v>
      </c>
      <c r="H2" s="229">
        <v>1.0</v>
      </c>
      <c r="I2" s="229">
        <v>1.0</v>
      </c>
      <c r="J2" s="229">
        <v>1.0</v>
      </c>
      <c r="K2" s="285">
        <v>2.0</v>
      </c>
      <c r="L2" s="285">
        <v>2.0</v>
      </c>
      <c r="N2" s="285">
        <v>2.0</v>
      </c>
      <c r="O2" s="285">
        <v>2.0</v>
      </c>
      <c r="P2" s="285">
        <v>2.0</v>
      </c>
    </row>
    <row r="3">
      <c r="A3" s="253">
        <v>1.0</v>
      </c>
      <c r="B3" s="282">
        <v>31373.0</v>
      </c>
      <c r="C3" s="50" t="s">
        <v>625</v>
      </c>
      <c r="D3" s="57" t="s">
        <v>7</v>
      </c>
      <c r="E3" s="229">
        <v>1.0</v>
      </c>
      <c r="F3" s="229">
        <v>1.0</v>
      </c>
      <c r="G3" s="229">
        <v>1.0</v>
      </c>
      <c r="H3" s="229">
        <v>1.0</v>
      </c>
      <c r="I3" s="229">
        <v>1.0</v>
      </c>
      <c r="K3" s="229">
        <v>1.0</v>
      </c>
      <c r="L3" s="229">
        <v>1.0</v>
      </c>
      <c r="M3" s="229">
        <v>1.0</v>
      </c>
      <c r="N3" s="229">
        <v>1.0</v>
      </c>
      <c r="O3" s="229">
        <v>1.0</v>
      </c>
      <c r="P3" s="229">
        <v>1.0</v>
      </c>
    </row>
    <row r="4">
      <c r="A4" s="253">
        <v>1.0</v>
      </c>
      <c r="B4" s="282">
        <v>31505.0</v>
      </c>
      <c r="C4" s="272" t="s">
        <v>623</v>
      </c>
      <c r="D4" s="57" t="s">
        <v>184</v>
      </c>
      <c r="E4" s="229">
        <v>1.0</v>
      </c>
      <c r="F4" s="229">
        <v>1.0</v>
      </c>
      <c r="G4" s="229">
        <v>1.0</v>
      </c>
      <c r="H4" s="229">
        <v>1.0</v>
      </c>
      <c r="I4" s="229">
        <v>1.0</v>
      </c>
      <c r="J4" s="229">
        <v>1.0</v>
      </c>
      <c r="K4" s="229">
        <v>1.0</v>
      </c>
      <c r="L4" s="229">
        <v>1.0</v>
      </c>
      <c r="M4" s="229">
        <v>1.0</v>
      </c>
      <c r="N4" s="229">
        <v>1.0</v>
      </c>
      <c r="O4" s="229">
        <v>1.0</v>
      </c>
      <c r="P4" s="229">
        <v>1.0</v>
      </c>
    </row>
    <row r="5">
      <c r="A5" s="253">
        <v>1.0</v>
      </c>
      <c r="B5" s="282">
        <v>31649.0</v>
      </c>
      <c r="C5" s="50" t="s">
        <v>627</v>
      </c>
      <c r="D5" s="57" t="s">
        <v>87</v>
      </c>
      <c r="E5" s="229">
        <v>1.0</v>
      </c>
      <c r="F5" s="229">
        <v>1.0</v>
      </c>
      <c r="G5" s="229">
        <v>1.0</v>
      </c>
      <c r="I5" s="229">
        <v>1.0</v>
      </c>
      <c r="J5" s="229">
        <v>1.0</v>
      </c>
      <c r="K5" s="229">
        <v>1.0</v>
      </c>
      <c r="L5" s="229">
        <v>1.0</v>
      </c>
      <c r="M5" s="229">
        <v>1.0</v>
      </c>
      <c r="N5" s="229">
        <v>1.0</v>
      </c>
      <c r="O5" s="229">
        <v>1.0</v>
      </c>
      <c r="P5" s="285">
        <v>2.0</v>
      </c>
    </row>
    <row r="6">
      <c r="A6" s="253">
        <v>2.0</v>
      </c>
      <c r="B6" s="282">
        <v>32198.0</v>
      </c>
      <c r="C6" s="272" t="s">
        <v>623</v>
      </c>
      <c r="D6" s="272" t="s">
        <v>206</v>
      </c>
      <c r="E6" s="229">
        <v>1.0</v>
      </c>
      <c r="G6" s="229">
        <v>1.0</v>
      </c>
      <c r="H6" s="229">
        <v>1.0</v>
      </c>
      <c r="I6" s="229">
        <v>1.0</v>
      </c>
      <c r="J6" s="229">
        <v>1.0</v>
      </c>
      <c r="P6" s="285">
        <v>2.0</v>
      </c>
    </row>
    <row r="7">
      <c r="A7" s="253">
        <v>2.0</v>
      </c>
      <c r="B7" s="282">
        <v>32347.0</v>
      </c>
      <c r="C7" s="272" t="s">
        <v>623</v>
      </c>
      <c r="D7" s="272" t="s">
        <v>23</v>
      </c>
      <c r="E7" s="229">
        <v>1.0</v>
      </c>
      <c r="F7" s="284">
        <v>0.0</v>
      </c>
      <c r="G7" s="284">
        <v>0.0</v>
      </c>
      <c r="H7" s="284">
        <v>0.0</v>
      </c>
      <c r="I7" s="284">
        <v>0.0</v>
      </c>
      <c r="J7" s="229">
        <v>1.0</v>
      </c>
      <c r="K7" s="229">
        <v>1.0</v>
      </c>
      <c r="L7" s="229">
        <v>1.0</v>
      </c>
      <c r="M7" s="229">
        <v>1.0</v>
      </c>
      <c r="N7" s="229">
        <v>1.0</v>
      </c>
      <c r="O7" s="229">
        <v>1.0</v>
      </c>
      <c r="P7" s="229">
        <v>1.0</v>
      </c>
    </row>
    <row r="8">
      <c r="A8" s="253">
        <v>2.0</v>
      </c>
      <c r="B8" s="282">
        <v>32179.0</v>
      </c>
      <c r="C8" s="57" t="s">
        <v>628</v>
      </c>
      <c r="D8" s="272" t="s">
        <v>209</v>
      </c>
      <c r="E8" s="229">
        <v>1.0</v>
      </c>
      <c r="F8" s="229">
        <v>1.0</v>
      </c>
      <c r="I8" s="285">
        <v>2.0</v>
      </c>
      <c r="J8" s="229">
        <v>1.0</v>
      </c>
      <c r="K8" s="229">
        <v>1.0</v>
      </c>
      <c r="L8" s="229">
        <v>1.0</v>
      </c>
      <c r="N8" s="229">
        <v>1.0</v>
      </c>
      <c r="O8" s="229">
        <v>1.0</v>
      </c>
      <c r="P8" s="229">
        <v>1.0</v>
      </c>
    </row>
    <row r="9">
      <c r="A9" s="253">
        <v>2.0</v>
      </c>
      <c r="B9" s="282">
        <v>31549.0</v>
      </c>
      <c r="C9" s="50" t="s">
        <v>625</v>
      </c>
      <c r="D9" s="272" t="s">
        <v>16</v>
      </c>
      <c r="E9" s="285">
        <v>2.0</v>
      </c>
      <c r="F9" s="229">
        <v>1.0</v>
      </c>
      <c r="H9" s="229">
        <v>1.0</v>
      </c>
      <c r="J9" s="229">
        <v>1.0</v>
      </c>
      <c r="K9" s="229">
        <v>1.0</v>
      </c>
      <c r="L9" s="229">
        <v>1.0</v>
      </c>
      <c r="M9" s="229">
        <v>1.0</v>
      </c>
    </row>
    <row r="10">
      <c r="A10" s="253">
        <v>3.0</v>
      </c>
      <c r="B10" s="282">
        <v>31603.0</v>
      </c>
      <c r="C10" s="272" t="s">
        <v>623</v>
      </c>
      <c r="D10" s="272" t="s">
        <v>96</v>
      </c>
      <c r="E10" s="285">
        <v>2.0</v>
      </c>
      <c r="K10" s="229">
        <v>1.0</v>
      </c>
      <c r="L10" s="229">
        <v>1.0</v>
      </c>
    </row>
    <row r="11">
      <c r="A11" s="253">
        <v>3.0</v>
      </c>
      <c r="B11" s="282">
        <v>30090.0</v>
      </c>
      <c r="C11" s="57" t="s">
        <v>628</v>
      </c>
      <c r="D11" s="273" t="s">
        <v>25</v>
      </c>
    </row>
    <row r="12">
      <c r="A12" s="253">
        <v>3.0</v>
      </c>
      <c r="B12" s="282">
        <v>29243.0</v>
      </c>
      <c r="C12" s="283" t="s">
        <v>620</v>
      </c>
      <c r="D12" s="273" t="s">
        <v>168</v>
      </c>
      <c r="E12" s="284">
        <v>0.0</v>
      </c>
    </row>
    <row r="13">
      <c r="A13" s="253">
        <v>3.0</v>
      </c>
      <c r="B13" s="282">
        <v>29798.0</v>
      </c>
      <c r="C13" s="57" t="s">
        <v>628</v>
      </c>
      <c r="D13" s="273" t="s">
        <v>172</v>
      </c>
      <c r="E13" s="285">
        <v>2.0</v>
      </c>
      <c r="F13" s="229">
        <v>1.0</v>
      </c>
    </row>
    <row r="14">
      <c r="A14" s="253">
        <v>3.0</v>
      </c>
      <c r="B14" s="282">
        <v>30032.0</v>
      </c>
      <c r="C14" s="50" t="s">
        <v>627</v>
      </c>
      <c r="D14" s="273" t="s">
        <v>233</v>
      </c>
      <c r="E14" s="285">
        <v>2.0</v>
      </c>
    </row>
    <row r="15">
      <c r="A15" s="253">
        <v>3.0</v>
      </c>
      <c r="B15" s="282">
        <v>31325.0</v>
      </c>
      <c r="C15" s="50" t="s">
        <v>625</v>
      </c>
      <c r="D15" s="273" t="s">
        <v>70</v>
      </c>
    </row>
    <row r="16">
      <c r="E16" s="230" t="s">
        <v>629</v>
      </c>
      <c r="F16" s="230" t="s">
        <v>630</v>
      </c>
      <c r="G16" s="230" t="s">
        <v>631</v>
      </c>
      <c r="H16" s="230" t="s">
        <v>632</v>
      </c>
      <c r="I16" s="230" t="s">
        <v>634</v>
      </c>
      <c r="J16" s="230" t="s">
        <v>635</v>
      </c>
      <c r="K16" s="230" t="s">
        <v>636</v>
      </c>
      <c r="L16" s="230" t="s">
        <v>631</v>
      </c>
      <c r="M16" s="230" t="s">
        <v>637</v>
      </c>
      <c r="N16" s="230" t="s">
        <v>638</v>
      </c>
      <c r="O16" s="230" t="s">
        <v>639</v>
      </c>
      <c r="P16" s="230" t="s">
        <v>640</v>
      </c>
    </row>
    <row r="17">
      <c r="E17" s="229" t="s">
        <v>641</v>
      </c>
      <c r="F17" s="230" t="s">
        <v>642</v>
      </c>
      <c r="G17" s="230" t="s">
        <v>643</v>
      </c>
      <c r="H17" s="230" t="s">
        <v>644</v>
      </c>
      <c r="I17" s="230" t="s">
        <v>645</v>
      </c>
      <c r="J17" s="230" t="s">
        <v>646</v>
      </c>
      <c r="K17" s="229" t="s">
        <v>647</v>
      </c>
      <c r="L17" s="230" t="s">
        <v>648</v>
      </c>
      <c r="M17" s="230" t="s">
        <v>649</v>
      </c>
      <c r="N17" s="230" t="s">
        <v>646</v>
      </c>
      <c r="O17" s="230" t="s">
        <v>646</v>
      </c>
      <c r="P17" s="230" t="s">
        <v>650</v>
      </c>
    </row>
    <row r="18">
      <c r="A18" s="43"/>
      <c r="B18" s="43"/>
      <c r="C18" s="43"/>
      <c r="D18" s="43"/>
      <c r="E18" s="43"/>
      <c r="F18" s="43"/>
      <c r="G18" s="241" t="s">
        <v>651</v>
      </c>
      <c r="H18" s="43"/>
      <c r="I18" s="43"/>
      <c r="J18" s="43"/>
      <c r="K18" s="288">
        <v>40999.0</v>
      </c>
      <c r="L18" s="288">
        <v>40999.0</v>
      </c>
      <c r="M18" s="288">
        <v>41000.0</v>
      </c>
      <c r="N18" s="288">
        <v>41006.0</v>
      </c>
      <c r="O18" s="288">
        <v>41006.0</v>
      </c>
      <c r="P18" s="288">
        <v>41007.0</v>
      </c>
      <c r="Q18" s="43"/>
      <c r="R18" s="43"/>
      <c r="S18" s="43"/>
      <c r="T18" s="43"/>
    </row>
    <row r="19">
      <c r="E19" s="57" t="s">
        <v>94</v>
      </c>
      <c r="F19" s="289"/>
      <c r="G19" s="285" t="s">
        <v>653</v>
      </c>
      <c r="H19" s="57" t="s">
        <v>94</v>
      </c>
      <c r="I19" s="57" t="s">
        <v>184</v>
      </c>
      <c r="J19" s="57" t="s">
        <v>94</v>
      </c>
      <c r="K19" s="272" t="s">
        <v>209</v>
      </c>
      <c r="L19" s="272" t="s">
        <v>23</v>
      </c>
      <c r="N19" s="272" t="s">
        <v>209</v>
      </c>
      <c r="O19" s="57" t="s">
        <v>184</v>
      </c>
      <c r="P19" s="57" t="s">
        <v>184</v>
      </c>
    </row>
    <row r="20">
      <c r="E20" s="289"/>
      <c r="F20" s="289"/>
      <c r="H20" s="57" t="s">
        <v>94</v>
      </c>
      <c r="I20" s="57" t="s">
        <v>7</v>
      </c>
      <c r="K20" s="272" t="s">
        <v>209</v>
      </c>
    </row>
    <row r="21">
      <c r="A21" s="43"/>
      <c r="C21" s="181"/>
      <c r="H21" s="272" t="s">
        <v>206</v>
      </c>
      <c r="K21" s="57" t="s">
        <v>184</v>
      </c>
    </row>
    <row r="22">
      <c r="B22" s="289"/>
      <c r="C22" s="290"/>
      <c r="D22" s="289"/>
      <c r="K22" s="57" t="s">
        <v>87</v>
      </c>
    </row>
    <row r="24">
      <c r="B24" s="289"/>
      <c r="C24" s="289"/>
      <c r="D24" s="289"/>
    </row>
    <row r="25">
      <c r="B25" s="289"/>
      <c r="C25" s="289"/>
      <c r="D25" s="289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62</v>
      </c>
      <c r="G1" s="229">
        <v>1.0</v>
      </c>
      <c r="H1" s="230">
        <v>2.0</v>
      </c>
      <c r="J1" s="229">
        <v>1.0</v>
      </c>
      <c r="K1" s="229">
        <v>1.0</v>
      </c>
    </row>
    <row r="2">
      <c r="A2" s="241">
        <v>1.0</v>
      </c>
      <c r="B2" s="57" t="s">
        <v>94</v>
      </c>
      <c r="C2" s="229">
        <v>1.0</v>
      </c>
      <c r="F2" s="229">
        <v>1.0</v>
      </c>
      <c r="G2" s="229">
        <v>1.0</v>
      </c>
      <c r="H2" s="229">
        <v>1.0</v>
      </c>
    </row>
    <row r="3">
      <c r="A3" s="241">
        <v>1.0</v>
      </c>
      <c r="B3" s="57" t="s">
        <v>209</v>
      </c>
      <c r="C3" s="230">
        <v>2.0</v>
      </c>
    </row>
    <row r="4">
      <c r="A4" s="241">
        <v>1.0</v>
      </c>
      <c r="B4" s="57" t="s">
        <v>7</v>
      </c>
      <c r="C4" s="230">
        <v>2.0</v>
      </c>
      <c r="F4" s="229">
        <v>1.0</v>
      </c>
      <c r="J4" s="229">
        <v>1.0</v>
      </c>
      <c r="K4" s="229">
        <v>1.0</v>
      </c>
    </row>
    <row r="5">
      <c r="A5" s="241">
        <v>1.0</v>
      </c>
      <c r="B5" s="57" t="s">
        <v>87</v>
      </c>
      <c r="G5" s="230">
        <v>2.0</v>
      </c>
      <c r="I5" s="229">
        <v>1.0</v>
      </c>
      <c r="K5" s="230">
        <v>2.0</v>
      </c>
    </row>
    <row r="6">
      <c r="A6" s="241">
        <v>2.0</v>
      </c>
      <c r="B6" s="272" t="s">
        <v>23</v>
      </c>
      <c r="C6" s="229">
        <v>1.0</v>
      </c>
      <c r="D6" s="229">
        <v>1.0</v>
      </c>
      <c r="F6" s="229">
        <v>1.0</v>
      </c>
      <c r="G6" s="229">
        <v>1.0</v>
      </c>
      <c r="H6" s="230">
        <v>2.0</v>
      </c>
      <c r="I6" s="229">
        <v>1.0</v>
      </c>
      <c r="J6" s="229">
        <v>1.0</v>
      </c>
      <c r="K6" s="229">
        <v>1.0</v>
      </c>
    </row>
    <row r="7">
      <c r="A7" s="241">
        <v>2.0</v>
      </c>
      <c r="B7" s="272" t="s">
        <v>16</v>
      </c>
      <c r="C7" s="230">
        <v>2.0</v>
      </c>
      <c r="D7" s="229">
        <v>1.0</v>
      </c>
      <c r="G7" s="229">
        <v>1.0</v>
      </c>
      <c r="H7" s="229">
        <v>1.0</v>
      </c>
      <c r="I7" s="229">
        <v>1.0</v>
      </c>
      <c r="J7" s="230">
        <v>2.0</v>
      </c>
      <c r="K7" s="229">
        <v>1.0</v>
      </c>
    </row>
    <row r="8">
      <c r="A8" s="241">
        <v>2.0</v>
      </c>
      <c r="B8" s="272" t="s">
        <v>36</v>
      </c>
      <c r="C8" s="229">
        <v>1.0</v>
      </c>
      <c r="D8" s="229">
        <v>1.0</v>
      </c>
      <c r="I8" s="229">
        <v>1.0</v>
      </c>
      <c r="K8" s="230">
        <v>2.0</v>
      </c>
    </row>
    <row r="9">
      <c r="A9" s="241">
        <v>2.0</v>
      </c>
      <c r="B9" s="272" t="s">
        <v>96</v>
      </c>
      <c r="D9" s="229">
        <v>1.0</v>
      </c>
      <c r="F9" s="229">
        <v>1.0</v>
      </c>
      <c r="H9" s="230">
        <v>2.0</v>
      </c>
      <c r="I9" s="229">
        <v>1.0</v>
      </c>
      <c r="J9" s="230">
        <v>2.0</v>
      </c>
      <c r="K9" s="229">
        <v>1.0</v>
      </c>
    </row>
    <row r="10">
      <c r="A10" s="241">
        <v>3.0</v>
      </c>
      <c r="B10" s="273" t="s">
        <v>168</v>
      </c>
    </row>
    <row r="11">
      <c r="A11" s="241">
        <v>3.0</v>
      </c>
      <c r="B11" s="273" t="s">
        <v>172</v>
      </c>
    </row>
    <row r="12">
      <c r="A12" s="241">
        <v>3.0</v>
      </c>
      <c r="B12" s="273" t="s">
        <v>70</v>
      </c>
      <c r="H12" s="230">
        <v>2.0</v>
      </c>
      <c r="I12" s="229">
        <v>1.0</v>
      </c>
    </row>
    <row r="13">
      <c r="A13" s="241">
        <v>3.0</v>
      </c>
      <c r="B13" s="273" t="s">
        <v>233</v>
      </c>
      <c r="C13" s="229">
        <v>1.0</v>
      </c>
      <c r="D13" s="229">
        <v>1.0</v>
      </c>
      <c r="F13" s="229">
        <v>1.0</v>
      </c>
      <c r="G13" s="230">
        <v>2.0</v>
      </c>
      <c r="H13" s="229">
        <v>1.0</v>
      </c>
      <c r="J13" s="229">
        <v>1.0</v>
      </c>
    </row>
    <row r="14">
      <c r="A14" s="241">
        <v>3.0</v>
      </c>
      <c r="B14" s="273" t="s">
        <v>25</v>
      </c>
    </row>
    <row r="15">
      <c r="A15" s="241">
        <v>3.0</v>
      </c>
      <c r="B15" s="273" t="s">
        <v>245</v>
      </c>
      <c r="I15" s="229">
        <v>1.0</v>
      </c>
      <c r="J15" s="230">
        <v>2.0</v>
      </c>
      <c r="K15" s="230">
        <v>2.0</v>
      </c>
    </row>
    <row r="16">
      <c r="A16" s="241">
        <v>20.0</v>
      </c>
      <c r="B16" s="50" t="s">
        <v>206</v>
      </c>
      <c r="D16" s="229">
        <v>1.0</v>
      </c>
    </row>
    <row r="17">
      <c r="A17" s="241">
        <v>20.0</v>
      </c>
      <c r="B17" s="50" t="s">
        <v>184</v>
      </c>
      <c r="C17" s="230">
        <v>2.0</v>
      </c>
      <c r="D17" s="229">
        <v>1.0</v>
      </c>
      <c r="F17" s="229">
        <v>1.0</v>
      </c>
      <c r="G17" s="230">
        <v>2.0</v>
      </c>
      <c r="H17" s="229">
        <v>1.0</v>
      </c>
      <c r="I17" s="229">
        <v>1.0</v>
      </c>
      <c r="J17" s="230">
        <v>2.0</v>
      </c>
      <c r="K17" s="230">
        <v>2.0</v>
      </c>
    </row>
    <row r="18">
      <c r="A18" s="241">
        <v>20.0</v>
      </c>
      <c r="B18" s="50" t="s">
        <v>225</v>
      </c>
      <c r="G18" s="230">
        <v>2.0</v>
      </c>
      <c r="H18" s="43"/>
      <c r="K18" s="230">
        <v>2.0</v>
      </c>
    </row>
    <row r="19">
      <c r="A19" s="241">
        <v>98.0</v>
      </c>
      <c r="B19" s="17" t="s">
        <v>261</v>
      </c>
      <c r="C19" s="230" t="s">
        <v>615</v>
      </c>
      <c r="G19" s="230" t="s">
        <v>267</v>
      </c>
      <c r="H19" s="287" t="s">
        <v>633</v>
      </c>
      <c r="K19" s="229" t="s">
        <v>652</v>
      </c>
    </row>
    <row r="20">
      <c r="A20" s="241">
        <v>99.0</v>
      </c>
      <c r="B20" s="17" t="s">
        <v>248</v>
      </c>
      <c r="C20" s="19">
        <v>40969.0</v>
      </c>
      <c r="D20" s="19">
        <v>40973.0</v>
      </c>
      <c r="E20" s="19">
        <v>40976.0</v>
      </c>
      <c r="F20" s="19">
        <v>40980.0</v>
      </c>
      <c r="G20" s="19">
        <v>40983.0</v>
      </c>
      <c r="H20" s="19">
        <v>40987.0</v>
      </c>
      <c r="I20" s="19">
        <v>40990.0</v>
      </c>
      <c r="J20" s="19">
        <v>40994.0</v>
      </c>
      <c r="K20" s="19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1">
        <v>0.0</v>
      </c>
      <c r="B1" s="280" t="s">
        <v>62</v>
      </c>
    </row>
    <row r="2">
      <c r="A2" s="241">
        <v>0.0</v>
      </c>
      <c r="B2" s="280" t="s">
        <v>168</v>
      </c>
    </row>
    <row r="3">
      <c r="A3" s="241">
        <v>1.0</v>
      </c>
      <c r="B3" s="57" t="s">
        <v>94</v>
      </c>
      <c r="C3" s="229">
        <v>1.0</v>
      </c>
      <c r="D3" s="229">
        <v>1.0</v>
      </c>
      <c r="E3" s="229">
        <v>1.0</v>
      </c>
      <c r="F3" s="229">
        <v>1.0</v>
      </c>
      <c r="G3" s="229">
        <v>1.0</v>
      </c>
      <c r="H3" s="229">
        <v>1.0</v>
      </c>
      <c r="I3" s="229">
        <v>1.0</v>
      </c>
      <c r="J3" s="229">
        <v>1.0</v>
      </c>
    </row>
    <row r="4">
      <c r="A4" s="241">
        <v>1.0</v>
      </c>
      <c r="B4" s="57" t="s">
        <v>209</v>
      </c>
      <c r="C4" s="229">
        <v>1.0</v>
      </c>
      <c r="D4" s="229">
        <v>1.0</v>
      </c>
      <c r="E4" s="229">
        <v>1.0</v>
      </c>
      <c r="G4" s="229">
        <v>1.0</v>
      </c>
      <c r="H4" s="229">
        <v>1.0</v>
      </c>
      <c r="I4" s="229">
        <v>1.0</v>
      </c>
      <c r="J4" s="229">
        <v>1.0</v>
      </c>
    </row>
    <row r="5">
      <c r="A5" s="241">
        <v>1.0</v>
      </c>
      <c r="B5" s="57" t="s">
        <v>7</v>
      </c>
      <c r="C5" s="229">
        <v>1.0</v>
      </c>
      <c r="D5" s="229">
        <v>1.0</v>
      </c>
      <c r="E5" s="229">
        <v>1.0</v>
      </c>
      <c r="G5" s="229">
        <v>1.0</v>
      </c>
      <c r="I5" s="229">
        <v>1.0</v>
      </c>
    </row>
    <row r="6">
      <c r="A6" s="241">
        <v>1.0</v>
      </c>
      <c r="B6" s="57" t="s">
        <v>23</v>
      </c>
      <c r="C6" s="230">
        <v>2.0</v>
      </c>
      <c r="D6" s="230">
        <v>2.0</v>
      </c>
      <c r="E6" s="230">
        <v>2.0</v>
      </c>
      <c r="F6" s="229">
        <v>1.0</v>
      </c>
      <c r="G6" s="229">
        <v>1.0</v>
      </c>
      <c r="J6" s="229">
        <v>1.0</v>
      </c>
    </row>
    <row r="7">
      <c r="A7" s="241">
        <v>2.0</v>
      </c>
      <c r="B7" s="272" t="s">
        <v>16</v>
      </c>
      <c r="C7" s="229">
        <v>1.0</v>
      </c>
      <c r="D7" s="230">
        <v>2.0</v>
      </c>
      <c r="E7" s="229">
        <v>1.0</v>
      </c>
      <c r="F7" s="229">
        <v>1.0</v>
      </c>
      <c r="G7" s="229">
        <v>1.0</v>
      </c>
      <c r="H7" s="229">
        <v>1.0</v>
      </c>
      <c r="I7" s="230">
        <v>2.0</v>
      </c>
      <c r="J7" s="230">
        <v>2.0</v>
      </c>
    </row>
    <row r="8">
      <c r="A8" s="241">
        <v>2.0</v>
      </c>
      <c r="B8" s="272" t="s">
        <v>36</v>
      </c>
      <c r="C8" s="230">
        <v>2.0</v>
      </c>
      <c r="D8" s="229">
        <v>1.0</v>
      </c>
      <c r="F8" s="230">
        <v>2.0</v>
      </c>
      <c r="G8" s="230">
        <v>2.0</v>
      </c>
      <c r="H8" s="230">
        <v>2.0</v>
      </c>
      <c r="I8" s="230">
        <v>2.0</v>
      </c>
      <c r="J8" s="229">
        <v>1.0</v>
      </c>
    </row>
    <row r="9">
      <c r="A9" s="241">
        <v>2.0</v>
      </c>
      <c r="B9" s="272" t="s">
        <v>87</v>
      </c>
      <c r="D9" s="230">
        <v>2.0</v>
      </c>
      <c r="E9" s="229">
        <v>1.0</v>
      </c>
      <c r="G9" s="230">
        <v>2.0</v>
      </c>
      <c r="H9" s="230">
        <v>2.0</v>
      </c>
      <c r="I9" s="230">
        <v>2.0</v>
      </c>
    </row>
    <row r="10">
      <c r="A10" s="241">
        <v>2.0</v>
      </c>
      <c r="B10" s="272" t="s">
        <v>96</v>
      </c>
      <c r="G10" s="230">
        <v>2.0</v>
      </c>
      <c r="H10" s="230">
        <v>2.0</v>
      </c>
      <c r="I10" s="229">
        <v>1.0</v>
      </c>
      <c r="J10" s="230">
        <v>2.0</v>
      </c>
    </row>
    <row r="11">
      <c r="A11" s="241">
        <v>3.0</v>
      </c>
      <c r="B11" s="273" t="s">
        <v>172</v>
      </c>
      <c r="C11" s="230">
        <v>2.0</v>
      </c>
      <c r="D11" s="230">
        <v>2.0</v>
      </c>
      <c r="E11" s="230">
        <v>2.0</v>
      </c>
      <c r="F11" s="229">
        <v>1.0</v>
      </c>
      <c r="G11" s="230">
        <v>2.0</v>
      </c>
    </row>
    <row r="12">
      <c r="A12" s="241">
        <v>3.0</v>
      </c>
      <c r="B12" s="273" t="s">
        <v>70</v>
      </c>
      <c r="D12" s="229">
        <v>1.0</v>
      </c>
      <c r="E12" s="230">
        <v>2.0</v>
      </c>
      <c r="F12" s="230">
        <v>2.0</v>
      </c>
    </row>
    <row r="13">
      <c r="A13" s="241">
        <v>3.0</v>
      </c>
      <c r="B13" s="273" t="s">
        <v>233</v>
      </c>
      <c r="C13" s="230">
        <v>2.0</v>
      </c>
      <c r="D13" s="229">
        <v>1.0</v>
      </c>
      <c r="E13" s="229">
        <v>1.0</v>
      </c>
      <c r="F13" s="230">
        <v>2.0</v>
      </c>
      <c r="H13" s="229">
        <v>1.0</v>
      </c>
      <c r="I13" s="229">
        <v>1.0</v>
      </c>
    </row>
    <row r="14">
      <c r="A14" s="241">
        <v>3.0</v>
      </c>
      <c r="B14" s="273" t="s">
        <v>25</v>
      </c>
    </row>
    <row r="15">
      <c r="A15" s="241">
        <v>20.0</v>
      </c>
      <c r="B15" s="50" t="s">
        <v>206</v>
      </c>
      <c r="C15" s="230">
        <v>2.0</v>
      </c>
      <c r="D15" s="230">
        <v>2.0</v>
      </c>
      <c r="E15" s="230">
        <v>2.0</v>
      </c>
      <c r="F15" s="230">
        <v>2.0</v>
      </c>
    </row>
    <row r="16">
      <c r="A16" s="241">
        <v>20.0</v>
      </c>
      <c r="B16" s="50" t="s">
        <v>184</v>
      </c>
      <c r="E16" s="230">
        <v>2.0</v>
      </c>
      <c r="F16" s="230">
        <v>2.0</v>
      </c>
      <c r="G16" s="230">
        <v>2.0</v>
      </c>
      <c r="H16" s="230">
        <v>2.0</v>
      </c>
      <c r="I16" s="230">
        <v>2.0</v>
      </c>
      <c r="J16" s="230">
        <v>2.0</v>
      </c>
    </row>
    <row r="17">
      <c r="A17" s="241">
        <v>20.0</v>
      </c>
      <c r="B17" s="50" t="s">
        <v>225</v>
      </c>
      <c r="I17" s="230">
        <v>2.0</v>
      </c>
      <c r="J17" s="230">
        <v>2.0</v>
      </c>
    </row>
    <row r="18">
      <c r="A18" s="241">
        <v>98.0</v>
      </c>
      <c r="B18" s="17" t="s">
        <v>261</v>
      </c>
      <c r="C18" s="229" t="s">
        <v>654</v>
      </c>
      <c r="D18" s="229" t="s">
        <v>347</v>
      </c>
      <c r="E18" s="229" t="s">
        <v>404</v>
      </c>
      <c r="F18" s="229" t="s">
        <v>329</v>
      </c>
      <c r="G18" s="230" t="s">
        <v>647</v>
      </c>
      <c r="H18" s="230" t="s">
        <v>420</v>
      </c>
      <c r="I18" s="230" t="s">
        <v>420</v>
      </c>
      <c r="J18" s="229" t="s">
        <v>655</v>
      </c>
    </row>
    <row r="19">
      <c r="A19" s="241">
        <v>99.0</v>
      </c>
      <c r="B19" s="17" t="s">
        <v>248</v>
      </c>
      <c r="C19" s="19">
        <v>40941.0</v>
      </c>
      <c r="D19" s="19">
        <v>40945.0</v>
      </c>
      <c r="E19" s="19">
        <v>40948.0</v>
      </c>
      <c r="F19" s="19">
        <v>40952.0</v>
      </c>
      <c r="G19" s="19">
        <v>40955.0</v>
      </c>
      <c r="H19" s="19">
        <v>40959.0</v>
      </c>
      <c r="I19" s="19">
        <v>40962.0</v>
      </c>
      <c r="J19" s="19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168</v>
      </c>
      <c r="F1" s="230">
        <v>2.0</v>
      </c>
      <c r="H1" s="229">
        <v>1.0</v>
      </c>
      <c r="I1" s="229">
        <v>1.0</v>
      </c>
    </row>
    <row r="2">
      <c r="A2" s="241">
        <v>0.0</v>
      </c>
      <c r="B2" s="280" t="s">
        <v>62</v>
      </c>
      <c r="C2" s="230">
        <v>2.0</v>
      </c>
      <c r="G2" s="229">
        <v>1.0</v>
      </c>
      <c r="H2" s="230">
        <v>2.0</v>
      </c>
      <c r="I2" s="230">
        <v>2.0</v>
      </c>
      <c r="J2" s="230">
        <v>2.0</v>
      </c>
    </row>
    <row r="3">
      <c r="A3" s="241">
        <v>1.0</v>
      </c>
      <c r="B3" s="57" t="s">
        <v>94</v>
      </c>
      <c r="C3" s="229">
        <v>1.0</v>
      </c>
      <c r="D3" s="229">
        <v>1.0</v>
      </c>
      <c r="E3" s="229">
        <v>1.0</v>
      </c>
      <c r="F3" s="229">
        <v>1.0</v>
      </c>
      <c r="G3" s="229">
        <v>1.0</v>
      </c>
      <c r="H3" s="229">
        <v>1.0</v>
      </c>
      <c r="I3" s="229">
        <v>1.0</v>
      </c>
      <c r="J3" s="229">
        <v>1.0</v>
      </c>
      <c r="K3" s="229">
        <v>1.0</v>
      </c>
    </row>
    <row r="4">
      <c r="A4" s="241">
        <v>1.0</v>
      </c>
      <c r="B4" s="57" t="s">
        <v>209</v>
      </c>
      <c r="C4" s="229">
        <v>1.0</v>
      </c>
      <c r="D4" s="229">
        <v>1.0</v>
      </c>
      <c r="E4" s="229">
        <v>1.0</v>
      </c>
      <c r="F4" s="229">
        <v>1.0</v>
      </c>
      <c r="G4" s="229">
        <v>1.0</v>
      </c>
      <c r="H4" s="229">
        <v>1.0</v>
      </c>
      <c r="I4" s="229">
        <v>1.0</v>
      </c>
      <c r="J4" s="229">
        <v>1.0</v>
      </c>
      <c r="K4" s="229">
        <v>1.0</v>
      </c>
    </row>
    <row r="5">
      <c r="A5" s="241">
        <v>1.0</v>
      </c>
      <c r="B5" s="57" t="s">
        <v>23</v>
      </c>
      <c r="C5" s="230">
        <v>2.0</v>
      </c>
      <c r="F5" s="229">
        <v>1.0</v>
      </c>
      <c r="G5" s="229">
        <v>1.0</v>
      </c>
      <c r="H5" s="229">
        <v>1.0</v>
      </c>
      <c r="I5" s="230">
        <v>2.0</v>
      </c>
      <c r="J5" s="230">
        <v>2.0</v>
      </c>
      <c r="K5" s="230">
        <v>2.0</v>
      </c>
    </row>
    <row r="6">
      <c r="A6" s="241">
        <v>1.0</v>
      </c>
      <c r="B6" s="57" t="s">
        <v>7</v>
      </c>
      <c r="D6" s="229">
        <v>1.0</v>
      </c>
      <c r="E6" s="230">
        <v>2.0</v>
      </c>
      <c r="F6" s="229">
        <v>1.0</v>
      </c>
      <c r="G6" s="229">
        <v>1.0</v>
      </c>
      <c r="H6" s="229">
        <v>1.0</v>
      </c>
      <c r="J6" s="229">
        <v>1.0</v>
      </c>
      <c r="K6" s="229">
        <v>1.0</v>
      </c>
    </row>
    <row r="7">
      <c r="A7" s="241">
        <v>2.0</v>
      </c>
      <c r="B7" s="272" t="s">
        <v>36</v>
      </c>
      <c r="C7" s="229">
        <v>1.0</v>
      </c>
      <c r="D7" s="230">
        <v>2.0</v>
      </c>
      <c r="E7" s="230">
        <v>2.0</v>
      </c>
      <c r="F7" s="229">
        <v>1.0</v>
      </c>
      <c r="G7" s="230">
        <v>2.0</v>
      </c>
      <c r="H7" s="230">
        <v>2.0</v>
      </c>
      <c r="K7" s="230">
        <v>2.0</v>
      </c>
    </row>
    <row r="8">
      <c r="A8" s="241">
        <v>2.0</v>
      </c>
      <c r="B8" s="272" t="s">
        <v>16</v>
      </c>
      <c r="C8" s="229">
        <v>1.0</v>
      </c>
      <c r="D8" s="229">
        <v>1.0</v>
      </c>
      <c r="E8" s="229">
        <v>1.0</v>
      </c>
      <c r="F8" s="230">
        <v>2.0</v>
      </c>
      <c r="G8" s="229">
        <v>1.0</v>
      </c>
      <c r="H8" s="230">
        <v>2.0</v>
      </c>
      <c r="I8" s="230">
        <v>2.0</v>
      </c>
      <c r="J8" s="229">
        <v>1.0</v>
      </c>
    </row>
    <row r="9">
      <c r="A9" s="241">
        <v>2.0</v>
      </c>
      <c r="B9" s="272" t="s">
        <v>96</v>
      </c>
      <c r="C9" s="229">
        <v>1.0</v>
      </c>
      <c r="D9" s="229">
        <v>1.0</v>
      </c>
    </row>
    <row r="10">
      <c r="A10" s="241">
        <v>2.0</v>
      </c>
      <c r="B10" s="272" t="s">
        <v>87</v>
      </c>
      <c r="C10" s="230">
        <v>2.0</v>
      </c>
      <c r="G10" s="230">
        <v>2.0</v>
      </c>
    </row>
    <row r="11">
      <c r="A11" s="241">
        <v>3.0</v>
      </c>
      <c r="B11" s="273" t="s">
        <v>233</v>
      </c>
      <c r="H11" s="229">
        <v>1.0</v>
      </c>
      <c r="I11" s="229">
        <v>1.0</v>
      </c>
      <c r="J11" s="230">
        <v>2.0</v>
      </c>
      <c r="K11" s="229">
        <v>1.0</v>
      </c>
    </row>
    <row r="12">
      <c r="A12" s="241">
        <v>3.0</v>
      </c>
      <c r="B12" s="273" t="s">
        <v>172</v>
      </c>
      <c r="C12" s="229">
        <v>1.0</v>
      </c>
      <c r="F12" s="230">
        <v>2.0</v>
      </c>
      <c r="G12" s="230">
        <v>2.0</v>
      </c>
      <c r="H12" s="230">
        <v>2.0</v>
      </c>
      <c r="I12" s="229">
        <v>1.0</v>
      </c>
      <c r="J12" s="230">
        <v>2.0</v>
      </c>
      <c r="K12" s="230">
        <v>2.0</v>
      </c>
    </row>
    <row r="13">
      <c r="A13" s="241">
        <v>3.0</v>
      </c>
      <c r="B13" s="273" t="s">
        <v>25</v>
      </c>
      <c r="C13" s="230">
        <v>2.0</v>
      </c>
      <c r="D13" s="230">
        <v>2.0</v>
      </c>
      <c r="E13" s="229">
        <v>1.0</v>
      </c>
      <c r="F13" s="229">
        <v>1.0</v>
      </c>
      <c r="H13" s="230">
        <v>2.0</v>
      </c>
    </row>
    <row r="14">
      <c r="A14" s="241">
        <v>3.0</v>
      </c>
      <c r="B14" s="273" t="s">
        <v>70</v>
      </c>
      <c r="G14" s="230">
        <v>2.0</v>
      </c>
      <c r="I14" s="230">
        <v>2.0</v>
      </c>
    </row>
    <row r="15">
      <c r="A15" s="241">
        <v>10.0</v>
      </c>
      <c r="B15" s="291" t="s">
        <v>246</v>
      </c>
      <c r="C15" s="230">
        <v>2.0</v>
      </c>
      <c r="D15" s="230">
        <v>2.0</v>
      </c>
    </row>
    <row r="16">
      <c r="A16" s="241">
        <v>20.0</v>
      </c>
      <c r="B16" s="50" t="s">
        <v>184</v>
      </c>
      <c r="C16" s="229">
        <v>1.0</v>
      </c>
      <c r="D16" s="230">
        <v>2.0</v>
      </c>
      <c r="E16" s="230">
        <v>2.0</v>
      </c>
      <c r="F16" s="230">
        <v>2.0</v>
      </c>
      <c r="G16" s="230">
        <v>2.0</v>
      </c>
      <c r="H16" s="230">
        <v>2.0</v>
      </c>
    </row>
    <row r="17">
      <c r="A17" s="241">
        <v>20.0</v>
      </c>
      <c r="B17" s="50" t="s">
        <v>206</v>
      </c>
      <c r="C17" s="230">
        <v>2.0</v>
      </c>
      <c r="D17" s="230">
        <v>2.0</v>
      </c>
      <c r="E17" s="230">
        <v>2.0</v>
      </c>
      <c r="F17" s="230">
        <v>2.0</v>
      </c>
      <c r="G17" s="230">
        <v>2.0</v>
      </c>
      <c r="H17" s="230">
        <v>2.0</v>
      </c>
      <c r="I17" s="230">
        <v>2.0</v>
      </c>
      <c r="J17" s="230">
        <v>2.0</v>
      </c>
      <c r="K17" s="230">
        <v>2.0</v>
      </c>
    </row>
    <row r="18">
      <c r="A18" s="241">
        <v>20.0</v>
      </c>
      <c r="B18" s="50" t="s">
        <v>8</v>
      </c>
      <c r="F18" s="230">
        <v>2.0</v>
      </c>
    </row>
    <row r="19">
      <c r="A19" s="241">
        <v>98.0</v>
      </c>
      <c r="B19" s="17" t="s">
        <v>261</v>
      </c>
      <c r="C19" s="115" t="s">
        <v>341</v>
      </c>
      <c r="D19" s="229" t="s">
        <v>656</v>
      </c>
      <c r="E19" s="229" t="s">
        <v>657</v>
      </c>
      <c r="F19" s="229" t="s">
        <v>404</v>
      </c>
      <c r="G19" s="229" t="s">
        <v>450</v>
      </c>
      <c r="H19" s="229" t="s">
        <v>658</v>
      </c>
      <c r="I19" s="230" t="s">
        <v>325</v>
      </c>
      <c r="J19" s="229" t="s">
        <v>274</v>
      </c>
      <c r="K19" s="229" t="s">
        <v>337</v>
      </c>
    </row>
    <row r="20">
      <c r="A20" s="241">
        <v>99.0</v>
      </c>
      <c r="B20" s="17" t="s">
        <v>248</v>
      </c>
      <c r="C20" s="19">
        <v>40913.0</v>
      </c>
      <c r="D20" s="19">
        <v>40917.0</v>
      </c>
      <c r="E20" s="19">
        <v>40918.0</v>
      </c>
      <c r="F20" s="19">
        <v>40920.0</v>
      </c>
      <c r="G20" s="19">
        <v>40924.0</v>
      </c>
      <c r="H20" s="19">
        <v>40927.0</v>
      </c>
      <c r="I20" s="19">
        <v>40931.0</v>
      </c>
      <c r="J20" s="19">
        <v>40934.0</v>
      </c>
      <c r="K20" s="19">
        <v>40938.0</v>
      </c>
    </row>
    <row r="22">
      <c r="L22" s="292"/>
      <c r="N22" s="292"/>
      <c r="O22" s="292"/>
      <c r="P22" s="292"/>
      <c r="Q22" s="292"/>
      <c r="R22" s="292"/>
      <c r="S22" s="292"/>
      <c r="T22" s="292"/>
    </row>
    <row r="23">
      <c r="A23" s="43"/>
    </row>
    <row r="24">
      <c r="A24" s="43"/>
    </row>
    <row r="25">
      <c r="A25" s="43"/>
    </row>
    <row r="26">
      <c r="A26" s="43"/>
    </row>
    <row r="27">
      <c r="A27" s="43"/>
    </row>
    <row r="28">
      <c r="A28" s="43"/>
    </row>
    <row r="29">
      <c r="A29" s="43"/>
    </row>
    <row r="30">
      <c r="A30" s="43"/>
    </row>
    <row r="31">
      <c r="A31" s="43"/>
    </row>
    <row r="32">
      <c r="A32" s="43"/>
    </row>
    <row r="33">
      <c r="A33" s="43"/>
    </row>
    <row r="34">
      <c r="A34" s="43"/>
    </row>
    <row r="35">
      <c r="A35" s="43"/>
    </row>
    <row r="36">
      <c r="A36" s="43"/>
    </row>
    <row r="37">
      <c r="A37" s="43"/>
    </row>
    <row r="38">
      <c r="A38" s="43"/>
    </row>
    <row r="39">
      <c r="A39" s="43"/>
    </row>
    <row r="40">
      <c r="A40" s="43"/>
    </row>
    <row r="41">
      <c r="A41" s="43"/>
    </row>
    <row r="42">
      <c r="A42" s="43"/>
    </row>
    <row r="43">
      <c r="A43" s="43"/>
    </row>
    <row r="44">
      <c r="A44" s="43"/>
    </row>
    <row r="45">
      <c r="A45" s="43"/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168</v>
      </c>
      <c r="F1" s="229">
        <v>1.0</v>
      </c>
      <c r="K1" s="230">
        <v>2.0</v>
      </c>
    </row>
    <row r="2">
      <c r="A2" s="241">
        <v>0.0</v>
      </c>
      <c r="B2" s="280" t="s">
        <v>62</v>
      </c>
      <c r="F2" s="230">
        <v>2.0</v>
      </c>
      <c r="H2" s="229">
        <v>1.0</v>
      </c>
      <c r="J2" s="230">
        <v>2.0</v>
      </c>
    </row>
    <row r="3">
      <c r="A3" s="241">
        <v>1.0</v>
      </c>
      <c r="B3" s="57" t="s">
        <v>94</v>
      </c>
      <c r="C3" s="229">
        <v>1.0</v>
      </c>
      <c r="D3" s="229">
        <v>1.0</v>
      </c>
      <c r="E3" s="229">
        <v>1.0</v>
      </c>
      <c r="F3" s="229">
        <v>1.0</v>
      </c>
      <c r="G3" s="229">
        <v>1.0</v>
      </c>
      <c r="H3" s="229">
        <v>1.0</v>
      </c>
      <c r="I3" s="229">
        <v>1.0</v>
      </c>
      <c r="J3" s="229">
        <v>1.0</v>
      </c>
      <c r="K3" s="229">
        <v>1.0</v>
      </c>
    </row>
    <row r="4">
      <c r="A4" s="241">
        <v>1.0</v>
      </c>
      <c r="B4" s="57" t="s">
        <v>209</v>
      </c>
      <c r="C4" s="229">
        <v>1.0</v>
      </c>
      <c r="E4" s="229">
        <v>1.0</v>
      </c>
      <c r="G4" s="229">
        <v>1.0</v>
      </c>
      <c r="I4" s="229">
        <v>1.0</v>
      </c>
      <c r="K4" s="229">
        <v>1.0</v>
      </c>
    </row>
    <row r="5">
      <c r="A5" s="241">
        <v>1.0</v>
      </c>
      <c r="B5" s="57" t="s">
        <v>96</v>
      </c>
      <c r="C5" s="230">
        <v>2.0</v>
      </c>
      <c r="D5" s="229">
        <v>1.0</v>
      </c>
      <c r="E5" s="230">
        <v>2.0</v>
      </c>
      <c r="G5" s="230">
        <v>2.0</v>
      </c>
      <c r="J5" s="229">
        <v>1.0</v>
      </c>
      <c r="K5" s="229">
        <v>1.0</v>
      </c>
    </row>
    <row r="6">
      <c r="A6" s="241">
        <v>1.0</v>
      </c>
      <c r="B6" s="57" t="s">
        <v>7</v>
      </c>
      <c r="E6" s="229">
        <v>1.0</v>
      </c>
      <c r="F6" s="229">
        <v>1.0</v>
      </c>
      <c r="G6" s="229">
        <v>1.0</v>
      </c>
      <c r="H6" s="229">
        <v>1.0</v>
      </c>
      <c r="J6" s="229">
        <v>1.0</v>
      </c>
      <c r="K6" s="230">
        <v>2.0</v>
      </c>
    </row>
    <row r="7">
      <c r="A7" s="241">
        <v>2.0</v>
      </c>
      <c r="B7" s="272" t="s">
        <v>36</v>
      </c>
      <c r="C7" s="229">
        <v>1.0</v>
      </c>
      <c r="D7" s="229">
        <v>1.0</v>
      </c>
      <c r="E7" s="229">
        <v>1.0</v>
      </c>
      <c r="F7" s="229">
        <v>1.0</v>
      </c>
      <c r="G7" s="229">
        <v>1.0</v>
      </c>
      <c r="H7" s="229">
        <v>1.0</v>
      </c>
      <c r="I7" s="230">
        <v>2.0</v>
      </c>
      <c r="J7" s="230">
        <v>2.0</v>
      </c>
      <c r="K7" s="229">
        <v>1.0</v>
      </c>
    </row>
    <row r="8">
      <c r="A8" s="241">
        <v>2.0</v>
      </c>
      <c r="B8" s="272" t="s">
        <v>16</v>
      </c>
      <c r="C8" s="230">
        <v>2.0</v>
      </c>
      <c r="D8" s="230">
        <v>2.0</v>
      </c>
      <c r="E8" s="229">
        <v>1.0</v>
      </c>
      <c r="F8" s="230">
        <v>2.0</v>
      </c>
      <c r="G8" s="230">
        <v>2.0</v>
      </c>
      <c r="H8" s="230">
        <v>2.0</v>
      </c>
      <c r="I8" s="229">
        <v>1.0</v>
      </c>
      <c r="J8" s="230">
        <v>2.0</v>
      </c>
      <c r="K8" s="229">
        <v>1.0</v>
      </c>
    </row>
    <row r="9">
      <c r="A9" s="241">
        <v>2.0</v>
      </c>
      <c r="B9" s="272" t="s">
        <v>23</v>
      </c>
      <c r="C9" s="230">
        <v>2.0</v>
      </c>
      <c r="D9" s="229">
        <v>1.0</v>
      </c>
      <c r="E9" s="230">
        <v>2.0</v>
      </c>
      <c r="F9" s="229">
        <v>1.0</v>
      </c>
      <c r="G9" s="230">
        <v>2.0</v>
      </c>
      <c r="H9" s="229">
        <v>1.0</v>
      </c>
      <c r="I9" s="194"/>
      <c r="J9" s="229">
        <v>1.0</v>
      </c>
      <c r="K9" s="230">
        <v>2.0</v>
      </c>
    </row>
    <row r="10">
      <c r="A10" s="241">
        <v>2.0</v>
      </c>
      <c r="B10" s="272" t="s">
        <v>87</v>
      </c>
      <c r="E10" s="229">
        <v>1.0</v>
      </c>
      <c r="G10" s="230">
        <v>2.0</v>
      </c>
      <c r="K10" s="230">
        <v>2.0</v>
      </c>
    </row>
    <row r="11">
      <c r="A11" s="241">
        <v>3.0</v>
      </c>
      <c r="B11" s="273" t="s">
        <v>172</v>
      </c>
      <c r="C11" s="229">
        <v>1.0</v>
      </c>
      <c r="D11" s="230">
        <v>2.0</v>
      </c>
      <c r="E11" s="229">
        <v>1.0</v>
      </c>
      <c r="F11" s="230">
        <v>2.0</v>
      </c>
      <c r="G11" s="229">
        <v>1.0</v>
      </c>
      <c r="H11" s="230">
        <v>2.0</v>
      </c>
      <c r="I11" s="229">
        <v>1.0</v>
      </c>
      <c r="J11" s="230">
        <v>2.0</v>
      </c>
      <c r="K11" s="229">
        <v>1.0</v>
      </c>
    </row>
    <row r="12">
      <c r="A12" s="241">
        <v>3.0</v>
      </c>
      <c r="B12" s="273" t="s">
        <v>25</v>
      </c>
      <c r="C12" s="230">
        <v>2.0</v>
      </c>
      <c r="D12" s="230">
        <v>2.0</v>
      </c>
      <c r="E12" s="230">
        <v>2.0</v>
      </c>
      <c r="I12" s="230">
        <v>2.0</v>
      </c>
      <c r="K12" s="230">
        <v>2.0</v>
      </c>
    </row>
    <row r="13">
      <c r="A13" s="241">
        <v>3.0</v>
      </c>
      <c r="B13" s="273" t="s">
        <v>233</v>
      </c>
      <c r="D13" s="230">
        <v>2.0</v>
      </c>
      <c r="E13" s="230">
        <v>2.0</v>
      </c>
      <c r="F13" s="230">
        <v>2.0</v>
      </c>
      <c r="G13" s="229">
        <v>1.0</v>
      </c>
      <c r="H13" s="230">
        <v>2.0</v>
      </c>
      <c r="J13" s="229">
        <v>1.0</v>
      </c>
    </row>
    <row r="14">
      <c r="A14" s="241">
        <v>10.0</v>
      </c>
      <c r="B14" s="291" t="s">
        <v>246</v>
      </c>
      <c r="C14" s="230">
        <v>2.0</v>
      </c>
      <c r="D14" s="229">
        <v>1.0</v>
      </c>
      <c r="E14" s="230">
        <v>2.0</v>
      </c>
      <c r="F14" s="229">
        <v>1.0</v>
      </c>
      <c r="H14" s="230">
        <v>2.0</v>
      </c>
      <c r="K14" s="230">
        <v>2.0</v>
      </c>
    </row>
    <row r="15">
      <c r="A15" s="241">
        <v>20.0</v>
      </c>
      <c r="B15" s="50" t="s">
        <v>184</v>
      </c>
      <c r="D15" s="230">
        <v>2.0</v>
      </c>
      <c r="E15" s="230">
        <v>2.0</v>
      </c>
      <c r="F15" s="230">
        <v>2.0</v>
      </c>
      <c r="G15" s="230">
        <v>2.0</v>
      </c>
      <c r="H15" s="230">
        <v>2.0</v>
      </c>
      <c r="I15" s="230">
        <v>2.0</v>
      </c>
      <c r="J15" s="230">
        <v>2.0</v>
      </c>
    </row>
    <row r="16">
      <c r="A16" s="241">
        <v>20.0</v>
      </c>
      <c r="B16" s="50" t="s">
        <v>206</v>
      </c>
      <c r="C16" s="229">
        <v>1.0</v>
      </c>
      <c r="F16" s="230">
        <v>2.0</v>
      </c>
      <c r="G16" s="230">
        <v>2.0</v>
      </c>
      <c r="H16" s="230">
        <v>2.0</v>
      </c>
      <c r="I16" s="230">
        <v>2.0</v>
      </c>
      <c r="J16" s="230">
        <v>2.0</v>
      </c>
    </row>
    <row r="17">
      <c r="A17" s="241">
        <v>20.0</v>
      </c>
      <c r="B17" s="50" t="s">
        <v>252</v>
      </c>
      <c r="D17" s="230">
        <v>2.0</v>
      </c>
      <c r="F17" s="230">
        <v>2.0</v>
      </c>
    </row>
    <row r="18">
      <c r="A18" s="241">
        <v>20.0</v>
      </c>
      <c r="B18" s="50" t="s">
        <v>253</v>
      </c>
      <c r="C18" s="229">
        <v>1.0</v>
      </c>
      <c r="D18" s="230">
        <v>2.0</v>
      </c>
    </row>
    <row r="19">
      <c r="A19" s="241">
        <v>98.0</v>
      </c>
      <c r="B19" s="17" t="s">
        <v>261</v>
      </c>
      <c r="C19" s="229" t="s">
        <v>659</v>
      </c>
      <c r="D19" s="229" t="s">
        <v>586</v>
      </c>
      <c r="E19" s="230" t="s">
        <v>660</v>
      </c>
      <c r="F19" s="230" t="s">
        <v>268</v>
      </c>
      <c r="G19" s="230" t="s">
        <v>347</v>
      </c>
      <c r="H19" s="230" t="s">
        <v>661</v>
      </c>
      <c r="I19" s="112" t="s">
        <v>511</v>
      </c>
      <c r="J19" s="112" t="s">
        <v>511</v>
      </c>
      <c r="K19" s="112" t="s">
        <v>563</v>
      </c>
      <c r="M19" s="43"/>
      <c r="N19" s="43"/>
      <c r="O19" s="43"/>
      <c r="P19" s="43"/>
      <c r="Q19" s="43"/>
      <c r="R19" s="43"/>
      <c r="S19" s="43"/>
      <c r="T19" s="43"/>
    </row>
    <row r="20">
      <c r="A20" s="17">
        <v>99.0</v>
      </c>
      <c r="B20" s="17" t="s">
        <v>248</v>
      </c>
      <c r="C20" s="19">
        <v>40878.0</v>
      </c>
      <c r="D20" s="19">
        <v>40882.0</v>
      </c>
      <c r="E20" s="19">
        <v>40885.0</v>
      </c>
      <c r="F20" s="19">
        <v>40889.0</v>
      </c>
      <c r="G20" s="19">
        <v>40892.0</v>
      </c>
      <c r="H20" s="19">
        <v>40896.0</v>
      </c>
      <c r="I20" s="19">
        <v>40899.0</v>
      </c>
      <c r="J20" s="19">
        <v>40903.0</v>
      </c>
      <c r="K20" s="19">
        <v>40906.0</v>
      </c>
      <c r="M20" s="43"/>
      <c r="N20" s="43"/>
      <c r="O20" s="43"/>
      <c r="P20" s="43"/>
      <c r="Q20" s="43"/>
      <c r="R20" s="43"/>
      <c r="S20" s="43"/>
      <c r="T20" s="43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1">
        <v>0.0</v>
      </c>
      <c r="B1" s="280" t="s">
        <v>62</v>
      </c>
      <c r="C1" s="230">
        <v>2.0</v>
      </c>
      <c r="D1" s="230">
        <v>2.0</v>
      </c>
      <c r="F1" s="229">
        <v>1.0</v>
      </c>
    </row>
    <row r="2">
      <c r="A2" s="241">
        <v>0.0</v>
      </c>
      <c r="B2" s="280" t="s">
        <v>168</v>
      </c>
      <c r="C2" s="229">
        <v>1.0</v>
      </c>
      <c r="D2" s="229">
        <v>1.0</v>
      </c>
      <c r="E2" s="229">
        <v>1.0</v>
      </c>
    </row>
    <row r="3">
      <c r="A3" s="241">
        <v>1.0</v>
      </c>
      <c r="B3" s="57" t="s">
        <v>96</v>
      </c>
      <c r="C3" s="229">
        <v>1.0</v>
      </c>
      <c r="D3" s="229">
        <v>1.0</v>
      </c>
      <c r="E3" s="229">
        <v>1.0</v>
      </c>
      <c r="F3" s="229">
        <v>1.0</v>
      </c>
    </row>
    <row r="4">
      <c r="A4" s="241">
        <v>1.0</v>
      </c>
      <c r="B4" s="57" t="s">
        <v>94</v>
      </c>
      <c r="C4" s="230">
        <v>2.0</v>
      </c>
      <c r="D4" s="229">
        <v>1.0</v>
      </c>
      <c r="E4" s="230">
        <v>2.0</v>
      </c>
      <c r="F4" s="230">
        <v>2.0</v>
      </c>
    </row>
    <row r="5">
      <c r="A5" s="241">
        <v>1.0</v>
      </c>
      <c r="B5" s="57" t="s">
        <v>209</v>
      </c>
      <c r="C5" s="229">
        <v>1.0</v>
      </c>
      <c r="E5" s="229">
        <v>1.0</v>
      </c>
    </row>
    <row r="6">
      <c r="A6" s="241">
        <v>1.0</v>
      </c>
      <c r="B6" s="57" t="s">
        <v>7</v>
      </c>
    </row>
    <row r="7">
      <c r="A7" s="241">
        <v>2.0</v>
      </c>
      <c r="B7" s="272" t="s">
        <v>23</v>
      </c>
      <c r="D7" s="230">
        <v>2.0</v>
      </c>
      <c r="F7" s="229">
        <v>1.0</v>
      </c>
    </row>
    <row r="8">
      <c r="A8" s="241">
        <v>2.0</v>
      </c>
      <c r="B8" s="272" t="s">
        <v>36</v>
      </c>
      <c r="C8" s="229">
        <v>1.0</v>
      </c>
      <c r="D8" s="230">
        <v>2.0</v>
      </c>
      <c r="E8" s="229">
        <v>1.0</v>
      </c>
      <c r="F8" s="230">
        <v>2.0</v>
      </c>
    </row>
    <row r="9">
      <c r="A9" s="241">
        <v>2.0</v>
      </c>
      <c r="B9" s="272" t="s">
        <v>16</v>
      </c>
      <c r="C9" s="230">
        <v>2.0</v>
      </c>
      <c r="D9" s="230">
        <v>2.0</v>
      </c>
      <c r="E9" s="230">
        <v>2.0</v>
      </c>
      <c r="F9" s="230">
        <v>2.0</v>
      </c>
    </row>
    <row r="10">
      <c r="A10" s="241">
        <v>2.0</v>
      </c>
      <c r="B10" s="272" t="s">
        <v>87</v>
      </c>
    </row>
    <row r="11">
      <c r="A11" s="241">
        <v>3.0</v>
      </c>
      <c r="B11" s="273" t="s">
        <v>172</v>
      </c>
      <c r="C11" s="230">
        <v>2.0</v>
      </c>
      <c r="D11" s="230">
        <v>2.0</v>
      </c>
      <c r="E11" s="230">
        <v>2.0</v>
      </c>
      <c r="F11" s="230">
        <v>2.0</v>
      </c>
    </row>
    <row r="12">
      <c r="A12" s="241">
        <v>3.0</v>
      </c>
      <c r="B12" s="273" t="s">
        <v>233</v>
      </c>
      <c r="D12" s="229">
        <v>1.0</v>
      </c>
      <c r="E12" s="229">
        <v>1.0</v>
      </c>
    </row>
    <row r="13">
      <c r="A13" s="241">
        <v>3.0</v>
      </c>
      <c r="B13" s="273" t="s">
        <v>25</v>
      </c>
      <c r="C13" s="229">
        <v>1.0</v>
      </c>
      <c r="E13" s="230">
        <v>2.0</v>
      </c>
    </row>
    <row r="14">
      <c r="A14" s="241">
        <v>10.0</v>
      </c>
      <c r="B14" s="291" t="s">
        <v>246</v>
      </c>
      <c r="C14" s="229">
        <v>1.0</v>
      </c>
      <c r="D14" s="229">
        <v>1.0</v>
      </c>
      <c r="E14" s="229">
        <v>1.0</v>
      </c>
      <c r="F14" s="229">
        <v>1.0</v>
      </c>
    </row>
    <row r="15">
      <c r="A15" s="241">
        <v>20.0</v>
      </c>
      <c r="B15" s="50" t="s">
        <v>206</v>
      </c>
      <c r="C15" s="230">
        <v>2.0</v>
      </c>
      <c r="E15" s="230">
        <v>2.0</v>
      </c>
      <c r="F15" s="230">
        <v>2.0</v>
      </c>
    </row>
    <row r="16">
      <c r="A16" s="241">
        <v>20.0</v>
      </c>
      <c r="B16" s="50" t="s">
        <v>253</v>
      </c>
      <c r="E16" s="230">
        <v>2.0</v>
      </c>
    </row>
    <row r="17">
      <c r="A17" s="241">
        <v>20.0</v>
      </c>
      <c r="B17" s="50" t="s">
        <v>184</v>
      </c>
      <c r="C17" s="230">
        <v>2.0</v>
      </c>
      <c r="D17" s="230">
        <v>2.0</v>
      </c>
    </row>
    <row r="18">
      <c r="A18" s="241">
        <v>20.0</v>
      </c>
      <c r="B18" s="50" t="s">
        <v>252</v>
      </c>
    </row>
    <row r="19">
      <c r="A19" s="241">
        <v>98.0</v>
      </c>
      <c r="B19" s="17" t="s">
        <v>261</v>
      </c>
      <c r="C19" s="230" t="s">
        <v>662</v>
      </c>
      <c r="D19" s="229" t="s">
        <v>329</v>
      </c>
      <c r="E19" s="229" t="s">
        <v>337</v>
      </c>
      <c r="F19" s="229" t="s">
        <v>663</v>
      </c>
    </row>
    <row r="20">
      <c r="A20" s="17">
        <v>99.0</v>
      </c>
      <c r="B20" s="17" t="s">
        <v>248</v>
      </c>
      <c r="C20" s="19">
        <v>40833.0</v>
      </c>
      <c r="D20" s="19">
        <v>40837.0</v>
      </c>
      <c r="E20" s="19">
        <v>40840.0</v>
      </c>
      <c r="F20" s="19">
        <v>40844.0</v>
      </c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184</v>
      </c>
      <c r="B2" s="7">
        <v>7.0</v>
      </c>
      <c r="C2" s="7">
        <v>0.0</v>
      </c>
      <c r="D2" s="7">
        <v>2.0</v>
      </c>
      <c r="E2" s="7">
        <v>9.0</v>
      </c>
      <c r="F2" s="6" t="s">
        <v>250</v>
      </c>
      <c r="G2" s="6" t="s">
        <v>250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206</v>
      </c>
      <c r="B3" s="7">
        <v>7.0</v>
      </c>
      <c r="C3" s="7">
        <v>0.0</v>
      </c>
      <c r="D3" s="7">
        <v>2.0</v>
      </c>
      <c r="E3" s="7">
        <v>9.0</v>
      </c>
      <c r="F3" s="6" t="s">
        <v>250</v>
      </c>
      <c r="G3" s="6" t="s">
        <v>250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246</v>
      </c>
      <c r="B4" s="7">
        <v>7.0</v>
      </c>
      <c r="C4" s="7">
        <v>0.0</v>
      </c>
      <c r="D4" s="7">
        <v>3.0</v>
      </c>
      <c r="E4" s="7">
        <v>10.0</v>
      </c>
      <c r="F4" s="6" t="s">
        <v>251</v>
      </c>
      <c r="G4" s="6" t="s">
        <v>251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62</v>
      </c>
      <c r="B5" s="7">
        <v>4.0</v>
      </c>
      <c r="C5" s="7">
        <v>0.0</v>
      </c>
      <c r="D5" s="7">
        <v>2.0</v>
      </c>
      <c r="E5" s="7">
        <v>6.0</v>
      </c>
      <c r="F5" s="6" t="s">
        <v>89</v>
      </c>
      <c r="G5" s="6" t="s">
        <v>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87</v>
      </c>
      <c r="B6" s="7">
        <v>2.0</v>
      </c>
      <c r="C6" s="7">
        <v>0.0</v>
      </c>
      <c r="D6" s="7">
        <v>1.0</v>
      </c>
      <c r="E6" s="7">
        <v>3.0</v>
      </c>
      <c r="F6" s="6" t="s">
        <v>89</v>
      </c>
      <c r="G6" s="6" t="s">
        <v>89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233</v>
      </c>
      <c r="B7" s="7">
        <v>5.0</v>
      </c>
      <c r="C7" s="7">
        <v>0.0</v>
      </c>
      <c r="D7" s="7">
        <v>3.0</v>
      </c>
      <c r="E7" s="7">
        <v>8.0</v>
      </c>
      <c r="F7" s="6" t="s">
        <v>88</v>
      </c>
      <c r="G7" s="6" t="s">
        <v>88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168</v>
      </c>
      <c r="B8" s="7">
        <v>3.0</v>
      </c>
      <c r="C8" s="7">
        <v>0.0</v>
      </c>
      <c r="D8" s="7">
        <v>2.0</v>
      </c>
      <c r="E8" s="7">
        <v>5.0</v>
      </c>
      <c r="F8" s="6" t="s">
        <v>108</v>
      </c>
      <c r="G8" s="6" t="s">
        <v>108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96</v>
      </c>
      <c r="B9" s="7">
        <v>6.0</v>
      </c>
      <c r="C9" s="7">
        <v>0.0</v>
      </c>
      <c r="D9" s="7">
        <v>4.0</v>
      </c>
      <c r="E9" s="7">
        <v>10.0</v>
      </c>
      <c r="F9" s="6" t="s">
        <v>108</v>
      </c>
      <c r="G9" s="6" t="s">
        <v>108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252</v>
      </c>
      <c r="B10" s="7">
        <v>1.0</v>
      </c>
      <c r="C10" s="7">
        <v>0.0</v>
      </c>
      <c r="D10" s="7">
        <v>1.0</v>
      </c>
      <c r="E10" s="7">
        <v>2.0</v>
      </c>
      <c r="F10" s="6" t="s">
        <v>17</v>
      </c>
      <c r="G10" s="6" t="s">
        <v>17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23</v>
      </c>
      <c r="B11" s="7">
        <v>5.0</v>
      </c>
      <c r="C11" s="7">
        <v>0.0</v>
      </c>
      <c r="D11" s="7">
        <v>6.0</v>
      </c>
      <c r="E11" s="7">
        <v>11.0</v>
      </c>
      <c r="F11" s="6" t="s">
        <v>32</v>
      </c>
      <c r="G11" s="6" t="s">
        <v>32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25</v>
      </c>
      <c r="B12" s="7">
        <v>3.0</v>
      </c>
      <c r="C12" s="7">
        <v>0.0</v>
      </c>
      <c r="D12" s="7">
        <v>4.0</v>
      </c>
      <c r="E12" s="7">
        <v>7.0</v>
      </c>
      <c r="F12" s="6" t="s">
        <v>111</v>
      </c>
      <c r="G12" s="6" t="s">
        <v>111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36</v>
      </c>
      <c r="B13" s="7">
        <v>5.0</v>
      </c>
      <c r="C13" s="7">
        <v>0.0</v>
      </c>
      <c r="D13" s="7">
        <v>8.0</v>
      </c>
      <c r="E13" s="7">
        <v>13.0</v>
      </c>
      <c r="F13" s="6" t="s">
        <v>60</v>
      </c>
      <c r="G13" s="6" t="s">
        <v>60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16</v>
      </c>
      <c r="B14" s="7">
        <v>5.0</v>
      </c>
      <c r="C14" s="7">
        <v>0.0</v>
      </c>
      <c r="D14" s="7">
        <v>8.0</v>
      </c>
      <c r="E14" s="7">
        <v>13.0</v>
      </c>
      <c r="F14" s="6" t="s">
        <v>60</v>
      </c>
      <c r="G14" s="6" t="s">
        <v>60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172</v>
      </c>
      <c r="B15" s="7">
        <v>5.0</v>
      </c>
      <c r="C15" s="7">
        <v>0.0</v>
      </c>
      <c r="D15" s="7">
        <v>8.0</v>
      </c>
      <c r="E15" s="7">
        <v>13.0</v>
      </c>
      <c r="F15" s="6" t="s">
        <v>60</v>
      </c>
      <c r="G15" s="6" t="s">
        <v>60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253</v>
      </c>
      <c r="B16" s="7">
        <v>1.0</v>
      </c>
      <c r="C16" s="7">
        <v>0.0</v>
      </c>
      <c r="D16" s="7">
        <v>2.0</v>
      </c>
      <c r="E16" s="7">
        <v>3.0</v>
      </c>
      <c r="F16" s="6" t="s">
        <v>73</v>
      </c>
      <c r="G16" s="6" t="s">
        <v>73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94</v>
      </c>
      <c r="B17" s="7">
        <v>4.0</v>
      </c>
      <c r="C17" s="7">
        <v>0.0</v>
      </c>
      <c r="D17" s="7">
        <v>9.0</v>
      </c>
      <c r="E17" s="7">
        <v>13.0</v>
      </c>
      <c r="F17" s="6" t="s">
        <v>195</v>
      </c>
      <c r="G17" s="6" t="s">
        <v>195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209</v>
      </c>
      <c r="B18" s="7">
        <v>2.0</v>
      </c>
      <c r="C18" s="7">
        <v>0.0</v>
      </c>
      <c r="D18" s="7">
        <v>5.0</v>
      </c>
      <c r="E18" s="7">
        <v>7.0</v>
      </c>
      <c r="F18" s="6" t="s">
        <v>110</v>
      </c>
      <c r="G18" s="6" t="s">
        <v>110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</v>
      </c>
      <c r="B19" s="7">
        <v>1.0</v>
      </c>
      <c r="C19" s="7">
        <v>0.0</v>
      </c>
      <c r="D19" s="7">
        <v>5.0</v>
      </c>
      <c r="E19" s="7">
        <v>6.0</v>
      </c>
      <c r="F19" s="6" t="s">
        <v>114</v>
      </c>
      <c r="G19" s="6" t="s">
        <v>114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248</v>
      </c>
      <c r="B20" s="7">
        <v>0.0</v>
      </c>
      <c r="C20" s="7">
        <v>0.0</v>
      </c>
      <c r="D20" s="7">
        <v>0.0</v>
      </c>
      <c r="E20" s="7">
        <v>0.0</v>
      </c>
      <c r="F20" s="6">
        <v>0.0</v>
      </c>
      <c r="G20" s="6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98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99</v>
      </c>
      <c r="B22" s="6" t="s">
        <v>255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21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21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21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7" t="s">
        <v>0</v>
      </c>
      <c r="B1" s="18" t="s">
        <v>254</v>
      </c>
      <c r="C1" s="19">
        <v>42919.0</v>
      </c>
      <c r="D1" s="19">
        <v>42922.0</v>
      </c>
      <c r="E1" s="19">
        <v>42926.0</v>
      </c>
      <c r="F1" s="19">
        <v>42929.0</v>
      </c>
      <c r="G1" s="19">
        <v>42933.0</v>
      </c>
      <c r="H1" s="19">
        <v>42936.0</v>
      </c>
      <c r="I1" s="19">
        <v>42940.0</v>
      </c>
      <c r="J1" s="20" t="s">
        <v>256</v>
      </c>
      <c r="K1" s="22" t="s">
        <v>257</v>
      </c>
      <c r="L1" s="23" t="s">
        <v>258</v>
      </c>
      <c r="M1" s="24" t="s">
        <v>259</v>
      </c>
      <c r="N1" s="25"/>
      <c r="O1" s="25"/>
      <c r="P1" s="26" t="s">
        <v>260</v>
      </c>
    </row>
    <row r="2">
      <c r="A2" s="27" t="s">
        <v>261</v>
      </c>
      <c r="B2" s="28" t="str">
        <f>'1216'!L2</f>
        <v/>
      </c>
      <c r="C2" s="30" t="s">
        <v>263</v>
      </c>
      <c r="D2" s="29"/>
      <c r="E2" s="29"/>
      <c r="F2" s="29"/>
      <c r="G2" s="29"/>
      <c r="H2" s="29"/>
      <c r="I2" s="29"/>
      <c r="J2" s="31">
        <f>B2+J3-J4</f>
        <v>-2651</v>
      </c>
      <c r="K2" s="32"/>
      <c r="L2" s="33">
        <f>SUM(L5:L26)</f>
        <v>43659</v>
      </c>
      <c r="M2" s="34" t="s">
        <v>270</v>
      </c>
      <c r="N2" s="35"/>
      <c r="O2" s="35"/>
      <c r="P2" s="36"/>
    </row>
    <row r="3">
      <c r="A3" s="37" t="s">
        <v>271</v>
      </c>
      <c r="B3" s="38"/>
      <c r="C3" s="39">
        <f t="shared" ref="C3:F3" si="1">SUM(C5:C26)</f>
        <v>49</v>
      </c>
      <c r="D3" s="39">
        <f t="shared" si="1"/>
        <v>0</v>
      </c>
      <c r="E3" s="39">
        <f t="shared" si="1"/>
        <v>0</v>
      </c>
      <c r="F3" s="39">
        <f t="shared" si="1"/>
        <v>0</v>
      </c>
      <c r="G3" s="39"/>
      <c r="H3" s="39"/>
      <c r="I3" s="39"/>
      <c r="J3" s="39">
        <f t="shared" ref="J3:J4" si="2">SUM(C3:E3)</f>
        <v>49</v>
      </c>
      <c r="K3" s="32"/>
      <c r="L3" s="40"/>
      <c r="M3" s="41"/>
      <c r="N3" s="42"/>
      <c r="O3" s="42"/>
      <c r="P3" s="43"/>
    </row>
    <row r="4">
      <c r="A4" s="44" t="s">
        <v>272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2"/>
      <c r="L4" s="40"/>
      <c r="M4" s="48"/>
      <c r="N4" s="49"/>
      <c r="O4" s="49"/>
    </row>
    <row r="5">
      <c r="A5" s="50" t="s">
        <v>278</v>
      </c>
      <c r="B5" s="51">
        <f>-1*'1216'!N5</f>
        <v>-500</v>
      </c>
      <c r="C5" s="6"/>
      <c r="D5" s="6"/>
      <c r="E5" s="6"/>
      <c r="F5" s="6"/>
      <c r="G5" s="6"/>
      <c r="H5" s="6"/>
      <c r="I5" s="6"/>
      <c r="J5" s="52">
        <f t="shared" ref="J5:J27" si="3">SUM(B5:E5)</f>
        <v>-500</v>
      </c>
      <c r="K5" s="53"/>
      <c r="L5" s="33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94</v>
      </c>
      <c r="B6" s="51">
        <f>-1*'1216'!N6</f>
        <v>-200</v>
      </c>
      <c r="C6" s="6"/>
      <c r="D6" s="58"/>
      <c r="E6" s="8"/>
      <c r="F6" s="6"/>
      <c r="G6" s="6"/>
      <c r="H6" s="6"/>
      <c r="I6" s="6"/>
      <c r="J6" s="52">
        <f t="shared" si="3"/>
        <v>-200</v>
      </c>
      <c r="K6" s="32"/>
      <c r="L6" s="33">
        <f t="shared" si="4"/>
        <v>200</v>
      </c>
      <c r="M6" s="54">
        <f>SUM(C6:E6)+'1216'!P6</f>
        <v>0</v>
      </c>
      <c r="N6" s="55"/>
      <c r="O6" s="55"/>
      <c r="P6" s="26" t="s">
        <v>279</v>
      </c>
    </row>
    <row r="7">
      <c r="A7" s="57" t="s">
        <v>23</v>
      </c>
      <c r="B7" s="51">
        <f>-1*'1216'!N7</f>
        <v>-3400</v>
      </c>
      <c r="C7" s="59">
        <v>8.0</v>
      </c>
      <c r="D7" s="29"/>
      <c r="E7" s="29"/>
      <c r="F7" s="29"/>
      <c r="G7" s="29"/>
      <c r="H7" s="29"/>
      <c r="I7" s="29"/>
      <c r="J7" s="52">
        <f t="shared" si="3"/>
        <v>-3392</v>
      </c>
      <c r="K7" s="53"/>
      <c r="L7" s="33">
        <f t="shared" si="4"/>
        <v>3392</v>
      </c>
      <c r="M7" s="54">
        <f>SUM(C7:E7)+'1216'!P7</f>
        <v>8</v>
      </c>
      <c r="N7" s="55"/>
      <c r="O7" s="55"/>
      <c r="P7" s="26" t="s">
        <v>280</v>
      </c>
    </row>
    <row r="8">
      <c r="A8" s="57" t="s">
        <v>7</v>
      </c>
      <c r="B8" s="51">
        <f>-1*'1216'!N8</f>
        <v>-2600</v>
      </c>
      <c r="C8" s="30">
        <v>11.0</v>
      </c>
      <c r="D8" s="29"/>
      <c r="E8" s="29"/>
      <c r="F8" s="29"/>
      <c r="G8" s="29"/>
      <c r="H8" s="29"/>
      <c r="I8" s="29"/>
      <c r="J8" s="52">
        <f t="shared" si="3"/>
        <v>-2589</v>
      </c>
      <c r="K8" s="53"/>
      <c r="L8" s="33">
        <f t="shared" si="4"/>
        <v>2589</v>
      </c>
      <c r="M8" s="54">
        <f>SUM(C8:E8)+'1216'!P8</f>
        <v>11</v>
      </c>
      <c r="N8" s="55"/>
      <c r="O8" s="55"/>
      <c r="P8" s="26" t="s">
        <v>281</v>
      </c>
    </row>
    <row r="9">
      <c r="A9" s="57" t="s">
        <v>62</v>
      </c>
      <c r="B9" s="51">
        <f>-1*'1216'!N9</f>
        <v>-3000</v>
      </c>
      <c r="C9" s="29"/>
      <c r="D9" s="29"/>
      <c r="E9" s="29"/>
      <c r="F9" s="29"/>
      <c r="G9" s="29"/>
      <c r="H9" s="29"/>
      <c r="I9" s="29"/>
      <c r="J9" s="52">
        <f t="shared" si="3"/>
        <v>-3000</v>
      </c>
      <c r="K9" s="53"/>
      <c r="L9" s="33">
        <f t="shared" si="4"/>
        <v>3000</v>
      </c>
      <c r="M9" s="54">
        <f>SUM(C9:E9)+'1216'!P9</f>
        <v>0</v>
      </c>
      <c r="N9" s="55"/>
      <c r="O9" s="55"/>
      <c r="P9" s="26" t="s">
        <v>282</v>
      </c>
    </row>
    <row r="10">
      <c r="A10" s="57" t="s">
        <v>16</v>
      </c>
      <c r="B10" s="51">
        <f>-1*'1216'!N10</f>
        <v>-3400</v>
      </c>
      <c r="C10" s="59">
        <v>8.0</v>
      </c>
      <c r="D10" s="29"/>
      <c r="E10" s="29"/>
      <c r="F10" s="29"/>
      <c r="G10" s="29"/>
      <c r="H10" s="29"/>
      <c r="I10" s="29"/>
      <c r="J10" s="52">
        <f t="shared" si="3"/>
        <v>-3392</v>
      </c>
      <c r="K10" s="61">
        <f>J10</f>
        <v>-3392</v>
      </c>
      <c r="L10" s="33">
        <f t="shared" si="4"/>
        <v>0</v>
      </c>
      <c r="M10" s="54">
        <f>SUM(C10:E10)+'1216'!P10</f>
        <v>8</v>
      </c>
      <c r="N10" s="55"/>
      <c r="O10" s="55"/>
      <c r="P10" s="26" t="s">
        <v>283</v>
      </c>
    </row>
    <row r="11">
      <c r="A11" s="57" t="s">
        <v>36</v>
      </c>
      <c r="B11" s="51">
        <f>-1*'1216'!N11</f>
        <v>-2750</v>
      </c>
      <c r="C11" s="30">
        <v>11.0</v>
      </c>
      <c r="D11" s="29"/>
      <c r="E11" s="29"/>
      <c r="F11" s="29"/>
      <c r="G11" s="29"/>
      <c r="H11" s="29"/>
      <c r="I11" s="29"/>
      <c r="J11" s="52">
        <f t="shared" si="3"/>
        <v>-2739</v>
      </c>
      <c r="K11" s="53">
        <v>2700.0</v>
      </c>
      <c r="L11" s="33">
        <f t="shared" si="4"/>
        <v>5439</v>
      </c>
      <c r="M11" s="54">
        <f>SUM(C11:E11)+'1216'!P11</f>
        <v>11</v>
      </c>
      <c r="N11" s="55"/>
      <c r="O11" s="55"/>
      <c r="P11" s="26" t="s">
        <v>284</v>
      </c>
    </row>
    <row r="12">
      <c r="A12" s="57" t="s">
        <v>45</v>
      </c>
      <c r="B12" s="51">
        <f>-1*'1216'!N12</f>
        <v>-2350</v>
      </c>
      <c r="C12" s="29"/>
      <c r="D12" s="29"/>
      <c r="E12" s="29"/>
      <c r="F12" s="29"/>
      <c r="G12" s="29"/>
      <c r="H12" s="29"/>
      <c r="I12" s="29"/>
      <c r="J12" s="52">
        <f t="shared" si="3"/>
        <v>-2350</v>
      </c>
      <c r="K12" s="53"/>
      <c r="L12" s="33">
        <f t="shared" si="4"/>
        <v>2350</v>
      </c>
      <c r="M12" s="54">
        <f>SUM(C12:E12)+'1216'!P12</f>
        <v>0</v>
      </c>
      <c r="N12" s="55"/>
      <c r="O12" s="55"/>
      <c r="P12" s="26" t="s">
        <v>285</v>
      </c>
    </row>
    <row r="13">
      <c r="A13" s="57" t="s">
        <v>87</v>
      </c>
      <c r="B13" s="51">
        <f>-1*'1216'!N13</f>
        <v>-1100</v>
      </c>
      <c r="C13" s="8"/>
      <c r="D13" s="29"/>
      <c r="E13" s="29"/>
      <c r="F13" s="6"/>
      <c r="G13" s="6"/>
      <c r="H13" s="6"/>
      <c r="I13" s="6"/>
      <c r="J13" s="52">
        <f t="shared" si="3"/>
        <v>-1100</v>
      </c>
      <c r="K13" s="53"/>
      <c r="L13" s="33">
        <f t="shared" si="4"/>
        <v>1100</v>
      </c>
      <c r="M13" s="54">
        <f>SUM(C13:E13)+'1216'!P13</f>
        <v>0</v>
      </c>
      <c r="N13" s="55"/>
      <c r="O13" s="55"/>
      <c r="P13" s="26" t="s">
        <v>286</v>
      </c>
    </row>
    <row r="14">
      <c r="A14" s="57" t="s">
        <v>25</v>
      </c>
      <c r="B14" s="51">
        <f>-1*'1216'!N14</f>
        <v>-3000</v>
      </c>
      <c r="C14" s="29"/>
      <c r="D14" s="29"/>
      <c r="E14" s="29"/>
      <c r="F14" s="29"/>
      <c r="G14" s="29"/>
      <c r="H14" s="29"/>
      <c r="I14" s="29"/>
      <c r="J14" s="52">
        <f t="shared" si="3"/>
        <v>-3000</v>
      </c>
      <c r="K14" s="53"/>
      <c r="L14" s="33">
        <f t="shared" si="4"/>
        <v>3000</v>
      </c>
      <c r="M14" s="54">
        <f>SUM(C14:E14)+'1216'!P14</f>
        <v>0</v>
      </c>
      <c r="N14" s="55"/>
      <c r="O14" s="55"/>
      <c r="P14" s="26" t="s">
        <v>287</v>
      </c>
    </row>
    <row r="15">
      <c r="A15" s="57" t="s">
        <v>8</v>
      </c>
      <c r="B15" s="51">
        <f>-1*'1216'!N15</f>
        <v>-950</v>
      </c>
      <c r="C15" s="29"/>
      <c r="D15" s="29"/>
      <c r="E15" s="29"/>
      <c r="F15" s="29"/>
      <c r="G15" s="29"/>
      <c r="H15" s="29"/>
      <c r="I15" s="29"/>
      <c r="J15" s="52">
        <f t="shared" si="3"/>
        <v>-950</v>
      </c>
      <c r="K15" s="53"/>
      <c r="L15" s="33">
        <f t="shared" si="4"/>
        <v>950</v>
      </c>
      <c r="M15" s="54">
        <f>SUM(C15:E15)+'1216'!P15</f>
        <v>0</v>
      </c>
      <c r="N15" s="55"/>
      <c r="O15" s="55"/>
      <c r="P15" s="26" t="s">
        <v>288</v>
      </c>
    </row>
    <row r="16">
      <c r="A16" s="62" t="s">
        <v>13</v>
      </c>
      <c r="B16" s="51">
        <f>-1*'1216'!N16</f>
        <v>-2900</v>
      </c>
      <c r="C16" s="29"/>
      <c r="D16" s="6"/>
      <c r="E16" s="58"/>
      <c r="F16" s="29"/>
      <c r="G16" s="29"/>
      <c r="H16" s="29"/>
      <c r="I16" s="29"/>
      <c r="J16" s="52">
        <f t="shared" si="3"/>
        <v>-2900</v>
      </c>
      <c r="K16" s="53">
        <v>2700.0</v>
      </c>
      <c r="L16" s="33">
        <f t="shared" si="4"/>
        <v>5600</v>
      </c>
      <c r="M16" s="54">
        <f>SUM(C16:E16)+'1216'!P16</f>
        <v>0</v>
      </c>
      <c r="N16" s="55"/>
      <c r="O16" s="55"/>
      <c r="P16" s="26" t="s">
        <v>289</v>
      </c>
    </row>
    <row r="17">
      <c r="A17" s="57" t="s">
        <v>65</v>
      </c>
      <c r="B17" s="51">
        <f>-1*'1216'!N17</f>
        <v>-2650</v>
      </c>
      <c r="C17" s="29"/>
      <c r="D17" s="29"/>
      <c r="E17" s="29"/>
      <c r="F17" s="6"/>
      <c r="G17" s="29"/>
      <c r="H17" s="29"/>
      <c r="I17" s="29"/>
      <c r="J17" s="52">
        <f t="shared" si="3"/>
        <v>-2650</v>
      </c>
      <c r="K17" s="53"/>
      <c r="L17" s="33">
        <f t="shared" si="4"/>
        <v>2650</v>
      </c>
      <c r="M17" s="54">
        <f>SUM(C17:E17)+'1216'!P17</f>
        <v>0</v>
      </c>
      <c r="N17" s="55"/>
      <c r="O17" s="55"/>
      <c r="P17" s="26" t="s">
        <v>290</v>
      </c>
    </row>
    <row r="18">
      <c r="A18" s="57" t="s">
        <v>55</v>
      </c>
      <c r="B18" s="51">
        <f>-1*'1216'!N18</f>
        <v>-1400</v>
      </c>
      <c r="C18" s="29"/>
      <c r="D18" s="29"/>
      <c r="E18" s="63"/>
      <c r="F18" s="29"/>
      <c r="G18" s="29"/>
      <c r="H18" s="29"/>
      <c r="I18" s="29"/>
      <c r="J18" s="52">
        <f t="shared" si="3"/>
        <v>-1400</v>
      </c>
      <c r="K18" s="53"/>
      <c r="L18" s="33">
        <f t="shared" si="4"/>
        <v>1400</v>
      </c>
      <c r="M18" s="54">
        <f>SUM(C18:E18)+'1216'!P18</f>
        <v>0</v>
      </c>
      <c r="N18" s="55"/>
      <c r="O18" s="55"/>
      <c r="P18" s="26" t="s">
        <v>291</v>
      </c>
    </row>
    <row r="19">
      <c r="A19" s="57" t="s">
        <v>28</v>
      </c>
      <c r="B19" s="51">
        <f>-1*'1216'!N19</f>
        <v>-2900</v>
      </c>
      <c r="C19" s="29"/>
      <c r="D19" s="29"/>
      <c r="E19" s="29"/>
      <c r="F19" s="29"/>
      <c r="G19" s="29"/>
      <c r="H19" s="29"/>
      <c r="I19" s="29"/>
      <c r="J19" s="52">
        <f t="shared" si="3"/>
        <v>-2900</v>
      </c>
      <c r="K19" s="53"/>
      <c r="L19" s="33">
        <f t="shared" si="4"/>
        <v>2900</v>
      </c>
      <c r="M19" s="54">
        <f>SUM(C19:E19)+'1216'!P19</f>
        <v>0</v>
      </c>
      <c r="N19" s="55"/>
      <c r="O19" s="55"/>
      <c r="P19" s="26" t="s">
        <v>292</v>
      </c>
    </row>
    <row r="20">
      <c r="A20" s="57" t="s">
        <v>70</v>
      </c>
      <c r="B20" s="51">
        <f>-1*'1216'!N20</f>
        <v>-1550</v>
      </c>
      <c r="C20" s="29"/>
      <c r="D20" s="29"/>
      <c r="E20" s="29"/>
      <c r="F20" s="29"/>
      <c r="G20" s="29"/>
      <c r="H20" s="29"/>
      <c r="I20" s="29"/>
      <c r="J20" s="52">
        <f t="shared" si="3"/>
        <v>-1550</v>
      </c>
      <c r="K20" s="53"/>
      <c r="L20" s="33">
        <f t="shared" si="4"/>
        <v>1550</v>
      </c>
      <c r="M20" s="54">
        <f>SUM(C20:E20)+'1216'!P20</f>
        <v>0</v>
      </c>
      <c r="N20" s="55"/>
      <c r="O20" s="55"/>
      <c r="P20" s="26" t="s">
        <v>293</v>
      </c>
    </row>
    <row r="21">
      <c r="A21" s="64" t="s">
        <v>39</v>
      </c>
      <c r="B21" s="51">
        <f>-1*'1216'!N21</f>
        <v>0</v>
      </c>
      <c r="C21" s="29"/>
      <c r="D21" s="29"/>
      <c r="E21" s="29"/>
      <c r="F21" s="29"/>
      <c r="G21" s="29"/>
      <c r="H21" s="29"/>
      <c r="I21" s="29"/>
      <c r="J21" s="52">
        <f t="shared" si="3"/>
        <v>0</v>
      </c>
      <c r="K21" s="53"/>
      <c r="L21" s="33">
        <f t="shared" si="4"/>
        <v>0</v>
      </c>
      <c r="M21" s="54">
        <f>SUM(C21:E21)+'1216'!P21</f>
        <v>0</v>
      </c>
      <c r="N21" s="55"/>
      <c r="O21" s="55"/>
      <c r="P21" s="26" t="s">
        <v>294</v>
      </c>
    </row>
    <row r="22">
      <c r="A22" s="57" t="s">
        <v>30</v>
      </c>
      <c r="B22" s="51">
        <f>-1*'1216'!N23</f>
        <v>-3400</v>
      </c>
      <c r="C22" s="29"/>
      <c r="D22" s="29"/>
      <c r="E22" s="29"/>
      <c r="F22" s="29"/>
      <c r="G22" s="29"/>
      <c r="H22" s="29"/>
      <c r="I22" s="29"/>
      <c r="J22" s="52">
        <f t="shared" si="3"/>
        <v>-3400</v>
      </c>
      <c r="K22" s="53"/>
      <c r="L22" s="33">
        <f t="shared" si="4"/>
        <v>3400</v>
      </c>
      <c r="M22" s="54">
        <f>SUM(C22:E22)+'1216'!P23</f>
        <v>0</v>
      </c>
      <c r="N22" s="55"/>
      <c r="O22" s="55"/>
      <c r="P22" s="26" t="s">
        <v>295</v>
      </c>
    </row>
    <row r="23">
      <c r="A23" s="57" t="s">
        <v>52</v>
      </c>
      <c r="B23" s="51">
        <f>-1*'1216'!N24</f>
        <v>-3650</v>
      </c>
      <c r="C23" s="30">
        <v>11.0</v>
      </c>
      <c r="D23" s="29"/>
      <c r="E23" s="29"/>
      <c r="F23" s="29"/>
      <c r="G23" s="29"/>
      <c r="H23" s="29"/>
      <c r="I23" s="29"/>
      <c r="J23" s="52">
        <f t="shared" si="3"/>
        <v>-3639</v>
      </c>
      <c r="K23" s="53"/>
      <c r="L23" s="33">
        <f t="shared" si="4"/>
        <v>3639</v>
      </c>
      <c r="M23" s="54">
        <f>SUM(C23:E23)+'1216'!P24</f>
        <v>11</v>
      </c>
      <c r="N23" s="55"/>
      <c r="O23" s="55"/>
      <c r="P23" s="5" t="s">
        <v>296</v>
      </c>
    </row>
    <row r="24">
      <c r="A24" s="62" t="s">
        <v>40</v>
      </c>
      <c r="B24" s="51">
        <f>-1*'1216'!N25</f>
        <v>0</v>
      </c>
      <c r="C24" s="29"/>
      <c r="D24" s="58"/>
      <c r="E24" s="29"/>
      <c r="F24" s="29"/>
      <c r="G24" s="29"/>
      <c r="H24" s="29"/>
      <c r="I24" s="29"/>
      <c r="J24" s="52">
        <f t="shared" si="3"/>
        <v>0</v>
      </c>
      <c r="K24" s="53"/>
      <c r="L24" s="33">
        <f t="shared" si="4"/>
        <v>0</v>
      </c>
      <c r="M24" s="54">
        <f>SUM(C24:E24)+'1216'!P25</f>
        <v>0</v>
      </c>
      <c r="N24" s="55"/>
      <c r="O24" s="55"/>
      <c r="P24" s="5" t="s">
        <v>297</v>
      </c>
    </row>
    <row r="25">
      <c r="A25" s="62" t="s">
        <v>76</v>
      </c>
      <c r="B25" s="51">
        <f>-1*'1216'!N26</f>
        <v>0</v>
      </c>
      <c r="C25" s="63"/>
      <c r="D25" s="29"/>
      <c r="E25" s="29"/>
      <c r="F25" s="29"/>
      <c r="G25" s="29"/>
      <c r="H25" s="29"/>
      <c r="I25" s="29"/>
      <c r="J25" s="52">
        <f t="shared" si="3"/>
        <v>0</v>
      </c>
      <c r="K25" s="53"/>
      <c r="L25" s="33">
        <f t="shared" si="4"/>
        <v>0</v>
      </c>
      <c r="M25" s="54">
        <f>SUM(C25:E25)+'1216'!P26</f>
        <v>0</v>
      </c>
      <c r="N25" s="55"/>
      <c r="P25" s="5" t="s">
        <v>298</v>
      </c>
    </row>
    <row r="26">
      <c r="A26" s="62" t="s">
        <v>80</v>
      </c>
      <c r="B26" s="51">
        <f>-1*'1216'!N27</f>
        <v>0</v>
      </c>
      <c r="C26" s="6"/>
      <c r="D26" s="29"/>
      <c r="E26" s="29"/>
      <c r="G26" s="29"/>
      <c r="H26" s="29"/>
      <c r="I26" s="29"/>
      <c r="J26" s="52">
        <f t="shared" si="3"/>
        <v>0</v>
      </c>
      <c r="K26" s="53"/>
      <c r="L26" s="33">
        <f t="shared" si="4"/>
        <v>0</v>
      </c>
      <c r="M26" s="54">
        <f>SUM(C26:E26)+'1216'!P27</f>
        <v>0</v>
      </c>
      <c r="N26" s="55"/>
      <c r="O26" s="65"/>
      <c r="P26" s="5" t="s">
        <v>299</v>
      </c>
    </row>
    <row r="27">
      <c r="A27" s="62" t="s">
        <v>97</v>
      </c>
      <c r="B27" s="51">
        <f>-1*'1216'!N28</f>
        <v>-450</v>
      </c>
      <c r="C27" s="29"/>
      <c r="D27" s="29"/>
      <c r="F27" s="29"/>
      <c r="G27" s="29"/>
      <c r="H27" s="29"/>
      <c r="I27" s="29"/>
      <c r="J27" s="52">
        <f t="shared" si="3"/>
        <v>-450</v>
      </c>
      <c r="K27" s="53"/>
      <c r="L27" s="33">
        <f t="shared" si="4"/>
        <v>450</v>
      </c>
      <c r="M27" s="54">
        <f>SUM(C27:E27)+'1216'!P28</f>
        <v>0</v>
      </c>
    </row>
    <row r="28">
      <c r="A28" s="62" t="s">
        <v>104</v>
      </c>
      <c r="B28" s="51"/>
      <c r="C28" s="29"/>
      <c r="D28" s="29"/>
      <c r="E28" s="29"/>
      <c r="F28" s="29"/>
      <c r="G28" s="29"/>
      <c r="H28" s="29"/>
      <c r="I28" s="29"/>
      <c r="J28" s="52"/>
      <c r="K28" s="53"/>
      <c r="L28" s="33"/>
      <c r="M28" s="54"/>
    </row>
    <row r="29">
      <c r="A29" s="62" t="s">
        <v>112</v>
      </c>
      <c r="B29" s="51"/>
      <c r="C29" s="29"/>
      <c r="D29" s="29"/>
      <c r="F29" s="29"/>
      <c r="G29" s="29"/>
      <c r="H29" s="29"/>
      <c r="I29" s="29"/>
      <c r="J29" s="52"/>
      <c r="K29" s="53"/>
      <c r="L29" s="33"/>
      <c r="M29" s="54"/>
    </row>
    <row r="30">
      <c r="A30" s="62" t="s">
        <v>115</v>
      </c>
      <c r="B30" s="51"/>
      <c r="C30" s="29"/>
      <c r="D30" s="29"/>
      <c r="F30" s="29"/>
      <c r="G30" s="29"/>
      <c r="H30" s="29"/>
      <c r="I30" s="29"/>
      <c r="J30" s="52"/>
      <c r="K30" s="53"/>
      <c r="L30" s="33"/>
      <c r="M30" s="54"/>
    </row>
    <row r="31">
      <c r="A31" s="62" t="s">
        <v>44</v>
      </c>
      <c r="B31" s="51"/>
      <c r="C31" s="29"/>
      <c r="D31" s="29"/>
      <c r="E31" s="29"/>
      <c r="F31" s="29"/>
      <c r="G31" s="29"/>
      <c r="H31" s="29"/>
      <c r="I31" s="29"/>
      <c r="J31" s="52"/>
      <c r="K31" s="53"/>
      <c r="L31" s="33"/>
      <c r="M31" s="54"/>
    </row>
    <row r="32">
      <c r="A32" s="62" t="s">
        <v>90</v>
      </c>
      <c r="B32" s="51"/>
      <c r="C32" s="29"/>
      <c r="D32" s="29"/>
      <c r="E32" s="29"/>
      <c r="F32" s="29"/>
      <c r="G32" s="29"/>
      <c r="H32" s="29"/>
      <c r="I32" s="29"/>
      <c r="J32" s="52"/>
      <c r="K32" s="53"/>
      <c r="L32" s="33"/>
      <c r="M32" s="54"/>
    </row>
    <row r="33">
      <c r="A33" s="62" t="s">
        <v>116</v>
      </c>
      <c r="B33" s="51"/>
      <c r="C33" s="59">
        <v>8.0</v>
      </c>
      <c r="D33" s="29"/>
      <c r="F33" s="29"/>
      <c r="G33" s="29"/>
      <c r="H33" s="29"/>
      <c r="I33" s="29"/>
      <c r="J33" s="52"/>
      <c r="K33" s="53"/>
      <c r="L33" s="33"/>
      <c r="M33" s="54"/>
    </row>
    <row r="34">
      <c r="A34" s="62" t="s">
        <v>103</v>
      </c>
      <c r="B34" s="51"/>
      <c r="C34" s="29"/>
      <c r="D34" s="29"/>
      <c r="F34" s="29"/>
      <c r="G34" s="29"/>
      <c r="H34" s="29"/>
      <c r="I34" s="29"/>
      <c r="J34" s="52"/>
      <c r="K34" s="53"/>
      <c r="L34" s="33"/>
      <c r="M34" s="54"/>
    </row>
    <row r="35">
      <c r="A35" s="62" t="s">
        <v>109</v>
      </c>
      <c r="B35" s="51"/>
      <c r="C35" s="59">
        <v>8.0</v>
      </c>
      <c r="D35" s="29"/>
      <c r="F35" s="29"/>
      <c r="G35" s="29"/>
      <c r="H35" s="29"/>
      <c r="I35" s="29"/>
      <c r="J35" s="52"/>
      <c r="K35" s="53"/>
      <c r="L35" s="33"/>
      <c r="M35" s="54"/>
    </row>
    <row r="36">
      <c r="A36" s="62" t="s">
        <v>107</v>
      </c>
      <c r="B36" s="51"/>
      <c r="C36" s="30">
        <v>11.0</v>
      </c>
      <c r="D36" s="29"/>
      <c r="F36" s="29"/>
      <c r="G36" s="29"/>
      <c r="H36" s="29"/>
      <c r="I36" s="29"/>
      <c r="J36" s="52"/>
      <c r="K36" s="53"/>
      <c r="L36" s="33"/>
      <c r="M36" s="54"/>
    </row>
    <row r="37" ht="82.5" customHeight="1">
      <c r="A37" s="66"/>
      <c r="B37" s="43"/>
      <c r="C37" s="67"/>
      <c r="D37" s="6"/>
      <c r="E37" s="6"/>
      <c r="F37" s="6"/>
      <c r="G37" s="6"/>
      <c r="H37" s="6"/>
      <c r="I37" s="6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8"/>
      <c r="C38" s="69"/>
      <c r="D38" s="70"/>
      <c r="E38" s="70"/>
      <c r="F38" s="70"/>
      <c r="G38" s="70"/>
      <c r="H38" s="70"/>
      <c r="I38" s="70"/>
      <c r="J38" s="71"/>
      <c r="K38" s="71"/>
    </row>
    <row r="39">
      <c r="B39" s="68"/>
      <c r="C39" s="42"/>
      <c r="D39" s="72"/>
      <c r="E39" s="70"/>
      <c r="F39" s="72"/>
      <c r="G39" s="72"/>
      <c r="H39" s="72"/>
      <c r="I39" s="72"/>
      <c r="J39" s="71"/>
      <c r="K39" s="71"/>
    </row>
    <row r="40">
      <c r="B40" s="68"/>
      <c r="C40" s="42"/>
      <c r="D40" s="70"/>
      <c r="E40" s="70"/>
      <c r="F40" s="70"/>
      <c r="G40" s="70"/>
      <c r="H40" s="70"/>
      <c r="I40" s="70"/>
      <c r="J40" s="71"/>
      <c r="K40" s="71"/>
    </row>
    <row r="41">
      <c r="B41" s="68"/>
      <c r="C41" s="42"/>
      <c r="D41" s="68"/>
      <c r="E41" s="68"/>
      <c r="F41" s="68"/>
      <c r="G41" s="68"/>
      <c r="H41" s="68"/>
      <c r="I41" s="68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G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G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G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G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G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G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G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G73" s="43"/>
      <c r="H73" s="43"/>
      <c r="I73" s="43"/>
      <c r="J73" s="71"/>
      <c r="K73" s="71"/>
    </row>
    <row r="74">
      <c r="B74" s="68"/>
      <c r="C74" s="43"/>
      <c r="D74" s="43"/>
      <c r="F74" s="43"/>
      <c r="G74" s="43"/>
      <c r="H74" s="43"/>
      <c r="I74" s="43"/>
      <c r="J74" s="71"/>
      <c r="K74" s="71"/>
    </row>
    <row r="75">
      <c r="B75" s="68"/>
      <c r="C75" s="43"/>
      <c r="D75" s="43"/>
      <c r="F75" s="43"/>
      <c r="G75" s="43"/>
      <c r="H75" s="43"/>
      <c r="I75" s="43"/>
      <c r="J75" s="71"/>
      <c r="K75" s="71"/>
    </row>
    <row r="76">
      <c r="B76" s="68"/>
      <c r="C76" s="43"/>
      <c r="D76" s="43"/>
      <c r="F76" s="43"/>
      <c r="G76" s="43"/>
      <c r="H76" s="43"/>
      <c r="I76" s="43"/>
      <c r="J76" s="71"/>
      <c r="K76" s="71"/>
    </row>
    <row r="77">
      <c r="B77" s="68"/>
      <c r="C77" s="43"/>
      <c r="D77" s="43"/>
      <c r="F77" s="43"/>
      <c r="G77" s="43"/>
      <c r="H77" s="43"/>
      <c r="I77" s="43"/>
      <c r="J77" s="71"/>
      <c r="K77" s="71"/>
    </row>
    <row r="78">
      <c r="B78" s="68"/>
      <c r="C78" s="43"/>
      <c r="D78" s="43"/>
      <c r="F78" s="43"/>
      <c r="G78" s="43"/>
      <c r="H78" s="43"/>
      <c r="I78" s="43"/>
      <c r="J78" s="71"/>
      <c r="K78" s="71"/>
    </row>
    <row r="79">
      <c r="B79" s="68"/>
      <c r="C79" s="43"/>
      <c r="D79" s="43"/>
      <c r="F79" s="43"/>
      <c r="G79" s="43"/>
      <c r="H79" s="43"/>
      <c r="I79" s="43"/>
      <c r="J79" s="71"/>
      <c r="K79" s="71"/>
    </row>
    <row r="80">
      <c r="B80" s="68"/>
      <c r="C80" s="43"/>
      <c r="D80" s="43"/>
      <c r="F80" s="43"/>
      <c r="G80" s="43"/>
      <c r="H80" s="43"/>
      <c r="I80" s="43"/>
      <c r="J80" s="71"/>
      <c r="K80" s="71"/>
    </row>
    <row r="81">
      <c r="B81" s="68"/>
      <c r="C81" s="43"/>
      <c r="D81" s="43"/>
      <c r="F81" s="43"/>
      <c r="G81" s="43"/>
      <c r="H81" s="43"/>
      <c r="I81" s="43"/>
      <c r="J81" s="71"/>
      <c r="K81" s="71"/>
    </row>
    <row r="82">
      <c r="B82" s="68"/>
      <c r="C82" s="43"/>
      <c r="D82" s="43"/>
      <c r="F82" s="43"/>
      <c r="G82" s="43"/>
      <c r="H82" s="43"/>
      <c r="I82" s="43"/>
      <c r="J82" s="71"/>
      <c r="K82" s="71"/>
    </row>
    <row r="83">
      <c r="B83" s="68"/>
      <c r="C83" s="43"/>
      <c r="D83" s="43"/>
      <c r="F83" s="43"/>
      <c r="G83" s="43"/>
      <c r="H83" s="43"/>
      <c r="I83" s="43"/>
      <c r="J83" s="71"/>
      <c r="K83" s="71"/>
    </row>
    <row r="84">
      <c r="B84" s="68"/>
      <c r="C84" s="43"/>
      <c r="D84" s="43"/>
      <c r="F84" s="43"/>
      <c r="G84" s="43"/>
      <c r="H84" s="43"/>
      <c r="I84" s="43"/>
      <c r="J84" s="71"/>
      <c r="K84" s="71"/>
    </row>
    <row r="85">
      <c r="B85" s="68"/>
      <c r="C85" s="43"/>
      <c r="D85" s="43"/>
      <c r="F85" s="43"/>
      <c r="G85" s="43"/>
      <c r="H85" s="43"/>
      <c r="I85" s="43"/>
      <c r="J85" s="71"/>
      <c r="K85" s="71"/>
    </row>
    <row r="86">
      <c r="B86" s="68"/>
      <c r="C86" s="43"/>
      <c r="D86" s="43"/>
      <c r="F86" s="43"/>
      <c r="G86" s="43"/>
      <c r="H86" s="43"/>
      <c r="I86" s="43"/>
      <c r="J86" s="71"/>
      <c r="K86" s="71"/>
    </row>
    <row r="87">
      <c r="B87" s="68"/>
      <c r="C87" s="43"/>
      <c r="D87" s="43"/>
      <c r="F87" s="43"/>
      <c r="G87" s="43"/>
      <c r="H87" s="43"/>
      <c r="I87" s="43"/>
      <c r="J87" s="71"/>
      <c r="K87" s="71"/>
    </row>
    <row r="88">
      <c r="B88" s="68"/>
      <c r="C88" s="43"/>
      <c r="D88" s="43"/>
      <c r="F88" s="43"/>
      <c r="G88" s="43"/>
      <c r="H88" s="43"/>
      <c r="I88" s="43"/>
      <c r="J88" s="71"/>
      <c r="K88" s="71"/>
    </row>
    <row r="89">
      <c r="B89" s="68"/>
      <c r="C89" s="43"/>
      <c r="D89" s="43"/>
      <c r="F89" s="43"/>
      <c r="G89" s="43"/>
      <c r="H89" s="43"/>
      <c r="I89" s="43"/>
      <c r="J89" s="71"/>
      <c r="K89" s="71"/>
    </row>
    <row r="90">
      <c r="B90" s="68"/>
      <c r="C90" s="43"/>
      <c r="D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F93" s="43"/>
      <c r="G93" s="43"/>
      <c r="H93" s="43"/>
      <c r="I93" s="43"/>
      <c r="J93" s="71"/>
      <c r="K93" s="71"/>
    </row>
    <row r="94">
      <c r="B94" s="68"/>
      <c r="C94" s="43"/>
      <c r="D94" s="43"/>
      <c r="F94" s="43"/>
      <c r="G94" s="43"/>
      <c r="H94" s="43"/>
      <c r="I94" s="43"/>
      <c r="J94" s="71"/>
      <c r="K94" s="71"/>
    </row>
    <row r="95">
      <c r="B95" s="68"/>
      <c r="C95" s="43"/>
      <c r="D95" s="43"/>
      <c r="E95" s="73"/>
      <c r="F95" s="43"/>
      <c r="G95" s="43"/>
      <c r="H95" s="43"/>
      <c r="I95" s="43"/>
      <c r="J95" s="71"/>
      <c r="K95" s="71"/>
    </row>
    <row r="96">
      <c r="B96" s="68"/>
      <c r="C96" s="43"/>
      <c r="D96" s="43"/>
      <c r="E96" s="74"/>
      <c r="F96" s="43"/>
      <c r="G96" s="43"/>
      <c r="H96" s="43"/>
      <c r="I96" s="43"/>
      <c r="J96" s="71"/>
      <c r="K96" s="71"/>
    </row>
    <row r="97">
      <c r="B97" s="68"/>
      <c r="C97" s="43"/>
      <c r="D97" s="43"/>
      <c r="E97" s="43"/>
      <c r="F97" s="43"/>
      <c r="G97" s="43"/>
      <c r="H97" s="43"/>
      <c r="I97" s="43"/>
      <c r="J97" s="71"/>
      <c r="K97" s="71"/>
    </row>
    <row r="98">
      <c r="B98" s="68"/>
      <c r="C98" s="43"/>
      <c r="D98" s="43"/>
      <c r="E98" s="43"/>
      <c r="F98" s="43"/>
      <c r="G98" s="43"/>
      <c r="H98" s="43"/>
      <c r="I98" s="43"/>
      <c r="J98" s="71"/>
      <c r="K98" s="71"/>
    </row>
    <row r="99">
      <c r="B99" s="68"/>
      <c r="C99" s="43"/>
      <c r="D99" s="43"/>
      <c r="E99" s="43"/>
      <c r="F99" s="43"/>
      <c r="G99" s="43"/>
      <c r="H99" s="43"/>
      <c r="I99" s="43"/>
      <c r="J99" s="71"/>
      <c r="K99" s="71"/>
    </row>
    <row r="100">
      <c r="B100" s="68"/>
      <c r="C100" s="43"/>
      <c r="D100" s="43"/>
      <c r="E100" s="43"/>
      <c r="F100" s="43"/>
      <c r="G100" s="43"/>
      <c r="H100" s="43"/>
      <c r="I100" s="43"/>
      <c r="J100" s="71"/>
      <c r="K100" s="71"/>
    </row>
    <row r="101">
      <c r="B101" s="68"/>
      <c r="C101" s="43"/>
      <c r="D101" s="43"/>
      <c r="E101" s="43"/>
      <c r="F101" s="43"/>
      <c r="G101" s="43"/>
      <c r="H101" s="43"/>
      <c r="I101" s="43"/>
      <c r="J101" s="71"/>
      <c r="K101" s="71"/>
    </row>
  </sheetData>
  <drawing r:id="rId1"/>
</worksheet>
</file>