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lauc\Downloads\Curso UX\Dasafio Final - Projeto Spettos\"/>
    </mc:Choice>
  </mc:AlternateContent>
  <xr:revisionPtr revIDLastSave="0" documentId="13_ncr:1_{9A149FF7-C942-4AF4-BBC4-6877B0E316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nário 1" sheetId="1" r:id="rId1"/>
    <sheet name="Cenário 2" sheetId="2" r:id="rId2"/>
    <sheet name="Orçamento pro client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G13" i="3"/>
  <c r="G22" i="3" s="1"/>
  <c r="E24" i="3" s="1"/>
  <c r="H23" i="2"/>
  <c r="H22" i="2"/>
  <c r="H21" i="2"/>
  <c r="H20" i="2"/>
  <c r="H19" i="2"/>
  <c r="H18" i="2"/>
  <c r="F17" i="2"/>
  <c r="H17" i="2" s="1"/>
  <c r="H16" i="2"/>
  <c r="H15" i="2"/>
  <c r="H14" i="2"/>
  <c r="H13" i="2"/>
  <c r="L22" i="1"/>
  <c r="L21" i="1"/>
  <c r="L20" i="1"/>
  <c r="L18" i="1"/>
  <c r="J17" i="1"/>
  <c r="L17" i="1" s="1"/>
  <c r="L16" i="1"/>
  <c r="L15" i="1"/>
  <c r="L14" i="1"/>
  <c r="L13" i="1"/>
  <c r="L24" i="1" l="1"/>
  <c r="L25" i="1" s="1"/>
  <c r="G7" i="1" s="1"/>
  <c r="H25" i="2"/>
  <c r="H26" i="2" s="1"/>
  <c r="C7" i="2" s="1"/>
</calcChain>
</file>

<file path=xl/sharedStrings.xml><?xml version="1.0" encoding="utf-8"?>
<sst xmlns="http://schemas.openxmlformats.org/spreadsheetml/2006/main" count="102" uniqueCount="74">
  <si>
    <t>Nome do Projeto vem aqui</t>
  </si>
  <si>
    <r>
      <rPr>
        <b/>
        <sz val="10"/>
        <color rgb="FF666666"/>
        <rFont val="Roboto"/>
      </rPr>
      <t>Solicitante:</t>
    </r>
    <r>
      <rPr>
        <sz val="10"/>
        <color rgb="FF666666"/>
        <rFont val="Roboto"/>
      </rPr>
      <t xml:space="preserve"> empresa XXXX</t>
    </r>
  </si>
  <si>
    <r>
      <t xml:space="preserve">Data de início: </t>
    </r>
    <r>
      <rPr>
        <sz val="10"/>
        <color rgb="FF666666"/>
        <rFont val="Roboto"/>
      </rPr>
      <t>25/04/2022</t>
    </r>
  </si>
  <si>
    <r>
      <rPr>
        <b/>
        <sz val="10"/>
        <color rgb="FF666666"/>
        <rFont val="Roboto"/>
      </rPr>
      <t>Data de entrega:</t>
    </r>
    <r>
      <rPr>
        <sz val="10"/>
        <color rgb="FF666666"/>
        <rFont val="Roboto"/>
      </rPr>
      <t xml:space="preserve"> 31/04/2022</t>
    </r>
  </si>
  <si>
    <t>Preço final:</t>
  </si>
  <si>
    <t>Cálculo de orçamento</t>
  </si>
  <si>
    <t>Valor da hora</t>
  </si>
  <si>
    <t>Tarefa</t>
  </si>
  <si>
    <t>Sub-tarefa</t>
  </si>
  <si>
    <t>Materiais</t>
  </si>
  <si>
    <t>Custo de materiais</t>
  </si>
  <si>
    <t>Horas de trabalho</t>
  </si>
  <si>
    <t>Custo da tarefa</t>
  </si>
  <si>
    <t>Teste de usabilidade</t>
  </si>
  <si>
    <t>Reunião de alinhamento</t>
  </si>
  <si>
    <t>Microsoft Word</t>
  </si>
  <si>
    <t>Planejamento</t>
  </si>
  <si>
    <t>Elaborar roteiro</t>
  </si>
  <si>
    <t>Recrutar (base fornecida pelo cliente)</t>
  </si>
  <si>
    <t>Telefone + Internet</t>
  </si>
  <si>
    <t>Aplicar teste</t>
  </si>
  <si>
    <t>5 cartões vale presente</t>
  </si>
  <si>
    <t>Almoço</t>
  </si>
  <si>
    <t>-</t>
  </si>
  <si>
    <t>Transporte (ida e volta)</t>
  </si>
  <si>
    <t>Uber</t>
  </si>
  <si>
    <t>Tabular resultados</t>
  </si>
  <si>
    <t>Microsoft Excel</t>
  </si>
  <si>
    <t>Criar relatório de consolidação</t>
  </si>
  <si>
    <t>OneDrive</t>
  </si>
  <si>
    <t>Apresentar</t>
  </si>
  <si>
    <t>Google Meets ou Microsoft Teams</t>
  </si>
  <si>
    <t>Entrega do relatório impresso (opcional)</t>
  </si>
  <si>
    <t>Impressora</t>
  </si>
  <si>
    <t>Custo do projeto</t>
  </si>
  <si>
    <t>Custo + Lucro (35%)</t>
  </si>
  <si>
    <t>10 cartões vale presente</t>
  </si>
  <si>
    <t>Orçamento</t>
  </si>
  <si>
    <r>
      <t xml:space="preserve">Data do orçamento: </t>
    </r>
    <r>
      <rPr>
        <sz val="10"/>
        <color rgb="FFE01B84"/>
        <rFont val="Roboto"/>
      </rPr>
      <t>01/01/0001</t>
    </r>
  </si>
  <si>
    <t>Orçamento para</t>
  </si>
  <si>
    <t xml:space="preserve">Pagar para </t>
  </si>
  <si>
    <t>Dados bancários</t>
  </si>
  <si>
    <t>Fulano de Tal</t>
  </si>
  <si>
    <t>Seu nome</t>
  </si>
  <si>
    <t>Banco XXX agencia: 0001 - conta: 1234-5
CPF: 123.456.789-0</t>
  </si>
  <si>
    <t>Empresa XXXX</t>
  </si>
  <si>
    <t>Rua X, nº YYYY</t>
  </si>
  <si>
    <t>Projeto</t>
  </si>
  <si>
    <t>Data de entrega</t>
  </si>
  <si>
    <t>Cidade, UF - CEP</t>
  </si>
  <si>
    <t>Nome do projeto</t>
  </si>
  <si>
    <t>31/04/2022</t>
  </si>
  <si>
    <t>Descrição</t>
  </si>
  <si>
    <t>Total price</t>
  </si>
  <si>
    <t>Recrutamento</t>
  </si>
  <si>
    <t>Teste de usabilidade com 5 pessoas, 
clientes de perfis variados</t>
  </si>
  <si>
    <t>2 reuniões de alinhamento pré projeto</t>
  </si>
  <si>
    <t>2 reuniões de alinhamento pós projeto</t>
  </si>
  <si>
    <t>Relatório contendo as principais dores do usuário 
e recomendações de melhorias baseadas nas 
decobertas de pesquisa</t>
  </si>
  <si>
    <t>Materiais complementares</t>
  </si>
  <si>
    <t>Relatório Impresso</t>
  </si>
  <si>
    <t>Subtotal:</t>
  </si>
  <si>
    <t>Desconto:</t>
  </si>
  <si>
    <t>Valor final:</t>
  </si>
  <si>
    <t>Nome do Projeto App Projeto Spettos</t>
  </si>
  <si>
    <r>
      <rPr>
        <b/>
        <sz val="10"/>
        <color rgb="FF666666"/>
        <rFont val="Roboto"/>
      </rPr>
      <t>Solicitante:</t>
    </r>
    <r>
      <rPr>
        <sz val="10"/>
        <color rgb="FF666666"/>
        <rFont val="Roboto"/>
      </rPr>
      <t xml:space="preserve"> empresa Projeto Spettos</t>
    </r>
  </si>
  <si>
    <r>
      <t xml:space="preserve">Data de início: </t>
    </r>
    <r>
      <rPr>
        <sz val="10"/>
        <color rgb="FF666666"/>
        <rFont val="Roboto"/>
      </rPr>
      <t>14/09/2025</t>
    </r>
  </si>
  <si>
    <r>
      <rPr>
        <b/>
        <sz val="10"/>
        <color rgb="FF666666"/>
        <rFont val="Roboto"/>
      </rPr>
      <t>Data de entrega:</t>
    </r>
    <r>
      <rPr>
        <sz val="10"/>
        <color rgb="FF666666"/>
        <rFont val="Roboto"/>
      </rPr>
      <t xml:space="preserve"> 21/09/2025</t>
    </r>
  </si>
  <si>
    <t>Wireframes</t>
  </si>
  <si>
    <t>Briefing + Pesquisa inicial</t>
  </si>
  <si>
    <t>Figma</t>
  </si>
  <si>
    <t>Criação de Persona</t>
  </si>
  <si>
    <t>Protótipo navegável (Figma)</t>
  </si>
  <si>
    <t>Relatório + Correções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</si>
</sst>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]#,##0.00"/>
    <numFmt numFmtId="165" formatCode="mmm&quot; &quot;d&quot;, &quot;yyyy"/>
    <numFmt numFmtId="166" formatCode="[$£-809]#,##0.00"/>
  </numFmts>
  <fonts count="37" x14ac:knownFonts="1">
    <font>
      <sz val="10"/>
      <color rgb="FF000000"/>
      <name val="Arial"/>
      <scheme val="minor"/>
    </font>
    <font>
      <sz val="10"/>
      <color theme="1"/>
      <name val="Roboto"/>
    </font>
    <font>
      <sz val="20"/>
      <color rgb="FF6D64E8"/>
      <name val="Roboto"/>
    </font>
    <font>
      <sz val="10"/>
      <color rgb="FF666666"/>
      <name val="Roboto"/>
    </font>
    <font>
      <b/>
      <sz val="10"/>
      <color rgb="FF666666"/>
      <name val="Roboto"/>
    </font>
    <font>
      <b/>
      <sz val="10"/>
      <color rgb="FF2A3990"/>
      <name val="Roboto"/>
    </font>
    <font>
      <sz val="10"/>
      <color rgb="FF2A3990"/>
      <name val="Roboto"/>
    </font>
    <font>
      <b/>
      <sz val="23"/>
      <color rgb="FF283592"/>
      <name val="Roboto"/>
    </font>
    <font>
      <b/>
      <sz val="33"/>
      <color rgb="FF283592"/>
      <name val="Roboto"/>
    </font>
    <font>
      <sz val="10"/>
      <color rgb="FF283592"/>
      <name val="Roboto"/>
    </font>
    <font>
      <b/>
      <sz val="11"/>
      <color rgb="FFFFFFFF"/>
      <name val="Roboto"/>
    </font>
    <font>
      <sz val="10"/>
      <color theme="1"/>
      <name val="Arial"/>
      <scheme val="minor"/>
    </font>
    <font>
      <b/>
      <sz val="10"/>
      <color theme="1"/>
      <name val="Roboto"/>
    </font>
    <font>
      <sz val="10"/>
      <color rgb="FFBDBDBD"/>
      <name val="Roboto"/>
    </font>
    <font>
      <b/>
      <sz val="14"/>
      <color rgb="FFBDBDBD"/>
      <name val="Roboto"/>
    </font>
    <font>
      <sz val="10"/>
      <name val="Arial"/>
    </font>
    <font>
      <sz val="14"/>
      <color rgb="FFBDBDBD"/>
      <name val="Roboto"/>
    </font>
    <font>
      <b/>
      <sz val="12"/>
      <color rgb="FFFF00FF"/>
      <name val="Roboto"/>
    </font>
    <font>
      <b/>
      <sz val="12"/>
      <color rgb="FFFFFFFF"/>
      <name val="Roboto"/>
    </font>
    <font>
      <b/>
      <sz val="12"/>
      <color rgb="FFBDBDBD"/>
      <name val="Roboto"/>
    </font>
    <font>
      <sz val="12"/>
      <color rgb="FFBDBDBD"/>
      <name val="Roboto"/>
    </font>
    <font>
      <b/>
      <sz val="10"/>
      <color rgb="FFE01B84"/>
      <name val="Roboto"/>
    </font>
    <font>
      <sz val="11"/>
      <color rgb="FFE01B84"/>
      <name val="Roboto"/>
    </font>
    <font>
      <sz val="13"/>
      <color theme="1"/>
      <name val="Roboto"/>
    </font>
    <font>
      <b/>
      <sz val="12"/>
      <color rgb="FF434343"/>
      <name val="Roboto"/>
    </font>
    <font>
      <b/>
      <sz val="12"/>
      <color rgb="FF2A3990"/>
      <name val="Roboto"/>
    </font>
    <font>
      <sz val="10"/>
      <color rgb="FF000000"/>
      <name val="Roboto"/>
    </font>
    <font>
      <sz val="14"/>
      <color theme="1"/>
      <name val="Roboto"/>
    </font>
    <font>
      <sz val="10"/>
      <color rgb="FF999999"/>
      <name val="Roboto"/>
    </font>
    <font>
      <b/>
      <sz val="10"/>
      <color rgb="FF000000"/>
      <name val="Roboto"/>
    </font>
    <font>
      <sz val="10"/>
      <color rgb="FF434343"/>
      <name val="Roboto"/>
    </font>
    <font>
      <sz val="18"/>
      <color theme="1"/>
      <name val="Roboto"/>
    </font>
    <font>
      <sz val="18"/>
      <color rgb="FFE01B84"/>
      <name val="Roboto"/>
    </font>
    <font>
      <b/>
      <sz val="20"/>
      <color rgb="FFE01B84"/>
      <name val="Roboto"/>
    </font>
    <font>
      <sz val="18"/>
      <color rgb="FF666666"/>
      <name val="Roboto"/>
    </font>
    <font>
      <sz val="10"/>
      <color rgb="FFE01B84"/>
      <name val="Roboto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CCCCCC"/>
      </top>
      <bottom/>
      <diagonal/>
    </border>
    <border>
      <left/>
      <right/>
      <top style="thick">
        <color rgb="FF2A3990"/>
      </top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164" fontId="10" fillId="4" borderId="0" xfId="0" applyNumberFormat="1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164" fontId="16" fillId="0" borderId="3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17" fillId="0" borderId="0" xfId="0" applyNumberFormat="1" applyFont="1" applyAlignment="1">
      <alignment vertical="center" wrapText="1"/>
    </xf>
    <xf numFmtId="0" fontId="18" fillId="4" borderId="0" xfId="0" applyFont="1" applyFill="1" applyAlignment="1">
      <alignment vertical="center" wrapText="1"/>
    </xf>
    <xf numFmtId="164" fontId="18" fillId="4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64" fontId="1" fillId="3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164" fontId="1" fillId="5" borderId="0" xfId="0" applyNumberFormat="1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20" fillId="0" borderId="3" xfId="0" applyNumberFormat="1" applyFont="1" applyBorder="1" applyAlignment="1">
      <alignment vertical="center" wrapText="1"/>
    </xf>
    <xf numFmtId="0" fontId="1" fillId="0" borderId="0" xfId="0" applyFont="1"/>
    <xf numFmtId="0" fontId="23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6" fillId="6" borderId="0" xfId="0" applyFont="1" applyFill="1" applyAlignment="1">
      <alignment vertical="center"/>
    </xf>
    <xf numFmtId="164" fontId="3" fillId="6" borderId="0" xfId="0" applyNumberFormat="1" applyFont="1" applyFill="1" applyAlignment="1">
      <alignment horizontal="right" vertical="center"/>
    </xf>
    <xf numFmtId="0" fontId="27" fillId="0" borderId="0" xfId="0" applyFont="1" applyAlignment="1">
      <alignment vertical="center"/>
    </xf>
    <xf numFmtId="0" fontId="26" fillId="3" borderId="0" xfId="0" applyFont="1" applyFill="1" applyAlignment="1">
      <alignment vertical="center" wrapText="1"/>
    </xf>
    <xf numFmtId="0" fontId="26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horizontal="right" vertical="center"/>
    </xf>
    <xf numFmtId="0" fontId="26" fillId="0" borderId="0" xfId="0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28" fillId="0" borderId="5" xfId="0" applyFont="1" applyBorder="1"/>
    <xf numFmtId="0" fontId="28" fillId="0" borderId="5" xfId="0" applyFont="1" applyBorder="1" applyAlignment="1">
      <alignment horizontal="left" wrapText="1"/>
    </xf>
    <xf numFmtId="164" fontId="29" fillId="0" borderId="5" xfId="0" applyNumberFormat="1" applyFont="1" applyBorder="1" applyAlignment="1">
      <alignment horizontal="right"/>
    </xf>
    <xf numFmtId="0" fontId="30" fillId="0" borderId="0" xfId="0" applyFont="1"/>
    <xf numFmtId="0" fontId="28" fillId="0" borderId="0" xfId="0" applyFont="1" applyAlignment="1">
      <alignment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right" vertical="center"/>
    </xf>
    <xf numFmtId="14" fontId="34" fillId="0" borderId="0" xfId="0" applyNumberFormat="1" applyFont="1" applyAlignment="1">
      <alignment horizontal="right" vertical="center"/>
    </xf>
    <xf numFmtId="0" fontId="1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" fillId="2" borderId="0" xfId="0" applyFont="1" applyFill="1"/>
    <xf numFmtId="14" fontId="1" fillId="2" borderId="0" xfId="0" applyNumberFormat="1" applyFont="1" applyFill="1"/>
    <xf numFmtId="0" fontId="3" fillId="0" borderId="0" xfId="0" applyFont="1"/>
    <xf numFmtId="0" fontId="3" fillId="6" borderId="0" xfId="0" applyFont="1" applyFill="1" applyAlignment="1">
      <alignment horizontal="right"/>
    </xf>
    <xf numFmtId="164" fontId="3" fillId="6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166" fontId="3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0" fontId="12" fillId="3" borderId="0" xfId="0" applyFont="1" applyFill="1" applyAlignment="1">
      <alignment vertical="center" wrapText="1"/>
    </xf>
    <xf numFmtId="0" fontId="0" fillId="0" borderId="0" xfId="0"/>
    <xf numFmtId="0" fontId="14" fillId="0" borderId="3" xfId="0" applyFont="1" applyBorder="1" applyAlignment="1">
      <alignment vertical="center" wrapText="1"/>
    </xf>
    <xf numFmtId="0" fontId="15" fillId="0" borderId="3" xfId="0" applyFont="1" applyBorder="1"/>
    <xf numFmtId="0" fontId="1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4" borderId="0" xfId="0" applyFont="1" applyFill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8" fillId="4" borderId="0" xfId="0" applyFont="1" applyFill="1" applyAlignment="1">
      <alignment vertical="center" wrapText="1"/>
    </xf>
    <xf numFmtId="0" fontId="25" fillId="0" borderId="0" xfId="0" applyFont="1" applyAlignment="1">
      <alignment vertical="center"/>
    </xf>
    <xf numFmtId="166" fontId="6" fillId="0" borderId="0" xfId="0" applyNumberFormat="1" applyFont="1" applyAlignment="1">
      <alignment horizontal="right"/>
    </xf>
    <xf numFmtId="0" fontId="32" fillId="0" borderId="0" xfId="0" applyFont="1" applyAlignment="1">
      <alignment horizontal="right" vertical="center"/>
    </xf>
    <xf numFmtId="164" fontId="33" fillId="0" borderId="0" xfId="0" applyNumberFormat="1" applyFont="1" applyAlignment="1">
      <alignment horizontal="right" vertical="center"/>
    </xf>
    <xf numFmtId="0" fontId="26" fillId="3" borderId="0" xfId="0" applyFont="1" applyFill="1" applyAlignment="1">
      <alignment vertical="center"/>
    </xf>
    <xf numFmtId="0" fontId="26" fillId="6" borderId="0" xfId="0" applyFont="1" applyFill="1" applyAlignment="1">
      <alignment vertical="center" wrapText="1"/>
    </xf>
    <xf numFmtId="0" fontId="26" fillId="6" borderId="0" xfId="0" applyFont="1" applyFill="1" applyAlignment="1">
      <alignment vertical="center"/>
    </xf>
    <xf numFmtId="166" fontId="6" fillId="0" borderId="5" xfId="0" applyNumberFormat="1" applyFont="1" applyBorder="1" applyAlignment="1">
      <alignment horizontal="right"/>
    </xf>
    <xf numFmtId="0" fontId="15" fillId="0" borderId="5" xfId="0" applyFont="1" applyBorder="1"/>
    <xf numFmtId="0" fontId="3" fillId="0" borderId="0" xfId="0" applyFont="1" applyAlignment="1">
      <alignment horizontal="left" vertical="center"/>
    </xf>
    <xf numFmtId="0" fontId="3" fillId="0" borderId="4" xfId="0" applyFont="1" applyBorder="1"/>
    <xf numFmtId="0" fontId="15" fillId="0" borderId="4" xfId="0" applyFont="1" applyBorder="1"/>
    <xf numFmtId="0" fontId="24" fillId="0" borderId="0" xfId="0" applyFont="1" applyAlignment="1">
      <alignment vertical="center"/>
    </xf>
    <xf numFmtId="0" fontId="8" fillId="0" borderId="0" xfId="0" applyFont="1"/>
    <xf numFmtId="0" fontId="21" fillId="0" borderId="0" xfId="0" applyFont="1" applyAlignment="1">
      <alignment horizontal="left"/>
    </xf>
    <xf numFmtId="165" fontId="22" fillId="0" borderId="0" xfId="0" applyNumberFormat="1" applyFont="1" applyAlignment="1">
      <alignment horizontal="left"/>
    </xf>
    <xf numFmtId="0" fontId="1" fillId="0" borderId="0" xfId="0" applyFont="1"/>
    <xf numFmtId="0" fontId="36" fillId="5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showGridLines="0" tabSelected="1" topLeftCell="A11" zoomScaleNormal="150" workbookViewId="0">
      <selection activeCell="P9" sqref="P9"/>
    </sheetView>
  </sheetViews>
  <sheetFormatPr defaultColWidth="12.6640625" defaultRowHeight="15.75" customHeight="1" x14ac:dyDescent="0.25"/>
  <cols>
    <col min="1" max="1" width="2.33203125" customWidth="1"/>
    <col min="2" max="4" width="11.88671875" hidden="1" customWidth="1"/>
    <col min="5" max="5" width="5.109375" customWidth="1"/>
    <col min="6" max="6" width="9.33203125" customWidth="1"/>
    <col min="7" max="7" width="23.109375" customWidth="1"/>
    <col min="8" max="8" width="16.6640625" customWidth="1"/>
    <col min="9" max="9" width="4.88671875" customWidth="1"/>
    <col min="11" max="11" width="10.6640625" customWidth="1"/>
    <col min="12" max="12" width="14.109375" customWidth="1"/>
    <col min="13" max="16" width="11.88671875" customWidth="1"/>
  </cols>
  <sheetData>
    <row r="1" spans="1:30" ht="13.8" x14ac:dyDescent="0.25">
      <c r="A1" s="1"/>
      <c r="B1" s="1"/>
      <c r="C1" s="1"/>
      <c r="D1" s="1"/>
      <c r="E1" s="1"/>
      <c r="F1" s="1"/>
      <c r="G1" s="1"/>
      <c r="H1" s="2"/>
      <c r="I1" s="1"/>
      <c r="J1" s="1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3.8" x14ac:dyDescent="0.25">
      <c r="A2" s="4"/>
      <c r="B2" s="4"/>
      <c r="C2" s="4"/>
      <c r="D2" s="4"/>
      <c r="E2" s="4"/>
      <c r="F2" s="4"/>
      <c r="G2" s="4"/>
      <c r="H2" s="5"/>
      <c r="I2" s="4"/>
      <c r="J2" s="4"/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25.8" x14ac:dyDescent="0.25">
      <c r="A3" s="4"/>
      <c r="B3" s="4"/>
      <c r="C3" s="4"/>
      <c r="D3" s="4"/>
      <c r="E3" s="4"/>
      <c r="F3" s="7" t="s">
        <v>64</v>
      </c>
      <c r="G3" s="8"/>
      <c r="H3" s="4"/>
      <c r="I3" s="4"/>
      <c r="J3" s="4"/>
      <c r="K3" s="6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3.2" x14ac:dyDescent="0.25">
      <c r="A4" s="4"/>
      <c r="B4" s="4"/>
      <c r="C4" s="4"/>
      <c r="D4" s="4"/>
      <c r="E4" s="4"/>
      <c r="F4" s="78" t="s">
        <v>65</v>
      </c>
      <c r="G4" s="74"/>
      <c r="H4" s="74"/>
      <c r="I4" s="4"/>
      <c r="J4" s="4"/>
      <c r="K4" s="6"/>
      <c r="L4" s="6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3.2" x14ac:dyDescent="0.25">
      <c r="A5" s="4"/>
      <c r="B5" s="4"/>
      <c r="C5" s="4"/>
      <c r="D5" s="4"/>
      <c r="E5" s="4"/>
      <c r="F5" s="79" t="s">
        <v>66</v>
      </c>
      <c r="G5" s="74"/>
      <c r="H5" s="74"/>
      <c r="I5" s="4"/>
      <c r="J5" s="4"/>
      <c r="K5" s="6"/>
      <c r="L5" s="6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3.2" x14ac:dyDescent="0.25">
      <c r="A6" s="4"/>
      <c r="B6" s="4"/>
      <c r="C6" s="4"/>
      <c r="D6" s="4"/>
      <c r="E6" s="4"/>
      <c r="F6" s="78" t="s">
        <v>67</v>
      </c>
      <c r="G6" s="74"/>
      <c r="H6" s="9"/>
      <c r="I6" s="4"/>
      <c r="J6" s="4"/>
      <c r="K6" s="6"/>
      <c r="L6" s="6"/>
      <c r="M6" s="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3.8" x14ac:dyDescent="0.25">
      <c r="A7" s="4"/>
      <c r="B7" s="4"/>
      <c r="C7" s="4"/>
      <c r="D7" s="4"/>
      <c r="E7" s="4"/>
      <c r="F7" s="10" t="s">
        <v>4</v>
      </c>
      <c r="G7" s="11">
        <f>L25</f>
        <v>5697</v>
      </c>
      <c r="H7" s="9"/>
      <c r="I7" s="4"/>
      <c r="J7" s="4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3.8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42.6" x14ac:dyDescent="0.25">
      <c r="A9" s="4"/>
      <c r="B9" s="4"/>
      <c r="C9" s="4"/>
      <c r="D9" s="4"/>
      <c r="E9" s="4"/>
      <c r="F9" s="80" t="s">
        <v>5</v>
      </c>
      <c r="G9" s="74"/>
      <c r="H9" s="74"/>
      <c r="I9" s="74"/>
      <c r="J9" s="12"/>
      <c r="K9" s="13" t="s">
        <v>6</v>
      </c>
      <c r="L9" s="14">
        <v>80</v>
      </c>
      <c r="M9" s="1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4.5" customHeight="1" x14ac:dyDescent="0.25">
      <c r="A10" s="4"/>
      <c r="B10" s="4"/>
      <c r="C10" s="4"/>
      <c r="D10" s="4"/>
      <c r="E10" s="4"/>
      <c r="F10" s="15"/>
      <c r="G10" s="15"/>
      <c r="H10" s="15"/>
      <c r="I10" s="15"/>
      <c r="J10" s="15"/>
      <c r="K10" s="16"/>
      <c r="L10" s="16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27" customHeight="1" x14ac:dyDescent="0.25">
      <c r="A11" s="4"/>
      <c r="B11" s="4"/>
      <c r="C11" s="4"/>
      <c r="D11" s="4"/>
      <c r="E11" s="4"/>
      <c r="F11" s="17" t="s">
        <v>7</v>
      </c>
      <c r="G11" s="17" t="s">
        <v>8</v>
      </c>
      <c r="H11" s="81" t="s">
        <v>9</v>
      </c>
      <c r="I11" s="74"/>
      <c r="J11" s="18" t="s">
        <v>10</v>
      </c>
      <c r="K11" s="18" t="s">
        <v>11</v>
      </c>
      <c r="L11" s="18" t="s">
        <v>12</v>
      </c>
      <c r="M11" s="1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23.25" customHeight="1" x14ac:dyDescent="0.25">
      <c r="A12" s="4"/>
      <c r="B12" s="4"/>
      <c r="C12" s="4"/>
      <c r="D12" s="4"/>
      <c r="E12" s="4"/>
      <c r="F12" s="73" t="s">
        <v>13</v>
      </c>
      <c r="G12" s="74"/>
      <c r="H12" s="27"/>
      <c r="I12" s="27"/>
      <c r="J12" s="28"/>
      <c r="K12" s="29"/>
      <c r="L12" s="28"/>
      <c r="M12" s="30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23.25" customHeight="1" x14ac:dyDescent="0.25">
      <c r="A13" s="4"/>
      <c r="B13" s="4"/>
      <c r="C13" s="4"/>
      <c r="D13" s="4"/>
      <c r="E13" s="4"/>
      <c r="F13" s="31"/>
      <c r="G13" s="102" t="s">
        <v>14</v>
      </c>
      <c r="H13" s="31" t="s">
        <v>15</v>
      </c>
      <c r="I13" s="31"/>
      <c r="J13" s="33">
        <v>0</v>
      </c>
      <c r="K13" s="34">
        <v>2</v>
      </c>
      <c r="L13" s="33">
        <f t="shared" ref="L13:L22" si="0">($L$9*K13)+J13</f>
        <v>160</v>
      </c>
      <c r="M13" s="3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23.25" customHeight="1" x14ac:dyDescent="0.25">
      <c r="A14" s="4"/>
      <c r="B14" s="4"/>
      <c r="C14" s="4"/>
      <c r="D14" s="4"/>
      <c r="E14" s="4"/>
      <c r="F14" s="27"/>
      <c r="G14" s="27" t="s">
        <v>69</v>
      </c>
      <c r="H14" s="23" t="s">
        <v>70</v>
      </c>
      <c r="I14" s="27"/>
      <c r="J14" s="28">
        <v>0</v>
      </c>
      <c r="K14" s="29">
        <v>4</v>
      </c>
      <c r="L14" s="28">
        <f t="shared" si="0"/>
        <v>320</v>
      </c>
      <c r="M14" s="30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3.25" customHeight="1" x14ac:dyDescent="0.25">
      <c r="A15" s="4"/>
      <c r="B15" s="4"/>
      <c r="C15" s="4"/>
      <c r="D15" s="4"/>
      <c r="E15" s="4"/>
      <c r="F15" s="31"/>
      <c r="G15" s="31" t="s">
        <v>71</v>
      </c>
      <c r="H15" s="31" t="s">
        <v>70</v>
      </c>
      <c r="I15" s="31"/>
      <c r="J15" s="33">
        <v>0</v>
      </c>
      <c r="K15" s="34">
        <v>2</v>
      </c>
      <c r="L15" s="33">
        <f t="shared" si="0"/>
        <v>160</v>
      </c>
      <c r="M15" s="30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27.75" customHeight="1" x14ac:dyDescent="0.25">
      <c r="A16" s="4"/>
      <c r="B16" s="4"/>
      <c r="C16" s="4"/>
      <c r="D16" s="4"/>
      <c r="E16" s="4"/>
      <c r="F16" s="27"/>
      <c r="G16" s="27" t="s">
        <v>68</v>
      </c>
      <c r="H16" s="23" t="s">
        <v>70</v>
      </c>
      <c r="I16" s="27"/>
      <c r="J16" s="28">
        <v>60</v>
      </c>
      <c r="K16" s="29">
        <v>4</v>
      </c>
      <c r="L16" s="28">
        <f t="shared" si="0"/>
        <v>380</v>
      </c>
      <c r="M16" s="30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27.75" customHeight="1" x14ac:dyDescent="0.25">
      <c r="A17" s="4"/>
      <c r="B17" s="4"/>
      <c r="C17" s="4"/>
      <c r="D17" s="4"/>
      <c r="E17" s="4"/>
      <c r="F17" s="31"/>
      <c r="G17" s="31" t="s">
        <v>72</v>
      </c>
      <c r="H17" s="31" t="s">
        <v>21</v>
      </c>
      <c r="I17" s="31"/>
      <c r="J17" s="33">
        <f>1000+200</f>
        <v>1200</v>
      </c>
      <c r="K17" s="34">
        <v>8</v>
      </c>
      <c r="L17" s="33">
        <f t="shared" si="0"/>
        <v>1840</v>
      </c>
      <c r="M17" s="30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23.25" customHeight="1" x14ac:dyDescent="0.25">
      <c r="A18" s="4"/>
      <c r="B18" s="4"/>
      <c r="C18" s="4"/>
      <c r="D18" s="4"/>
      <c r="E18" s="4"/>
      <c r="F18" s="27"/>
      <c r="G18" s="27" t="s">
        <v>13</v>
      </c>
      <c r="H18" s="59" t="s">
        <v>23</v>
      </c>
      <c r="I18" s="27"/>
      <c r="J18" s="28">
        <v>60</v>
      </c>
      <c r="K18" s="29">
        <v>8</v>
      </c>
      <c r="L18" s="28">
        <f t="shared" si="0"/>
        <v>700</v>
      </c>
      <c r="M18" s="3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23.25" customHeight="1" x14ac:dyDescent="0.25">
      <c r="A19" s="4"/>
      <c r="B19" s="4"/>
      <c r="C19" s="4"/>
      <c r="D19" s="4"/>
      <c r="E19" s="4"/>
      <c r="F19" s="31"/>
      <c r="G19" s="31" t="s">
        <v>24</v>
      </c>
      <c r="H19" s="31" t="s">
        <v>25</v>
      </c>
      <c r="I19" s="31"/>
      <c r="J19" s="33">
        <v>100</v>
      </c>
      <c r="K19" s="34">
        <v>1</v>
      </c>
      <c r="L19" s="33">
        <f>($L$9*K19)+J19</f>
        <v>180</v>
      </c>
      <c r="M19" s="3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23.25" customHeight="1" x14ac:dyDescent="0.25">
      <c r="A20" s="4"/>
      <c r="B20" s="4"/>
      <c r="C20" s="4"/>
      <c r="D20" s="4"/>
      <c r="E20" s="4"/>
      <c r="F20" s="27"/>
      <c r="G20" s="27" t="s">
        <v>22</v>
      </c>
      <c r="H20" s="27" t="s">
        <v>27</v>
      </c>
      <c r="I20" s="27"/>
      <c r="J20" s="28">
        <v>0</v>
      </c>
      <c r="K20" s="29">
        <v>1</v>
      </c>
      <c r="L20" s="28">
        <f t="shared" si="0"/>
        <v>80</v>
      </c>
      <c r="M20" s="30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23.25" customHeight="1" x14ac:dyDescent="0.25">
      <c r="A21" s="4"/>
      <c r="B21" s="4"/>
      <c r="C21" s="4"/>
      <c r="D21" s="4"/>
      <c r="E21" s="4"/>
      <c r="F21" s="31"/>
      <c r="G21" s="31" t="s">
        <v>73</v>
      </c>
      <c r="H21" s="31" t="s">
        <v>29</v>
      </c>
      <c r="I21" s="31"/>
      <c r="J21" s="33">
        <v>0</v>
      </c>
      <c r="K21" s="34">
        <v>3</v>
      </c>
      <c r="L21" s="33">
        <f t="shared" si="0"/>
        <v>240</v>
      </c>
      <c r="M21" s="3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23.25" customHeight="1" x14ac:dyDescent="0.25">
      <c r="A22" s="4"/>
      <c r="B22" s="4"/>
      <c r="C22" s="4"/>
      <c r="D22" s="4"/>
      <c r="E22" s="4"/>
      <c r="F22" s="27"/>
      <c r="G22" s="27" t="s">
        <v>30</v>
      </c>
      <c r="H22" s="27" t="s">
        <v>31</v>
      </c>
      <c r="I22" s="27"/>
      <c r="J22" s="28">
        <v>0</v>
      </c>
      <c r="K22" s="29">
        <v>2</v>
      </c>
      <c r="L22" s="28">
        <f t="shared" si="0"/>
        <v>160</v>
      </c>
      <c r="M22" s="30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23.25" customHeight="1" x14ac:dyDescent="0.25">
      <c r="A23" s="4"/>
      <c r="B23" s="4"/>
      <c r="C23" s="4"/>
      <c r="D23" s="4"/>
      <c r="E23" s="4"/>
      <c r="F23" s="23"/>
      <c r="G23" s="23"/>
      <c r="H23" s="23"/>
      <c r="I23" s="23"/>
      <c r="J23" s="35"/>
      <c r="K23" s="36"/>
      <c r="L23" s="35"/>
      <c r="M23" s="3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33.75" customHeight="1" x14ac:dyDescent="0.25">
      <c r="A24" s="4"/>
      <c r="B24" s="4"/>
      <c r="C24" s="4"/>
      <c r="D24" s="4"/>
      <c r="E24" s="4"/>
      <c r="F24" s="20"/>
      <c r="G24" s="20"/>
      <c r="H24" s="20"/>
      <c r="I24" s="21"/>
      <c r="J24" s="75" t="s">
        <v>34</v>
      </c>
      <c r="K24" s="76"/>
      <c r="L24" s="22">
        <f>SUM(L12:L23)</f>
        <v>4220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.6" x14ac:dyDescent="0.25">
      <c r="A25" s="4"/>
      <c r="B25" s="4"/>
      <c r="C25" s="4"/>
      <c r="D25" s="4"/>
      <c r="E25" s="4"/>
      <c r="F25" s="23"/>
      <c r="G25" s="23"/>
      <c r="H25" s="23"/>
      <c r="I25" s="23"/>
      <c r="J25" s="77" t="s">
        <v>35</v>
      </c>
      <c r="K25" s="74"/>
      <c r="L25" s="24">
        <f>L24*1.35</f>
        <v>5697</v>
      </c>
      <c r="M25" s="6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3.8" x14ac:dyDescent="0.25">
      <c r="A26" s="4"/>
      <c r="B26" s="4"/>
      <c r="C26" s="4"/>
      <c r="D26" s="4"/>
      <c r="E26" s="4"/>
      <c r="F26" s="4"/>
      <c r="G26" s="4"/>
      <c r="H26" s="4"/>
      <c r="I26" s="4"/>
      <c r="J26" s="6"/>
      <c r="K26" s="4"/>
      <c r="L26" s="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3.8" x14ac:dyDescent="0.25">
      <c r="A27" s="4"/>
      <c r="B27" s="4"/>
      <c r="C27" s="4"/>
      <c r="D27" s="4"/>
      <c r="E27" s="4"/>
      <c r="F27" s="4"/>
      <c r="G27" s="4"/>
      <c r="H27" s="4"/>
      <c r="I27" s="4"/>
      <c r="J27" s="6"/>
      <c r="K27" s="4"/>
      <c r="L27" s="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3.8" x14ac:dyDescent="0.25">
      <c r="A28" s="4"/>
      <c r="B28" s="4"/>
      <c r="C28" s="4"/>
      <c r="D28" s="4"/>
      <c r="E28" s="4"/>
      <c r="F28" s="4"/>
      <c r="G28" s="4"/>
      <c r="H28" s="4"/>
      <c r="I28" s="4"/>
      <c r="J28" s="6"/>
      <c r="K28" s="4"/>
      <c r="L28" s="6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3.8" x14ac:dyDescent="0.25">
      <c r="A29" s="4"/>
      <c r="B29" s="4"/>
      <c r="C29" s="4"/>
      <c r="D29" s="4"/>
      <c r="E29" s="4"/>
      <c r="F29" s="4"/>
      <c r="G29" s="4"/>
      <c r="H29" s="4"/>
      <c r="I29" s="4"/>
      <c r="J29" s="6"/>
      <c r="K29" s="4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3.8" x14ac:dyDescent="0.25">
      <c r="A30" s="4"/>
      <c r="B30" s="4"/>
      <c r="C30" s="4"/>
      <c r="D30" s="4"/>
      <c r="E30" s="4"/>
      <c r="F30" s="4"/>
      <c r="G30" s="4"/>
      <c r="H30" s="4"/>
      <c r="I30" s="4"/>
      <c r="J30" s="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3.8" x14ac:dyDescent="0.25">
      <c r="A31" s="4"/>
      <c r="B31" s="4"/>
      <c r="C31" s="4"/>
      <c r="D31" s="4"/>
      <c r="E31" s="4"/>
      <c r="F31" s="4"/>
      <c r="G31" s="4"/>
      <c r="H31" s="4"/>
      <c r="I31" s="4"/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3.8" x14ac:dyDescent="0.25">
      <c r="A32" s="4"/>
      <c r="B32" s="4"/>
      <c r="C32" s="4"/>
      <c r="D32" s="4"/>
      <c r="E32" s="4"/>
      <c r="F32" s="4"/>
      <c r="G32" s="4"/>
      <c r="H32" s="4"/>
      <c r="I32" s="4"/>
      <c r="J32" s="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3.8" x14ac:dyDescent="0.25">
      <c r="A33" s="4"/>
      <c r="B33" s="4"/>
      <c r="C33" s="4"/>
      <c r="D33" s="4"/>
      <c r="E33" s="4"/>
      <c r="F33" s="4"/>
      <c r="G33" s="4"/>
      <c r="H33" s="4"/>
      <c r="I33" s="4"/>
      <c r="J33" s="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3.8" x14ac:dyDescent="0.25">
      <c r="A34" s="4"/>
      <c r="B34" s="4"/>
      <c r="C34" s="4"/>
      <c r="D34" s="4"/>
      <c r="E34" s="4"/>
      <c r="F34" s="4"/>
      <c r="G34" s="4"/>
      <c r="H34" s="4"/>
      <c r="I34" s="4"/>
      <c r="J34" s="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3.8" x14ac:dyDescent="0.2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3.8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3.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3.8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3.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3.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3.8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3.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3.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3.8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3.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3.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3.8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3.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3.8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3.8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3.8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3.8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3.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3.8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3.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3.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3.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3.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3.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3.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3.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3.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3.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3.8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3.8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3.8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3.8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3.8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3.8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3.8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3.8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3.8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3.8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3.8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3.8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3.8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3.8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3.8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3.8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3.8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3.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3.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3.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3.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3.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3.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3.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3.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3.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3.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3.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3.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3.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8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3.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3.8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3.8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3.8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3.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3.8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3.8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3.8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3.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3.8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3.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3.8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3.8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3.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3.8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3.8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3.8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3.8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3.8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3.8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3.8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3.8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3.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3.8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3.8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3.8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3.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3.8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3.8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3.8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3.8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3.8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3.8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3.8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3.8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3.8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3.8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3.8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3.8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3.8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3.8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3.8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3.8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3.8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3.8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3.8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3.8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3.8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3.8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3.8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3.8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3.8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3.8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3.8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3.8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3.8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3.8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3.8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3.8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3.8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3.8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3.8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3.8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3.8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3.8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3.8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3.8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3.8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3.8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3.8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3.8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3.8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3.8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3.8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3.8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3.8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3.8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3.8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3.8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3.8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3.8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3.8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3.8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3.8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3.8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3.8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3.8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3.8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3.8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3.8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3.8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3.8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3.8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3.8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3.8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3.8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3.8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3.8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3.8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3.8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3.8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3.8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3.8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3.8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3.8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3.8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3.8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3.8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3.8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3.8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3.8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3.8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3.8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3.8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3.8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3.8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3.8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3.8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3.8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3.8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3.8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3.8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3.8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3.8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3.8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3.8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3.8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3.8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3.8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3.8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3.8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3.8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3.8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3.8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3.8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3.8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3.8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3.8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3.8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3.8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3.8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3.8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3.8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3.8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3.8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3.8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3.8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3.8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3.8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3.8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3.8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3.8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3.8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3.8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3.8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3.8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3.8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3.8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3.8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3.8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3.8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3.8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3.8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3.8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3.8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3.8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3.8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3.8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3.8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3.8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3.8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3.8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3.8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3.8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3.8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3.8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3.8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3.8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3.8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3.8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3.8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3.8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3.8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3.8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3.8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3.8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3.8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3.8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3.8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3.8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3.8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3.8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3.8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3.8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3.8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3.8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3.8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3.8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3.8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3.8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3.8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3.8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3.8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3.8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3.8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3.8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3.8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3.8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3.8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3.8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3.8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3.8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3.8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3.8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3.8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3.8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3.8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3.8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3.8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3.8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3.8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3.8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3.8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3.8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3.8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3.8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3.8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3.8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3.8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3.8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3.8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3.8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3.8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3.8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3.8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3.8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3.8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3.8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3.8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3.8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3.8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3.8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3.8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3.8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3.8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3.8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3.8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3.8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3.8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3.8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3.8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3.8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3.8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3.8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3.8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3.8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3.8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3.8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3.8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3.8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3.8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3.8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3.8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3.8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3.8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3.8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3.8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3.8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3.8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3.8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3.8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3.8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3.8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3.8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3.8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3.8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3.8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3.8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3.8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3.8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3.8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3.8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3.8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3.8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3.8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3.8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3.8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3.8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3.8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3.8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3.8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3.8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3.8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3.8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3.8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3.8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3.8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3.8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3.8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3.8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3.8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3.8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3.8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3.8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3.8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3.8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3.8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3.8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3.8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3.8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3.8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3.8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3.8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3.8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3.8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3.8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3.8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3.8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3.8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3.8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3.8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3.8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3.8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3.8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3.8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3.8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3.8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3.8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3.8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3.8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3.8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3.8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3.8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3.8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3.8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3.8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3.8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3.8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3.8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3.8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3.8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3.8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3.8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3.8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3.8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3.8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3.8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3.8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3.8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3.8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3.8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3.8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3.8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3.8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3.8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3.8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3.8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3.8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3.8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3.8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3.8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3.8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3.8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3.8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3.8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3.8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3.8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3.8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3.8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3.8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3.8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3.8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3.8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3.8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3.8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3.8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3.8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3.8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3.8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3.8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3.8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3.8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3.8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3.8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3.8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3.8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3.8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3.8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3.8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3.8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3.8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3.8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3.8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3.8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3.8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3.8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3.8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3.8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3.8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3.8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3.8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3.8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3.8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3.8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3.8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3.8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3.8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3.8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3.8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3.8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3.8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3.8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3.8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3.8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3.8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3.8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3.8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3.8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3.8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3.8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3.8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3.8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3.8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3.8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3.8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3.8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3.8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3.8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3.8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3.8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3.8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3.8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3.8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3.8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3.8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3.8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3.8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3.8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3.8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3.8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3.8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3.8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3.8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3.8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3.8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3.8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3.8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3.8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3.8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3.8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3.8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3.8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3.8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3.8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3.8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3.8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3.8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3.8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3.8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3.8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3.8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3.8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3.8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3.8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3.8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3.8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3.8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3.8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3.8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3.8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3.8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3.8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3.8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3.8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3.8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3.8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3.8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3.8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3.8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3.8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3.8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3.8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3.8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3.8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3.8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3.8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3.8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3.8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3.8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3.8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3.8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3.8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3.8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3.8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3.8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3.8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3.8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3.8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3.8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3.8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3.8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3.8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3.8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3.8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3.8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3.8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3.8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3.8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3.8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3.8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3.8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3.8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3.8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3.8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3.8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3.8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3.8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3.8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3.8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3.8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3.8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3.8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3.8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3.8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3.8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3.8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3.8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3.8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3.8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3.8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3.8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3.8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3.8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3.8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3.8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3.8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3.8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3.8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3.8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3.8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3.8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3.8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3.8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3.8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3.8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3.8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3.8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3.8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3.8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3.8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3.8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3.8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3.8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3.8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3.8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3.8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3.8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3.8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3.8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3.8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3.8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3.8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3.8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3.8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3.8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3.8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3.8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3.8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3.8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3.8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3.8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3.8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3.8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3.8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3.8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3.8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3.8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3.8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3.8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3.8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3.8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3.8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3.8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3.8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3.8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3.8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3.8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3.8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3.8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3.8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3.8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3.8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3.8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3.8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3.8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3.8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3.8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3.8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3.8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3.8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3.8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3.8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3.8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3.8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3.8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3.8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3.8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3.8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3.8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3.8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3.8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3.8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3.8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3.8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3.8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3.8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3.8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3.8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3.8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3.8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3.8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3.8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3.8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3.8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3.8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3.8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3.8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3.8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3.8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3.8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3.8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3.8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3.8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3.8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3.8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3.8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3.8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3.8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3.8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3.8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3.8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3.8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3.8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3.8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3.8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3.8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3.8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3.8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3.8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3.8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3.8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3.8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3.8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3.8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3.8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3.8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3.8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3.8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3.8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3.8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3.8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3.8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3.8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3.8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3.8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3.8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3.8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3.8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3.8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3.8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3.8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3.8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3.8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3.8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3.8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3.8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3.8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3.8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3.8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3.8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3.8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3.8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3.8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3.8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3.8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3.8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3.8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3.8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3.8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3.8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3.8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3.8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3.8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3.8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3.8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3.8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3.8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3.8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3.8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3.8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3.8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3.8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3.8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3.8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3.8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3.8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3.8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3.8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3.8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3.8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3.8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3.8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3.8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3.8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3.8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3.8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3.8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3.8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3.8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3.8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3.8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3.8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3.8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3.8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3.8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3.8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3.8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3.8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3.8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3.8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3.8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3.8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3.8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3.8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3.8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3.8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3.8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3.8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3.8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3.8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3.8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3.8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3.8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3.8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3.8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3.8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3.8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3.8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3.8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3.8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3.8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3.8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3.8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3.8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3.8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3.8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3.8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3.8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3.8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3.8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3.8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3.8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3.8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3.8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3.8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3.8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3.8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3.8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3.8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3.8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3.8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3.8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3.8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3.8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3.8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3.8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3.8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3.8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3.8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3.8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3.8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3.8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3.8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3.8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3.8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3.8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3.8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3.8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3.8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3.8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3.8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3.8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3.8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3.8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3.8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3.8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3.8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3.8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3.8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3.8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3.8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3.8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3.8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3.8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3.8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3.8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3.8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3.8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3.8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3.8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3.8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3.8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3.8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3.8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3.8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3.8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3.8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3.8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3.8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3.8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3.8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3.8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3.8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3.8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3.8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3.8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3.8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3.8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3.8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3.8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3.8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3.8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3.8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3.8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3.8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3.8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3.8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3.8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3.8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3.8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3.8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3.8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3.8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3.8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3.8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3.8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3.8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3.8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3.8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3.8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3.8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3.8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3.8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3.8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3.8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3.8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3.8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3.8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3.8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3.8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3.8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3.8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3.8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3.8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3.8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3.8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3.8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3.8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3.8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3.8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3.8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3.8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3.8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3.8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3.8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3.8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3.8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3.8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3.8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3.8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3.8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3.8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3.8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3.8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3.8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3.8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3.8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3.8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3.8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3.8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3.8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3.8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3.8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3.8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3.8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3.8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3.8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3.8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3.8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3.8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3.8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3.8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3.8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3.8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3.8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3.8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8">
    <mergeCell ref="F12:G12"/>
    <mergeCell ref="J24:K24"/>
    <mergeCell ref="J25:K25"/>
    <mergeCell ref="F4:H4"/>
    <mergeCell ref="F5:H5"/>
    <mergeCell ref="F6:G6"/>
    <mergeCell ref="F9:I9"/>
    <mergeCell ref="H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showGridLines="0" topLeftCell="A18" zoomScale="150" zoomScaleNormal="150" workbookViewId="0">
      <selection activeCell="F17" sqref="F17"/>
    </sheetView>
  </sheetViews>
  <sheetFormatPr defaultColWidth="12.6640625" defaultRowHeight="15.75" customHeight="1" x14ac:dyDescent="0.25"/>
  <cols>
    <col min="1" max="1" width="2.33203125" customWidth="1"/>
    <col min="2" max="2" width="9.33203125" customWidth="1"/>
    <col min="3" max="3" width="23.109375" customWidth="1"/>
    <col min="4" max="4" width="16.6640625" customWidth="1"/>
    <col min="5" max="5" width="8" customWidth="1"/>
  </cols>
  <sheetData>
    <row r="1" spans="1:26" ht="13.8" x14ac:dyDescent="0.25">
      <c r="A1" s="1"/>
      <c r="B1" s="1"/>
      <c r="C1" s="1"/>
      <c r="D1" s="2"/>
      <c r="E1" s="1"/>
      <c r="F1" s="1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8" x14ac:dyDescent="0.25">
      <c r="A2" s="4"/>
      <c r="B2" s="4"/>
      <c r="C2" s="4"/>
      <c r="D2" s="5"/>
      <c r="E2" s="4"/>
      <c r="F2" s="4"/>
      <c r="G2" s="6"/>
      <c r="H2" s="6"/>
      <c r="I2" s="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5.8" x14ac:dyDescent="0.25">
      <c r="A3" s="4"/>
      <c r="B3" s="7" t="s">
        <v>0</v>
      </c>
      <c r="C3" s="8"/>
      <c r="D3" s="4"/>
      <c r="E3" s="4"/>
      <c r="F3" s="4"/>
      <c r="G3" s="6"/>
      <c r="H3" s="6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 x14ac:dyDescent="0.25">
      <c r="A4" s="4"/>
      <c r="B4" s="78" t="s">
        <v>1</v>
      </c>
      <c r="C4" s="74"/>
      <c r="D4" s="74"/>
      <c r="E4" s="4"/>
      <c r="F4" s="4"/>
      <c r="G4" s="6"/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 x14ac:dyDescent="0.25">
      <c r="A5" s="4"/>
      <c r="B5" s="79" t="s">
        <v>2</v>
      </c>
      <c r="C5" s="74"/>
      <c r="D5" s="74"/>
      <c r="E5" s="4"/>
      <c r="F5" s="4"/>
      <c r="G5" s="6"/>
      <c r="H5" s="6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 x14ac:dyDescent="0.25">
      <c r="A6" s="4"/>
      <c r="B6" s="78" t="s">
        <v>3</v>
      </c>
      <c r="C6" s="74"/>
      <c r="D6" s="9"/>
      <c r="E6" s="4"/>
      <c r="F6" s="4"/>
      <c r="G6" s="6"/>
      <c r="H6" s="6"/>
      <c r="I6" s="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 x14ac:dyDescent="0.25">
      <c r="A7" s="4"/>
      <c r="B7" s="10" t="s">
        <v>4</v>
      </c>
      <c r="C7" s="11">
        <f>H26</f>
        <v>3672.0000000000005</v>
      </c>
      <c r="D7" s="9"/>
      <c r="E7" s="4"/>
      <c r="F7" s="4"/>
      <c r="G7" s="6"/>
      <c r="H7" s="6"/>
      <c r="I7" s="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 x14ac:dyDescent="0.25">
      <c r="A8" s="4"/>
      <c r="B8" s="4"/>
      <c r="C8" s="4"/>
      <c r="D8" s="4"/>
      <c r="E8" s="4"/>
      <c r="F8" s="4"/>
      <c r="G8" s="6"/>
      <c r="H8" s="6"/>
      <c r="I8" s="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2.6" x14ac:dyDescent="0.25">
      <c r="A9" s="4"/>
      <c r="B9" s="83" t="s">
        <v>5</v>
      </c>
      <c r="C9" s="74"/>
      <c r="D9" s="74"/>
      <c r="E9" s="74"/>
      <c r="F9" s="12"/>
      <c r="G9" s="13" t="s">
        <v>6</v>
      </c>
      <c r="H9" s="14">
        <v>30</v>
      </c>
      <c r="I9" s="1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 x14ac:dyDescent="0.25">
      <c r="A10" s="4"/>
      <c r="B10" s="15"/>
      <c r="C10" s="15"/>
      <c r="D10" s="15"/>
      <c r="E10" s="15"/>
      <c r="F10" s="15"/>
      <c r="G10" s="16"/>
      <c r="H10" s="16"/>
      <c r="I10" s="16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1.2" x14ac:dyDescent="0.25">
      <c r="A11" s="4"/>
      <c r="B11" s="25" t="s">
        <v>7</v>
      </c>
      <c r="C11" s="25" t="s">
        <v>8</v>
      </c>
      <c r="D11" s="84" t="s">
        <v>9</v>
      </c>
      <c r="E11" s="74"/>
      <c r="F11" s="26" t="s">
        <v>10</v>
      </c>
      <c r="G11" s="26" t="s">
        <v>11</v>
      </c>
      <c r="H11" s="26" t="s">
        <v>12</v>
      </c>
      <c r="I11" s="1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3.25" customHeight="1" x14ac:dyDescent="0.25">
      <c r="A12" s="4"/>
      <c r="B12" s="73" t="s">
        <v>13</v>
      </c>
      <c r="C12" s="74"/>
      <c r="D12" s="27"/>
      <c r="E12" s="27"/>
      <c r="F12" s="28"/>
      <c r="G12" s="29"/>
      <c r="H12" s="28"/>
      <c r="I12" s="3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3.25" customHeight="1" x14ac:dyDescent="0.25">
      <c r="A13" s="4"/>
      <c r="B13" s="31"/>
      <c r="C13" s="32" t="s">
        <v>14</v>
      </c>
      <c r="D13" s="31" t="s">
        <v>15</v>
      </c>
      <c r="E13" s="31"/>
      <c r="F13" s="33">
        <v>0</v>
      </c>
      <c r="G13" s="34">
        <v>1</v>
      </c>
      <c r="H13" s="33">
        <f t="shared" ref="H13:H23" si="0">($H$9*G13)+F13</f>
        <v>30</v>
      </c>
      <c r="I13" s="3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3.25" customHeight="1" x14ac:dyDescent="0.25">
      <c r="A14" s="4"/>
      <c r="B14" s="27"/>
      <c r="C14" s="27" t="s">
        <v>16</v>
      </c>
      <c r="D14" s="23" t="s">
        <v>15</v>
      </c>
      <c r="E14" s="27"/>
      <c r="F14" s="28">
        <v>0</v>
      </c>
      <c r="G14" s="29">
        <v>4</v>
      </c>
      <c r="H14" s="28">
        <f t="shared" si="0"/>
        <v>120</v>
      </c>
      <c r="I14" s="3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3.25" customHeight="1" x14ac:dyDescent="0.25">
      <c r="A15" s="4"/>
      <c r="B15" s="31"/>
      <c r="C15" s="31" t="s">
        <v>17</v>
      </c>
      <c r="D15" s="31" t="s">
        <v>15</v>
      </c>
      <c r="E15" s="31"/>
      <c r="F15" s="33">
        <v>0</v>
      </c>
      <c r="G15" s="34">
        <v>2</v>
      </c>
      <c r="H15" s="33">
        <f t="shared" si="0"/>
        <v>60</v>
      </c>
      <c r="I15" s="3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7.75" customHeight="1" x14ac:dyDescent="0.25">
      <c r="A16" s="4"/>
      <c r="B16" s="27"/>
      <c r="C16" s="27" t="s">
        <v>18</v>
      </c>
      <c r="D16" s="27" t="s">
        <v>19</v>
      </c>
      <c r="E16" s="27"/>
      <c r="F16" s="28">
        <v>60</v>
      </c>
      <c r="G16" s="29">
        <v>8</v>
      </c>
      <c r="H16" s="28">
        <f t="shared" si="0"/>
        <v>300</v>
      </c>
      <c r="I16" s="3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7.75" customHeight="1" x14ac:dyDescent="0.25">
      <c r="A17" s="4"/>
      <c r="B17" s="31"/>
      <c r="C17" s="31" t="s">
        <v>20</v>
      </c>
      <c r="D17" s="31" t="s">
        <v>36</v>
      </c>
      <c r="E17" s="31"/>
      <c r="F17" s="33">
        <f>1000+200</f>
        <v>1200</v>
      </c>
      <c r="G17" s="34">
        <v>8</v>
      </c>
      <c r="H17" s="33">
        <f t="shared" si="0"/>
        <v>1440</v>
      </c>
      <c r="I17" s="3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3.25" customHeight="1" x14ac:dyDescent="0.25">
      <c r="A18" s="4"/>
      <c r="B18" s="27"/>
      <c r="C18" s="27" t="s">
        <v>22</v>
      </c>
      <c r="D18" s="59" t="s">
        <v>23</v>
      </c>
      <c r="E18" s="27"/>
      <c r="F18" s="28">
        <v>60</v>
      </c>
      <c r="G18" s="29">
        <v>0</v>
      </c>
      <c r="H18" s="28">
        <f t="shared" si="0"/>
        <v>60</v>
      </c>
      <c r="I18" s="3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3.25" customHeight="1" x14ac:dyDescent="0.25">
      <c r="A19" s="4"/>
      <c r="B19" s="31"/>
      <c r="C19" s="31" t="s">
        <v>24</v>
      </c>
      <c r="D19" s="31" t="s">
        <v>25</v>
      </c>
      <c r="E19" s="31"/>
      <c r="F19" s="33">
        <v>60</v>
      </c>
      <c r="G19" s="34">
        <v>1</v>
      </c>
      <c r="H19" s="33">
        <f t="shared" si="0"/>
        <v>90</v>
      </c>
      <c r="I19" s="3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3.25" customHeight="1" x14ac:dyDescent="0.25">
      <c r="A20" s="4"/>
      <c r="B20" s="27"/>
      <c r="C20" s="27" t="s">
        <v>26</v>
      </c>
      <c r="D20" s="27" t="s">
        <v>27</v>
      </c>
      <c r="E20" s="27"/>
      <c r="F20" s="28">
        <v>0</v>
      </c>
      <c r="G20" s="29">
        <v>8</v>
      </c>
      <c r="H20" s="28">
        <f t="shared" si="0"/>
        <v>240</v>
      </c>
      <c r="I20" s="3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3.25" customHeight="1" x14ac:dyDescent="0.25">
      <c r="A21" s="4"/>
      <c r="B21" s="31"/>
      <c r="C21" s="31" t="s">
        <v>28</v>
      </c>
      <c r="D21" s="31" t="s">
        <v>29</v>
      </c>
      <c r="E21" s="31"/>
      <c r="F21" s="33">
        <v>0</v>
      </c>
      <c r="G21" s="34">
        <v>8</v>
      </c>
      <c r="H21" s="33">
        <f t="shared" si="0"/>
        <v>240</v>
      </c>
      <c r="I21" s="3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3.25" customHeight="1" x14ac:dyDescent="0.25">
      <c r="A22" s="4"/>
      <c r="B22" s="27"/>
      <c r="C22" s="27" t="s">
        <v>30</v>
      </c>
      <c r="D22" s="27" t="s">
        <v>31</v>
      </c>
      <c r="E22" s="27"/>
      <c r="F22" s="28">
        <v>0</v>
      </c>
      <c r="G22" s="29">
        <v>2</v>
      </c>
      <c r="H22" s="28">
        <f t="shared" si="0"/>
        <v>60</v>
      </c>
      <c r="I22" s="3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6.25" customHeight="1" x14ac:dyDescent="0.25">
      <c r="A23" s="4"/>
      <c r="B23" s="31"/>
      <c r="C23" s="31" t="s">
        <v>32</v>
      </c>
      <c r="D23" s="31" t="s">
        <v>33</v>
      </c>
      <c r="E23" s="31"/>
      <c r="F23" s="33">
        <v>50</v>
      </c>
      <c r="G23" s="34">
        <v>1</v>
      </c>
      <c r="H23" s="33">
        <f t="shared" si="0"/>
        <v>80</v>
      </c>
      <c r="I23" s="3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3.25" customHeight="1" x14ac:dyDescent="0.25">
      <c r="A24" s="4"/>
      <c r="B24" s="23"/>
      <c r="C24" s="23"/>
      <c r="D24" s="23"/>
      <c r="E24" s="23"/>
      <c r="F24" s="35"/>
      <c r="G24" s="36"/>
      <c r="H24" s="35"/>
      <c r="I24" s="3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6" x14ac:dyDescent="0.25">
      <c r="A25" s="4"/>
      <c r="B25" s="20"/>
      <c r="C25" s="20"/>
      <c r="D25" s="20"/>
      <c r="E25" s="21"/>
      <c r="F25" s="82" t="s">
        <v>34</v>
      </c>
      <c r="G25" s="76"/>
      <c r="H25" s="37">
        <f>SUM(H12:H24)</f>
        <v>2720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6" x14ac:dyDescent="0.25">
      <c r="A26" s="4"/>
      <c r="B26" s="23"/>
      <c r="C26" s="23"/>
      <c r="D26" s="23"/>
      <c r="E26" s="23"/>
      <c r="F26" s="77" t="s">
        <v>35</v>
      </c>
      <c r="G26" s="74"/>
      <c r="H26" s="24">
        <f>H25*1.35</f>
        <v>3672.0000000000005</v>
      </c>
      <c r="I26" s="6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2" x14ac:dyDescent="0.25">
      <c r="A27" s="4"/>
      <c r="B27" s="4"/>
      <c r="C27" s="4"/>
      <c r="D27" s="4"/>
      <c r="E27" s="4"/>
      <c r="F27" s="6"/>
      <c r="G27" s="4"/>
      <c r="H27" s="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2" x14ac:dyDescent="0.25">
      <c r="A28" s="4"/>
      <c r="B28" s="4"/>
      <c r="C28" s="4"/>
      <c r="D28" s="4"/>
      <c r="E28" s="4"/>
      <c r="F28" s="6"/>
      <c r="G28" s="4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2" x14ac:dyDescent="0.25">
      <c r="A29" s="4"/>
      <c r="B29" s="4"/>
      <c r="C29" s="4"/>
      <c r="D29" s="4"/>
      <c r="E29" s="4"/>
      <c r="F29" s="6"/>
      <c r="G29" s="4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2" x14ac:dyDescent="0.25">
      <c r="A30" s="4"/>
      <c r="B30" s="4"/>
      <c r="C30" s="4"/>
      <c r="D30" s="4"/>
      <c r="E30" s="4"/>
      <c r="F30" s="6"/>
      <c r="G30" s="4"/>
      <c r="H30" s="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2" x14ac:dyDescent="0.25">
      <c r="A31" s="4"/>
      <c r="B31" s="4"/>
      <c r="C31" s="4"/>
      <c r="D31" s="4"/>
      <c r="E31" s="4"/>
      <c r="F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2" x14ac:dyDescent="0.25">
      <c r="A32" s="4"/>
      <c r="B32" s="4"/>
      <c r="C32" s="4"/>
      <c r="D32" s="4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2" x14ac:dyDescent="0.25">
      <c r="A33" s="4"/>
      <c r="B33" s="4"/>
      <c r="C33" s="4"/>
      <c r="D33" s="4"/>
      <c r="E33" s="4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2" x14ac:dyDescent="0.25">
      <c r="A34" s="4"/>
      <c r="B34" s="4"/>
      <c r="C34" s="4"/>
      <c r="D34" s="4"/>
      <c r="E34" s="4"/>
      <c r="F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2" x14ac:dyDescent="0.25">
      <c r="A35" s="4"/>
      <c r="B35" s="4"/>
      <c r="C35" s="4"/>
      <c r="D35" s="4"/>
      <c r="E35" s="4"/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2" x14ac:dyDescent="0.25">
      <c r="A36" s="4"/>
      <c r="B36" s="4"/>
      <c r="C36" s="4"/>
      <c r="D36" s="4"/>
      <c r="E36" s="4"/>
      <c r="F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.2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8">
    <mergeCell ref="B12:C12"/>
    <mergeCell ref="F25:G25"/>
    <mergeCell ref="F26:G26"/>
    <mergeCell ref="B4:D4"/>
    <mergeCell ref="B5:D5"/>
    <mergeCell ref="B6:C6"/>
    <mergeCell ref="B9:E9"/>
    <mergeCell ref="D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6"/>
  <sheetViews>
    <sheetView showGridLines="0" topLeftCell="A13" zoomScale="150" zoomScaleNormal="150" workbookViewId="0">
      <selection activeCell="I16" sqref="I16"/>
    </sheetView>
  </sheetViews>
  <sheetFormatPr defaultColWidth="12.6640625" defaultRowHeight="15.75" customHeight="1" x14ac:dyDescent="0.25"/>
  <cols>
    <col min="1" max="1" width="6.109375" customWidth="1"/>
    <col min="2" max="2" width="7.6640625" customWidth="1"/>
    <col min="3" max="3" width="16.44140625" customWidth="1"/>
    <col min="4" max="4" width="11.33203125" customWidth="1"/>
    <col min="5" max="5" width="6.109375" customWidth="1"/>
    <col min="6" max="6" width="3.6640625" customWidth="1"/>
    <col min="7" max="7" width="41.88671875" customWidth="1"/>
    <col min="8" max="8" width="6.109375" customWidth="1"/>
  </cols>
  <sheetData>
    <row r="1" spans="1:8" ht="6" customHeight="1" x14ac:dyDescent="0.3">
      <c r="A1" s="61"/>
      <c r="B1" s="61"/>
      <c r="C1" s="61"/>
      <c r="D1" s="62"/>
      <c r="E1" s="61"/>
      <c r="F1" s="61"/>
      <c r="G1" s="61"/>
      <c r="H1" s="61"/>
    </row>
    <row r="2" spans="1:8" ht="44.1" customHeight="1" x14ac:dyDescent="0.8">
      <c r="A2" s="4"/>
      <c r="B2" s="98" t="s">
        <v>37</v>
      </c>
      <c r="C2" s="74"/>
      <c r="D2" s="74"/>
      <c r="E2" s="74"/>
      <c r="F2" s="38"/>
      <c r="G2" s="38"/>
      <c r="H2" s="4"/>
    </row>
    <row r="3" spans="1:8" ht="18" customHeight="1" x14ac:dyDescent="0.3">
      <c r="A3" s="4"/>
      <c r="B3" s="99" t="s">
        <v>38</v>
      </c>
      <c r="C3" s="74"/>
      <c r="D3" s="74"/>
      <c r="E3" s="63"/>
      <c r="F3" s="63"/>
      <c r="G3" s="63"/>
      <c r="H3" s="9"/>
    </row>
    <row r="4" spans="1:8" ht="14.4" x14ac:dyDescent="0.3">
      <c r="A4" s="4"/>
      <c r="B4" s="100"/>
      <c r="C4" s="74"/>
      <c r="D4" s="101"/>
      <c r="E4" s="74"/>
      <c r="F4" s="101"/>
      <c r="G4" s="74"/>
      <c r="H4" s="4"/>
    </row>
    <row r="5" spans="1:8" ht="18" customHeight="1" x14ac:dyDescent="0.25">
      <c r="A5" s="39"/>
      <c r="B5" s="97" t="s">
        <v>39</v>
      </c>
      <c r="C5" s="74"/>
      <c r="D5" s="97" t="s">
        <v>40</v>
      </c>
      <c r="E5" s="74"/>
      <c r="F5" s="97" t="s">
        <v>41</v>
      </c>
      <c r="G5" s="74"/>
      <c r="H5" s="39"/>
    </row>
    <row r="6" spans="1:8" ht="18" customHeight="1" x14ac:dyDescent="0.25">
      <c r="A6" s="4"/>
      <c r="B6" s="78" t="s">
        <v>42</v>
      </c>
      <c r="C6" s="74"/>
      <c r="D6" s="94" t="s">
        <v>43</v>
      </c>
      <c r="E6" s="74"/>
      <c r="F6" s="94" t="s">
        <v>44</v>
      </c>
      <c r="G6" s="74"/>
      <c r="H6" s="4"/>
    </row>
    <row r="7" spans="1:8" ht="18" customHeight="1" x14ac:dyDescent="0.25">
      <c r="A7" s="4"/>
      <c r="B7" s="78" t="s">
        <v>45</v>
      </c>
      <c r="C7" s="74"/>
      <c r="D7" s="78"/>
      <c r="E7" s="74"/>
      <c r="F7" s="74"/>
      <c r="G7" s="74"/>
      <c r="H7" s="4"/>
    </row>
    <row r="8" spans="1:8" ht="18" customHeight="1" x14ac:dyDescent="0.25">
      <c r="A8" s="4"/>
      <c r="B8" s="78" t="s">
        <v>46</v>
      </c>
      <c r="C8" s="74"/>
      <c r="D8" s="97" t="s">
        <v>47</v>
      </c>
      <c r="E8" s="74"/>
      <c r="F8" s="97" t="s">
        <v>48</v>
      </c>
      <c r="G8" s="74"/>
      <c r="H8" s="4"/>
    </row>
    <row r="9" spans="1:8" ht="18" customHeight="1" x14ac:dyDescent="0.25">
      <c r="A9" s="4"/>
      <c r="B9" s="78" t="s">
        <v>49</v>
      </c>
      <c r="C9" s="74"/>
      <c r="D9" s="94" t="s">
        <v>50</v>
      </c>
      <c r="E9" s="74"/>
      <c r="F9" s="94" t="s">
        <v>51</v>
      </c>
      <c r="G9" s="74"/>
      <c r="H9" s="4"/>
    </row>
    <row r="10" spans="1:8" ht="13.8" x14ac:dyDescent="0.3">
      <c r="A10" s="38"/>
      <c r="B10" s="95"/>
      <c r="C10" s="96"/>
      <c r="D10" s="95"/>
      <c r="E10" s="96"/>
      <c r="F10" s="95"/>
      <c r="G10" s="96"/>
      <c r="H10" s="38"/>
    </row>
    <row r="11" spans="1:8" ht="13.8" x14ac:dyDescent="0.3">
      <c r="A11" s="4"/>
      <c r="B11" s="63"/>
      <c r="C11" s="63"/>
      <c r="D11" s="63"/>
      <c r="E11" s="9"/>
      <c r="F11" s="63"/>
      <c r="G11" s="63"/>
      <c r="H11" s="4"/>
    </row>
    <row r="12" spans="1:8" ht="30" customHeight="1" x14ac:dyDescent="0.25">
      <c r="A12" s="4"/>
      <c r="B12" s="85" t="s">
        <v>52</v>
      </c>
      <c r="C12" s="74"/>
      <c r="D12" s="74"/>
      <c r="E12" s="40"/>
      <c r="F12" s="41"/>
      <c r="G12" s="42" t="s">
        <v>53</v>
      </c>
      <c r="H12" s="4"/>
    </row>
    <row r="13" spans="1:8" ht="31.5" customHeight="1" x14ac:dyDescent="0.3">
      <c r="A13" s="4"/>
      <c r="B13" s="43" t="s">
        <v>13</v>
      </c>
      <c r="C13" s="43"/>
      <c r="D13" s="43"/>
      <c r="E13" s="64"/>
      <c r="F13" s="65"/>
      <c r="G13" s="44">
        <f>4036-50</f>
        <v>3986</v>
      </c>
      <c r="H13" s="4"/>
    </row>
    <row r="14" spans="1:8" ht="31.5" customHeight="1" x14ac:dyDescent="0.25">
      <c r="A14" s="45"/>
      <c r="B14" s="46"/>
      <c r="C14" s="89" t="s">
        <v>54</v>
      </c>
      <c r="D14" s="74"/>
      <c r="E14" s="74"/>
      <c r="F14" s="46"/>
      <c r="G14" s="48"/>
      <c r="H14" s="45"/>
    </row>
    <row r="15" spans="1:8" ht="31.5" customHeight="1" x14ac:dyDescent="0.25">
      <c r="A15" s="45"/>
      <c r="B15" s="43"/>
      <c r="C15" s="90" t="s">
        <v>55</v>
      </c>
      <c r="D15" s="74"/>
      <c r="E15" s="74"/>
      <c r="F15" s="65"/>
      <c r="G15" s="44"/>
      <c r="H15" s="45"/>
    </row>
    <row r="16" spans="1:8" ht="31.5" customHeight="1" x14ac:dyDescent="0.25">
      <c r="A16" s="45"/>
      <c r="B16" s="47"/>
      <c r="C16" s="89" t="s">
        <v>56</v>
      </c>
      <c r="D16" s="74"/>
      <c r="E16" s="74"/>
      <c r="F16" s="66"/>
      <c r="G16" s="48"/>
      <c r="H16" s="45"/>
    </row>
    <row r="17" spans="1:8" ht="31.5" customHeight="1" x14ac:dyDescent="0.25">
      <c r="A17" s="45"/>
      <c r="B17" s="43"/>
      <c r="C17" s="91" t="s">
        <v>57</v>
      </c>
      <c r="D17" s="74"/>
      <c r="E17" s="74"/>
      <c r="F17" s="43"/>
      <c r="G17" s="44"/>
      <c r="H17" s="45"/>
    </row>
    <row r="18" spans="1:8" ht="40.5" customHeight="1" x14ac:dyDescent="0.25">
      <c r="A18" s="45"/>
      <c r="B18" s="47"/>
      <c r="C18" s="89" t="s">
        <v>58</v>
      </c>
      <c r="D18" s="74"/>
      <c r="E18" s="74"/>
      <c r="F18" s="74"/>
      <c r="G18" s="48"/>
      <c r="H18" s="45"/>
    </row>
    <row r="19" spans="1:8" ht="31.5" customHeight="1" x14ac:dyDescent="0.25">
      <c r="A19" s="45"/>
      <c r="B19" s="43" t="s">
        <v>59</v>
      </c>
      <c r="C19" s="43"/>
      <c r="D19" s="43"/>
      <c r="E19" s="67"/>
      <c r="F19" s="65"/>
      <c r="G19" s="44"/>
      <c r="H19" s="45"/>
    </row>
    <row r="20" spans="1:8" ht="31.5" customHeight="1" x14ac:dyDescent="0.25">
      <c r="A20" s="4"/>
      <c r="B20" s="68"/>
      <c r="C20" s="89" t="s">
        <v>60</v>
      </c>
      <c r="D20" s="74"/>
      <c r="E20" s="74"/>
      <c r="F20" s="74"/>
      <c r="G20" s="48">
        <v>50</v>
      </c>
      <c r="H20" s="4"/>
    </row>
    <row r="21" spans="1:8" ht="7.5" customHeight="1" x14ac:dyDescent="0.25">
      <c r="A21" s="4"/>
      <c r="B21" s="69"/>
      <c r="C21" s="49"/>
      <c r="D21" s="9"/>
      <c r="E21" s="70"/>
      <c r="F21" s="71"/>
      <c r="G21" s="50"/>
      <c r="H21" s="4"/>
    </row>
    <row r="22" spans="1:8" ht="24" customHeight="1" x14ac:dyDescent="0.25">
      <c r="A22" s="38"/>
      <c r="B22" s="51"/>
      <c r="C22" s="52"/>
      <c r="D22" s="92" t="s">
        <v>61</v>
      </c>
      <c r="E22" s="93"/>
      <c r="F22" s="93"/>
      <c r="G22" s="53">
        <f>SUM(G13:G21)</f>
        <v>4036</v>
      </c>
      <c r="H22" s="38"/>
    </row>
    <row r="23" spans="1:8" ht="19.5" customHeight="1" x14ac:dyDescent="0.25">
      <c r="A23" s="38"/>
      <c r="B23" s="54"/>
      <c r="C23" s="55"/>
      <c r="D23" s="86" t="s">
        <v>62</v>
      </c>
      <c r="E23" s="74"/>
      <c r="F23" s="74"/>
      <c r="G23" s="72">
        <v>0.05</v>
      </c>
      <c r="H23" s="38"/>
    </row>
    <row r="24" spans="1:8" ht="30" customHeight="1" x14ac:dyDescent="0.25">
      <c r="A24" s="56"/>
      <c r="B24" s="57"/>
      <c r="C24" s="87" t="s">
        <v>63</v>
      </c>
      <c r="D24" s="74"/>
      <c r="E24" s="88">
        <f>G22-(G22*G23)</f>
        <v>3834.2</v>
      </c>
      <c r="F24" s="74"/>
      <c r="G24" s="74"/>
      <c r="H24" s="56"/>
    </row>
    <row r="25" spans="1:8" ht="19.5" customHeight="1" x14ac:dyDescent="0.25">
      <c r="A25" s="9"/>
      <c r="B25" s="58"/>
      <c r="C25" s="9"/>
      <c r="D25" s="9"/>
      <c r="E25" s="9"/>
      <c r="F25" s="9"/>
      <c r="G25" s="9"/>
      <c r="H25" s="9"/>
    </row>
    <row r="26" spans="1:8" ht="19.5" customHeight="1" x14ac:dyDescent="0.25">
      <c r="A26" s="9"/>
      <c r="B26" s="58"/>
      <c r="C26" s="9"/>
      <c r="D26" s="9"/>
      <c r="E26" s="9"/>
      <c r="F26" s="9"/>
      <c r="G26" s="9"/>
      <c r="H26" s="9"/>
    </row>
  </sheetData>
  <mergeCells count="33">
    <mergeCell ref="B2:E2"/>
    <mergeCell ref="B3:D3"/>
    <mergeCell ref="B4:C4"/>
    <mergeCell ref="D4:E4"/>
    <mergeCell ref="F4:G4"/>
    <mergeCell ref="D5:E5"/>
    <mergeCell ref="F5:G5"/>
    <mergeCell ref="D8:E8"/>
    <mergeCell ref="F8:G8"/>
    <mergeCell ref="B5:C5"/>
    <mergeCell ref="B6:C6"/>
    <mergeCell ref="D6:E6"/>
    <mergeCell ref="F6:G7"/>
    <mergeCell ref="B7:C7"/>
    <mergeCell ref="D7:E7"/>
    <mergeCell ref="B8:C8"/>
    <mergeCell ref="B9:C9"/>
    <mergeCell ref="D9:E9"/>
    <mergeCell ref="F9:G9"/>
    <mergeCell ref="B10:C10"/>
    <mergeCell ref="D10:E10"/>
    <mergeCell ref="F10:G10"/>
    <mergeCell ref="B12:D12"/>
    <mergeCell ref="D23:F23"/>
    <mergeCell ref="C24:D24"/>
    <mergeCell ref="E24:G24"/>
    <mergeCell ref="C14:E14"/>
    <mergeCell ref="C15:E15"/>
    <mergeCell ref="C16:E16"/>
    <mergeCell ref="C17:E17"/>
    <mergeCell ref="C18:F18"/>
    <mergeCell ref="C20:F20"/>
    <mergeCell ref="D22:F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E48B58A68BE64E9120D347E3E06B3A" ma:contentTypeVersion="17" ma:contentTypeDescription="Create a new document." ma:contentTypeScope="" ma:versionID="95cfa1b356ebc00e7ae0651ac289c61a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e4c6b8551cacebbb625ac86333d89105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50930B8A-3F61-473E-8940-9CD7A5EEF0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9B2028-76FB-4348-A93E-AF443B33C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8D9007-95ED-4040-A737-96A4C41607C0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Cenário 1</vt:lpstr>
      <vt:lpstr>Cenário 2</vt:lpstr>
      <vt:lpstr>Orçamento pro 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glaucia do val takao</dc:creator>
  <cp:keywords/>
  <dc:description/>
  <cp:lastModifiedBy>glaucia do val takao</cp:lastModifiedBy>
  <cp:revision/>
  <dcterms:created xsi:type="dcterms:W3CDTF">2022-11-19T16:30:46Z</dcterms:created>
  <dcterms:modified xsi:type="dcterms:W3CDTF">2025-09-21T20:40:26Z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