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darragh.glavin\Desktop\"/>
    </mc:Choice>
  </mc:AlternateContent>
  <bookViews>
    <workbookView xWindow="0" yWindow="0" windowWidth="20490" windowHeight="6120"/>
  </bookViews>
  <sheets>
    <sheet name="Predicitons" sheetId="1" r:id="rId1"/>
    <sheet name="Participants" sheetId="2" r:id="rId2"/>
    <sheet name="Scoring" sheetId="3" r:id="rId3"/>
    <sheet name="Leaderboard" sheetId="4" r:id="rId4"/>
  </sheets>
  <calcPr calcId="162913" iterate="1" iterateCount="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2" i="1" l="1"/>
  <c r="E17" i="4" l="1"/>
  <c r="AQ42" i="1"/>
  <c r="AQ41" i="1"/>
  <c r="B14" i="4" l="1"/>
  <c r="B13" i="4"/>
  <c r="B12" i="4"/>
  <c r="B11" i="4"/>
  <c r="B10" i="4"/>
  <c r="B15" i="4"/>
  <c r="B16" i="4"/>
  <c r="B17" i="4"/>
  <c r="AU41" i="2"/>
  <c r="AU40" i="2"/>
  <c r="AU39" i="2"/>
  <c r="AU38" i="2"/>
  <c r="G17" i="4" s="1"/>
  <c r="AU37" i="2"/>
  <c r="AU36" i="2"/>
  <c r="AU35" i="2"/>
  <c r="AU34" i="2"/>
  <c r="AU33" i="2"/>
  <c r="AU32" i="2"/>
  <c r="AU31" i="2"/>
  <c r="AU30" i="2"/>
  <c r="AU29" i="2"/>
  <c r="AU28" i="2"/>
  <c r="AU27" i="2"/>
  <c r="AU26" i="2"/>
  <c r="AU25" i="2"/>
  <c r="AU24" i="2"/>
  <c r="AU23" i="2"/>
  <c r="AU22" i="2"/>
  <c r="AU21" i="2"/>
  <c r="AU20" i="2"/>
  <c r="AU19" i="2"/>
  <c r="AU18" i="2"/>
  <c r="AU17" i="2"/>
  <c r="AU16" i="2"/>
  <c r="AU15" i="2"/>
  <c r="AU14" i="2"/>
  <c r="AU13" i="2"/>
  <c r="AU12" i="2"/>
  <c r="AU11" i="2"/>
  <c r="AU10" i="2"/>
  <c r="AU9" i="2"/>
  <c r="AU8" i="2"/>
  <c r="AU7" i="2"/>
  <c r="AU6" i="2"/>
  <c r="AU5" i="2"/>
  <c r="AQ46" i="1"/>
  <c r="AQ45" i="1"/>
  <c r="AQ44" i="1"/>
  <c r="AQ43" i="1"/>
  <c r="AP43" i="1"/>
  <c r="AP44" i="1"/>
  <c r="AP45" i="1"/>
  <c r="AP46" i="1"/>
  <c r="F17" i="4" l="1"/>
  <c r="AQ6" i="2"/>
  <c r="AQ5" i="2"/>
  <c r="AM6" i="2"/>
  <c r="AM5" i="2"/>
  <c r="AI6" i="2"/>
  <c r="AI5" i="2"/>
  <c r="AE6" i="2"/>
  <c r="AE5" i="2"/>
  <c r="AA6" i="2"/>
  <c r="AA5" i="2"/>
  <c r="W6" i="2"/>
  <c r="W5" i="2"/>
  <c r="S6" i="2"/>
  <c r="S5" i="2"/>
  <c r="O6" i="2"/>
  <c r="O5" i="2"/>
  <c r="K6" i="2"/>
  <c r="K5" i="2"/>
  <c r="G6" i="2"/>
  <c r="G5" i="2"/>
  <c r="C5" i="2"/>
  <c r="C6" i="2"/>
  <c r="AQ11" i="2"/>
  <c r="AQ41" i="2"/>
  <c r="AQ40" i="2"/>
  <c r="AQ39" i="2"/>
  <c r="AQ38" i="2"/>
  <c r="AQ37" i="2"/>
  <c r="AQ36" i="2"/>
  <c r="AQ35" i="2"/>
  <c r="AQ34" i="2"/>
  <c r="AQ33" i="2"/>
  <c r="AQ32" i="2"/>
  <c r="AQ31" i="2"/>
  <c r="AQ30" i="2"/>
  <c r="AQ29" i="2"/>
  <c r="AQ28" i="2"/>
  <c r="AQ27" i="2"/>
  <c r="AQ26" i="2"/>
  <c r="AQ25" i="2"/>
  <c r="AQ24" i="2"/>
  <c r="AQ23" i="2"/>
  <c r="AQ22" i="2"/>
  <c r="AQ21" i="2"/>
  <c r="AQ20" i="2"/>
  <c r="AQ19" i="2"/>
  <c r="AQ18" i="2"/>
  <c r="AQ17" i="2"/>
  <c r="AQ16" i="2"/>
  <c r="AQ15" i="2"/>
  <c r="AQ14" i="2"/>
  <c r="AQ13" i="2"/>
  <c r="AQ12" i="2"/>
  <c r="AQ10" i="2"/>
  <c r="AQ9" i="2"/>
  <c r="AQ8" i="2"/>
  <c r="AQ7" i="2"/>
  <c r="AM41" i="2"/>
  <c r="AM40" i="2"/>
  <c r="AM39" i="2"/>
  <c r="AM38" i="2"/>
  <c r="AM37" i="2"/>
  <c r="AM36" i="2"/>
  <c r="AM35" i="2"/>
  <c r="AM34" i="2"/>
  <c r="AM33" i="2"/>
  <c r="AM32" i="2"/>
  <c r="AM31" i="2"/>
  <c r="AM30" i="2"/>
  <c r="AM29" i="2"/>
  <c r="AM28" i="2"/>
  <c r="AM27" i="2"/>
  <c r="AM26" i="2"/>
  <c r="AM25" i="2"/>
  <c r="AM24" i="2"/>
  <c r="AM23" i="2"/>
  <c r="AM22" i="2"/>
  <c r="AM21" i="2"/>
  <c r="AM20" i="2"/>
  <c r="AM19" i="2"/>
  <c r="AM18" i="2"/>
  <c r="AM17" i="2"/>
  <c r="AM16" i="2"/>
  <c r="AM15" i="2"/>
  <c r="AM14" i="2"/>
  <c r="AM13" i="2"/>
  <c r="AM12" i="2"/>
  <c r="AM11" i="2"/>
  <c r="AM10" i="2"/>
  <c r="AM9" i="2"/>
  <c r="AM8" i="2"/>
  <c r="AM7" i="2"/>
  <c r="AI41" i="2"/>
  <c r="AI40" i="2"/>
  <c r="AI39" i="2"/>
  <c r="AI38" i="2"/>
  <c r="AI37" i="2"/>
  <c r="AI36" i="2"/>
  <c r="AI35" i="2"/>
  <c r="AI34" i="2"/>
  <c r="AI33" i="2"/>
  <c r="AI32" i="2"/>
  <c r="AI31" i="2"/>
  <c r="AI30" i="2"/>
  <c r="AI29" i="2"/>
  <c r="AI28" i="2"/>
  <c r="AI27" i="2"/>
  <c r="AI26" i="2"/>
  <c r="AI25" i="2"/>
  <c r="AI24" i="2"/>
  <c r="AI23" i="2"/>
  <c r="AI22" i="2"/>
  <c r="AI21" i="2"/>
  <c r="AI20" i="2"/>
  <c r="AI19" i="2"/>
  <c r="AI18" i="2"/>
  <c r="AI17" i="2"/>
  <c r="AI16" i="2"/>
  <c r="AI15" i="2"/>
  <c r="AI14" i="2"/>
  <c r="AI13" i="2"/>
  <c r="AI12" i="2"/>
  <c r="AI11" i="2"/>
  <c r="AI10" i="2"/>
  <c r="AI9" i="2"/>
  <c r="AI8" i="2"/>
  <c r="AI7" i="2"/>
  <c r="AE41" i="2"/>
  <c r="AE40" i="2"/>
  <c r="AE39" i="2"/>
  <c r="AE38" i="2"/>
  <c r="AE37" i="2"/>
  <c r="AE36" i="2"/>
  <c r="AE35" i="2"/>
  <c r="AE34" i="2"/>
  <c r="AE33" i="2"/>
  <c r="AE32" i="2"/>
  <c r="AE31" i="2"/>
  <c r="AE30" i="2"/>
  <c r="AE29" i="2"/>
  <c r="AE28" i="2"/>
  <c r="AE27" i="2"/>
  <c r="AE26" i="2"/>
  <c r="AE25" i="2"/>
  <c r="AE24" i="2"/>
  <c r="AE23" i="2"/>
  <c r="AE22" i="2"/>
  <c r="AE21" i="2"/>
  <c r="AE20" i="2"/>
  <c r="AE19" i="2"/>
  <c r="AE18" i="2"/>
  <c r="AE17" i="2"/>
  <c r="AE16" i="2"/>
  <c r="AE15" i="2"/>
  <c r="AE14" i="2"/>
  <c r="AE13" i="2"/>
  <c r="AE12" i="2"/>
  <c r="AE11" i="2"/>
  <c r="AE10" i="2"/>
  <c r="AE9" i="2"/>
  <c r="AE8" i="2"/>
  <c r="AE7" i="2"/>
  <c r="AA41" i="2"/>
  <c r="AA40" i="2"/>
  <c r="AA39" i="2"/>
  <c r="AA38" i="2"/>
  <c r="AA37" i="2"/>
  <c r="AA36" i="2"/>
  <c r="AA35" i="2"/>
  <c r="AA34" i="2"/>
  <c r="AA33" i="2"/>
  <c r="AA32" i="2"/>
  <c r="AA31" i="2"/>
  <c r="AA30" i="2"/>
  <c r="AA29" i="2"/>
  <c r="AA28" i="2"/>
  <c r="AA27" i="2"/>
  <c r="AA26" i="2"/>
  <c r="AA25" i="2"/>
  <c r="AA24" i="2"/>
  <c r="AA23" i="2"/>
  <c r="AA22" i="2"/>
  <c r="AA21" i="2"/>
  <c r="AA20" i="2"/>
  <c r="AA19" i="2"/>
  <c r="AA18" i="2"/>
  <c r="AA17" i="2"/>
  <c r="AA16" i="2"/>
  <c r="AA15" i="2"/>
  <c r="AA14" i="2"/>
  <c r="AA13" i="2"/>
  <c r="AA12" i="2"/>
  <c r="AA11" i="2"/>
  <c r="AA10" i="2"/>
  <c r="AA9" i="2"/>
  <c r="AA8" i="2"/>
  <c r="AA7" i="2"/>
  <c r="W41" i="2"/>
  <c r="W40" i="2"/>
  <c r="W39" i="2"/>
  <c r="W38" i="2"/>
  <c r="W37" i="2"/>
  <c r="W36" i="2"/>
  <c r="W35" i="2"/>
  <c r="W34" i="2"/>
  <c r="W33" i="2"/>
  <c r="W32" i="2"/>
  <c r="W31" i="2"/>
  <c r="W30" i="2"/>
  <c r="W29" i="2"/>
  <c r="W28" i="2"/>
  <c r="W27" i="2"/>
  <c r="W26" i="2"/>
  <c r="W25" i="2"/>
  <c r="W24" i="2"/>
  <c r="W23" i="2"/>
  <c r="W22" i="2"/>
  <c r="W21" i="2"/>
  <c r="W20" i="2"/>
  <c r="W19" i="2"/>
  <c r="W18" i="2"/>
  <c r="W17" i="2"/>
  <c r="W16" i="2"/>
  <c r="W15" i="2"/>
  <c r="W14" i="2"/>
  <c r="W13" i="2"/>
  <c r="W12" i="2"/>
  <c r="W11" i="2"/>
  <c r="W10" i="2"/>
  <c r="W9" i="2"/>
  <c r="W8" i="2"/>
  <c r="W7" i="2"/>
  <c r="S41" i="2"/>
  <c r="S40" i="2"/>
  <c r="S39" i="2"/>
  <c r="S38" i="2"/>
  <c r="S37" i="2"/>
  <c r="S36" i="2"/>
  <c r="S35" i="2"/>
  <c r="S34" i="2"/>
  <c r="S33" i="2"/>
  <c r="S32" i="2"/>
  <c r="S31" i="2"/>
  <c r="S30" i="2"/>
  <c r="S29" i="2"/>
  <c r="S28" i="2"/>
  <c r="S27" i="2"/>
  <c r="S26" i="2"/>
  <c r="S25" i="2"/>
  <c r="S24" i="2"/>
  <c r="S23" i="2"/>
  <c r="S22" i="2"/>
  <c r="S21" i="2"/>
  <c r="S20" i="2"/>
  <c r="S19" i="2"/>
  <c r="S18" i="2"/>
  <c r="S17" i="2"/>
  <c r="S16" i="2"/>
  <c r="S15" i="2"/>
  <c r="S14" i="2"/>
  <c r="S13" i="2"/>
  <c r="S12" i="2"/>
  <c r="S11" i="2"/>
  <c r="S10" i="2"/>
  <c r="S9" i="2"/>
  <c r="S8" i="2"/>
  <c r="S7" i="2"/>
  <c r="O41" i="2"/>
  <c r="O40" i="2"/>
  <c r="O39" i="2"/>
  <c r="O38" i="2"/>
  <c r="O37" i="2"/>
  <c r="O36" i="2"/>
  <c r="O35" i="2"/>
  <c r="O34" i="2"/>
  <c r="O33" i="2"/>
  <c r="O32" i="2"/>
  <c r="O31" i="2"/>
  <c r="O30" i="2"/>
  <c r="O29" i="2"/>
  <c r="O28" i="2"/>
  <c r="O27" i="2"/>
  <c r="O26" i="2"/>
  <c r="O25" i="2"/>
  <c r="O24" i="2"/>
  <c r="O23" i="2"/>
  <c r="O22" i="2"/>
  <c r="O21" i="2"/>
  <c r="O20" i="2"/>
  <c r="O19" i="2"/>
  <c r="O18" i="2"/>
  <c r="O17" i="2"/>
  <c r="O16" i="2"/>
  <c r="O15" i="2"/>
  <c r="O14" i="2"/>
  <c r="O13" i="2"/>
  <c r="O12" i="2"/>
  <c r="O11" i="2"/>
  <c r="O10" i="2"/>
  <c r="O9" i="2"/>
  <c r="O8" i="2"/>
  <c r="O7" i="2"/>
  <c r="K41" i="2"/>
  <c r="K40" i="2"/>
  <c r="K39" i="2"/>
  <c r="K38" i="2"/>
  <c r="K37" i="2"/>
  <c r="K36" i="2"/>
  <c r="K35" i="2"/>
  <c r="K34" i="2"/>
  <c r="K33" i="2"/>
  <c r="K32" i="2"/>
  <c r="K31" i="2"/>
  <c r="K30" i="2"/>
  <c r="K29" i="2"/>
  <c r="K28" i="2"/>
  <c r="K27" i="2"/>
  <c r="K26" i="2"/>
  <c r="K25" i="2"/>
  <c r="K24" i="2"/>
  <c r="K23" i="2"/>
  <c r="K22" i="2"/>
  <c r="K21" i="2"/>
  <c r="K20" i="2"/>
  <c r="K19" i="2"/>
  <c r="K18" i="2"/>
  <c r="K17" i="2"/>
  <c r="K16" i="2"/>
  <c r="K15" i="2"/>
  <c r="K14" i="2"/>
  <c r="K13" i="2"/>
  <c r="K12" i="2"/>
  <c r="K11" i="2"/>
  <c r="K10" i="2"/>
  <c r="K9" i="2"/>
  <c r="K8" i="2"/>
  <c r="K7"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B9" i="4"/>
  <c r="B8" i="4"/>
  <c r="B7" i="4"/>
  <c r="B6" i="4"/>
  <c r="E15" i="4" l="1"/>
  <c r="G15" i="4"/>
  <c r="E16" i="4"/>
  <c r="G16" i="4"/>
  <c r="F15" i="4"/>
  <c r="F16" i="4"/>
  <c r="D16" i="4" s="1"/>
  <c r="F13" i="4"/>
  <c r="E12" i="4"/>
  <c r="F10" i="4"/>
  <c r="F14" i="4"/>
  <c r="E10" i="4"/>
  <c r="G10" i="4"/>
  <c r="E13" i="4"/>
  <c r="G13" i="4"/>
  <c r="F11" i="4"/>
  <c r="G12" i="4"/>
  <c r="E11" i="4"/>
  <c r="G11" i="4"/>
  <c r="E14" i="4"/>
  <c r="G14" i="4"/>
  <c r="F12" i="4"/>
  <c r="E6" i="4"/>
  <c r="G6" i="4"/>
  <c r="F6" i="4"/>
  <c r="F7" i="4"/>
  <c r="E7" i="4"/>
  <c r="E8" i="4"/>
  <c r="E9" i="4"/>
  <c r="G9" i="4"/>
  <c r="F9" i="4"/>
  <c r="G7" i="4"/>
  <c r="G8" i="4"/>
  <c r="F8" i="4"/>
  <c r="AP8" i="1"/>
  <c r="D15" i="4" l="1"/>
  <c r="D17" i="4"/>
  <c r="D11" i="4"/>
  <c r="D13" i="4"/>
  <c r="D10" i="4"/>
  <c r="D9" i="4"/>
  <c r="D14" i="4"/>
  <c r="D12" i="4"/>
  <c r="D6" i="4"/>
  <c r="D7" i="4"/>
  <c r="D8" i="4"/>
  <c r="AC41" i="1" l="1"/>
  <c r="AQ28" i="1" l="1"/>
  <c r="AQ14" i="1"/>
  <c r="AQ15" i="1"/>
  <c r="C44" i="1"/>
  <c r="J24" i="1" s="1"/>
  <c r="AK44" i="1"/>
  <c r="AQ27" i="1" l="1"/>
  <c r="J25" i="1"/>
  <c r="K41" i="1"/>
  <c r="J22" i="1"/>
  <c r="J23" i="1"/>
  <c r="AQ16" i="1" l="1"/>
  <c r="AQ17" i="1"/>
  <c r="E44" i="1"/>
  <c r="N22" i="1" s="1"/>
  <c r="AI44" i="1"/>
  <c r="AQ29" i="1" s="1"/>
  <c r="AE41" i="1" l="1"/>
  <c r="N25" i="1"/>
  <c r="N24" i="1"/>
  <c r="N23" i="1"/>
  <c r="Y47" i="1" l="1"/>
  <c r="V55" i="1" s="1"/>
  <c r="AQ40" i="1" s="1"/>
  <c r="AQ36" i="1"/>
  <c r="AQ18" i="1"/>
  <c r="AQ19" i="1"/>
  <c r="C51" i="1"/>
  <c r="AQ30" i="1" s="1"/>
  <c r="AK51" i="1"/>
  <c r="AQ32" i="1" s="1"/>
  <c r="V24" i="1" l="1"/>
  <c r="AC55" i="1"/>
  <c r="V22" i="1"/>
  <c r="V25" i="1"/>
  <c r="I55" i="1"/>
  <c r="V23" i="1"/>
  <c r="AQ20" i="1"/>
  <c r="AQ21" i="1"/>
  <c r="E51" i="1"/>
  <c r="AI51" i="1"/>
  <c r="Z22" i="1" l="1"/>
  <c r="Z25" i="1"/>
  <c r="Z23" i="1"/>
  <c r="Z24" i="1"/>
  <c r="AQ22" i="1"/>
  <c r="AQ23" i="1"/>
  <c r="C58" i="1"/>
  <c r="AD24" i="1" s="1"/>
  <c r="AK58" i="1"/>
  <c r="AD23" i="1" l="1"/>
  <c r="AD25" i="1"/>
  <c r="AQ31" i="1"/>
  <c r="K55" i="1"/>
  <c r="AD22" i="1"/>
  <c r="O47" i="1" l="1"/>
  <c r="AQ35" i="1"/>
  <c r="AQ24" i="1" l="1"/>
  <c r="AQ25" i="1"/>
  <c r="E58" i="1"/>
  <c r="AI58" i="1"/>
  <c r="AQ33" i="1" s="1"/>
  <c r="AH24" i="1" l="1"/>
  <c r="AE55" i="1"/>
  <c r="AH23" i="1"/>
  <c r="AH25" i="1"/>
  <c r="AH22" i="1"/>
  <c r="AQ37" i="1" l="1"/>
  <c r="AA47" i="1"/>
  <c r="AQ39" i="1" l="1"/>
  <c r="V47" i="1"/>
  <c r="Q55" i="1"/>
  <c r="AQ12" i="1"/>
  <c r="AQ13" i="1"/>
  <c r="E37" i="1"/>
  <c r="AI37" i="1"/>
  <c r="F22" i="1" s="1"/>
  <c r="F24" i="1" l="1"/>
  <c r="F25" i="1"/>
  <c r="F23" i="1"/>
  <c r="AQ10" i="1"/>
  <c r="AQ11" i="1"/>
  <c r="C37" i="1"/>
  <c r="AQ26" i="1" s="1"/>
  <c r="AK37" i="1"/>
  <c r="I41" i="1" l="1"/>
  <c r="B24" i="1"/>
  <c r="B23" i="1"/>
  <c r="B25" i="1"/>
  <c r="M47" i="1" l="1"/>
  <c r="AQ34" i="1"/>
  <c r="Q47" i="1" l="1"/>
  <c r="AQ38" i="1"/>
  <c r="Q38" i="1" l="1"/>
</calcChain>
</file>

<file path=xl/sharedStrings.xml><?xml version="1.0" encoding="utf-8"?>
<sst xmlns="http://schemas.openxmlformats.org/spreadsheetml/2006/main" count="737" uniqueCount="165">
  <si>
    <t>Group A 1st</t>
  </si>
  <si>
    <t>Group A 2nd</t>
  </si>
  <si>
    <t>Group B</t>
  </si>
  <si>
    <t>Group B 1st</t>
  </si>
  <si>
    <t>Group B 2nd</t>
  </si>
  <si>
    <t>Group C 1st</t>
  </si>
  <si>
    <t>Group C 2nd</t>
  </si>
  <si>
    <t>Group D 1st</t>
  </si>
  <si>
    <t>Group D 2nd</t>
  </si>
  <si>
    <t>Group E 1st</t>
  </si>
  <si>
    <t>Group E 2nd</t>
  </si>
  <si>
    <t>Group F 1st</t>
  </si>
  <si>
    <t>Group F 2nd</t>
  </si>
  <si>
    <t>Group G 1st</t>
  </si>
  <si>
    <t>Group G 2nd</t>
  </si>
  <si>
    <t>Group H 2nd</t>
  </si>
  <si>
    <t>Group H 1st</t>
  </si>
  <si>
    <t>Team</t>
  </si>
  <si>
    <t>Scoring</t>
  </si>
  <si>
    <t>Points</t>
  </si>
  <si>
    <t>Winner</t>
  </si>
  <si>
    <t>WC Winner</t>
  </si>
  <si>
    <t>SF correct team</t>
  </si>
  <si>
    <t>QF correct team</t>
  </si>
  <si>
    <t>Correct group placement</t>
  </si>
  <si>
    <t>Rd16 M49 winner</t>
  </si>
  <si>
    <t>Rd16 M50 winner</t>
  </si>
  <si>
    <t>Rd16 M51 winner</t>
  </si>
  <si>
    <t>Rd16 M52 winner</t>
  </si>
  <si>
    <t>Rd16 M53 winner</t>
  </si>
  <si>
    <t>Rd16 M54 winner</t>
  </si>
  <si>
    <t>Rd16 M55 winner</t>
  </si>
  <si>
    <t>Rd16 M56 winner</t>
  </si>
  <si>
    <t>QF M57 winner</t>
  </si>
  <si>
    <t>QF M58 winner</t>
  </si>
  <si>
    <t>QF M59 winner</t>
  </si>
  <si>
    <t>QF M60 winner</t>
  </si>
  <si>
    <t>SF M61 winner</t>
  </si>
  <si>
    <t>SF M62 winner</t>
  </si>
  <si>
    <t>3rd place</t>
  </si>
  <si>
    <t>Correct progression</t>
  </si>
  <si>
    <t>Top Goalscorer</t>
  </si>
  <si>
    <t>Correct finalist</t>
  </si>
  <si>
    <t>Description</t>
  </si>
  <si>
    <t>Correct team position in group</t>
  </si>
  <si>
    <t>Incorrect position, but progressed out of group</t>
  </si>
  <si>
    <t>World Cup winner</t>
  </si>
  <si>
    <t>Group A</t>
  </si>
  <si>
    <t>Group C</t>
  </si>
  <si>
    <t>Group D</t>
  </si>
  <si>
    <t>Group E</t>
  </si>
  <si>
    <t>Group F</t>
  </si>
  <si>
    <t>Group G</t>
  </si>
  <si>
    <t>Group H</t>
  </si>
  <si>
    <t>Qatar</t>
  </si>
  <si>
    <t>Ecuador</t>
  </si>
  <si>
    <t>Senegal</t>
  </si>
  <si>
    <t>Netherlands</t>
  </si>
  <si>
    <t>England</t>
  </si>
  <si>
    <t>Iran</t>
  </si>
  <si>
    <t>USA</t>
  </si>
  <si>
    <t>Wales</t>
  </si>
  <si>
    <t>Argentina</t>
  </si>
  <si>
    <t>Saudi Arabia</t>
  </si>
  <si>
    <t>Mexico</t>
  </si>
  <si>
    <t>Poland</t>
  </si>
  <si>
    <t>France</t>
  </si>
  <si>
    <t>Denmark</t>
  </si>
  <si>
    <t>Tunisia</t>
  </si>
  <si>
    <t>Australia</t>
  </si>
  <si>
    <t>Spain</t>
  </si>
  <si>
    <t>Germany</t>
  </si>
  <si>
    <t>Japan</t>
  </si>
  <si>
    <t>Costa Rica</t>
  </si>
  <si>
    <t>Belgium</t>
  </si>
  <si>
    <t>Canada</t>
  </si>
  <si>
    <t>Morocco</t>
  </si>
  <si>
    <t>Croatia</t>
  </si>
  <si>
    <t>Brazil</t>
  </si>
  <si>
    <t>Cameroon</t>
  </si>
  <si>
    <t>Serbia</t>
  </si>
  <si>
    <t>Switzerland</t>
  </si>
  <si>
    <t>Portugal</t>
  </si>
  <si>
    <t>Ghana</t>
  </si>
  <si>
    <t>Uruguay</t>
  </si>
  <si>
    <t>Korea</t>
  </si>
  <si>
    <t>vs</t>
  </si>
  <si>
    <t>Third place playoff (Match 63)</t>
  </si>
  <si>
    <t>Predictions</t>
  </si>
  <si>
    <t>Category</t>
  </si>
  <si>
    <t>Name:</t>
  </si>
  <si>
    <t>Top Scorer</t>
  </si>
  <si>
    <t>ACTUAL RESULTS</t>
  </si>
  <si>
    <t>Number of red cards</t>
  </si>
  <si>
    <t>Highest goal group</t>
  </si>
  <si>
    <t>Total number of red cards across the whole tournament</t>
  </si>
  <si>
    <t>No. of Red cards</t>
  </si>
  <si>
    <t>Group with most goals</t>
  </si>
  <si>
    <t>No. goals in final</t>
  </si>
  <si>
    <t>Player of tournament</t>
  </si>
  <si>
    <t xml:space="preserve">Copy and paste this into Participants sheet  </t>
  </si>
  <si>
    <t>FOR ADMIN USE ONLY!</t>
  </si>
  <si>
    <t>DO NOT FILL IN AS THIS IS AUTOGENERATED</t>
  </si>
  <si>
    <t>Round of 16</t>
  </si>
  <si>
    <t>Match 49</t>
  </si>
  <si>
    <t>Match 50</t>
  </si>
  <si>
    <t>Match 51</t>
  </si>
  <si>
    <t>Match 52</t>
  </si>
  <si>
    <t>Quarter Finals</t>
  </si>
  <si>
    <t>Semi Finals</t>
  </si>
  <si>
    <t>Final</t>
  </si>
  <si>
    <t>Match 61</t>
  </si>
  <si>
    <t>Match 62</t>
  </si>
  <si>
    <t>Match 57</t>
  </si>
  <si>
    <t>Match 58</t>
  </si>
  <si>
    <t>Match 59</t>
  </si>
  <si>
    <t>Match 60</t>
  </si>
  <si>
    <t>Match 53</t>
  </si>
  <si>
    <t>Match 54</t>
  </si>
  <si>
    <t>Match 55</t>
  </si>
  <si>
    <t>Match 56</t>
  </si>
  <si>
    <t>GROUP STAGE</t>
  </si>
  <si>
    <t>KNOCKOUT STAGE</t>
  </si>
  <si>
    <t>Predict the winner of each match. The following stages (Quarter finals, Semis etc) are automatically populated according to your predictions.</t>
  </si>
  <si>
    <t>Top scorer</t>
  </si>
  <si>
    <t>Player of the tournament</t>
  </si>
  <si>
    <t>PREDICTIONS</t>
  </si>
  <si>
    <t>Miscellaneous predictions for tournament.</t>
  </si>
  <si>
    <t>No. goals in final (tiebreaker)</t>
  </si>
  <si>
    <t>Player awarded "Player of the World Cup"</t>
  </si>
  <si>
    <t>Player with the most goals in the tournament</t>
  </si>
  <si>
    <t>Predicted team has made it through to QF (irrespective of path)</t>
  </si>
  <si>
    <t>Predicted team has made it through to SF (irrespective of path)</t>
  </si>
  <si>
    <t>Correct finalist (irrespective of path)</t>
  </si>
  <si>
    <t>Winner of third place play-off game</t>
  </si>
  <si>
    <t>Tiebreaker to separate any players with a equal score</t>
  </si>
  <si>
    <t>Group with the highest number of goals scored in the group stage</t>
  </si>
  <si>
    <t>Prediction category</t>
  </si>
  <si>
    <t>No. of red cards</t>
  </si>
  <si>
    <t>For each group, chose what teams you think will qualify 1st and 2nd. Select your 1st place team first, comfirmation "1st" should appear on the left of the team name. Order of checkbox ticking is important! If done incorrectly please, clear all checkboxes for that group.</t>
  </si>
  <si>
    <t>SCOREBOARD</t>
  </si>
  <si>
    <t>No</t>
  </si>
  <si>
    <t>Player Name</t>
  </si>
  <si>
    <t>Total Points</t>
  </si>
  <si>
    <t>Group Stages</t>
  </si>
  <si>
    <t>Paid</t>
  </si>
  <si>
    <t>Knock out stages</t>
  </si>
  <si>
    <t>Miscellaneous Predictions</t>
  </si>
  <si>
    <t>Best player</t>
  </si>
  <si>
    <t>Player 5</t>
  </si>
  <si>
    <t>Player 4</t>
  </si>
  <si>
    <t>Player 1</t>
  </si>
  <si>
    <t>Player 2</t>
  </si>
  <si>
    <t>Player 3</t>
  </si>
  <si>
    <t>Player 6</t>
  </si>
  <si>
    <t>Player 8</t>
  </si>
  <si>
    <t>Player 9</t>
  </si>
  <si>
    <t>Player 10</t>
  </si>
  <si>
    <t>Player 11</t>
  </si>
  <si>
    <t>Player 12</t>
  </si>
  <si>
    <t>Golden boot</t>
  </si>
  <si>
    <t>Scoring information</t>
  </si>
  <si>
    <t>Enter name</t>
  </si>
  <si>
    <t>Player 7</t>
  </si>
  <si>
    <t>Paste players predictions below by clicking on "Enter name" and pasting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</si>
</sst>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1"/>
      <color theme="1"/>
      <name val="Calibri"/>
      <family val="2"/>
      <scheme val="minor"/>
    </font>
    <font>
      <sz val="11"/>
      <color theme="0"/>
      <name val="Calibri"/>
      <family val="2"/>
      <scheme val="minor"/>
    </font>
    <font>
      <sz val="12"/>
      <color theme="1"/>
      <name val="Calibri"/>
      <family val="2"/>
      <scheme val="minor"/>
    </font>
    <font>
      <sz val="14"/>
      <color theme="1"/>
      <name val="Calibri"/>
      <family val="2"/>
      <scheme val="minor"/>
    </font>
    <font>
      <sz val="16"/>
      <color theme="1"/>
      <name val="Calibri"/>
      <family val="2"/>
      <scheme val="minor"/>
    </font>
    <font>
      <sz val="20"/>
      <color theme="1"/>
      <name val="Calibri"/>
      <family val="2"/>
      <scheme val="minor"/>
    </font>
    <font>
      <sz val="24"/>
      <color theme="1"/>
      <name val="Calibri"/>
      <family val="2"/>
      <scheme val="minor"/>
    </font>
    <font>
      <b/>
      <sz val="26"/>
      <color theme="0"/>
      <name val="Calibri"/>
      <family val="2"/>
      <scheme val="minor"/>
    </font>
    <font>
      <b/>
      <sz val="12"/>
      <color theme="0"/>
      <name val="Calibri"/>
      <family val="2"/>
      <scheme val="minor"/>
    </font>
    <font>
      <b/>
      <sz val="22"/>
      <color theme="0"/>
      <name val="Calibri"/>
      <family val="2"/>
      <scheme val="minor"/>
    </font>
    <font>
      <b/>
      <sz val="24"/>
      <color theme="0"/>
      <name val="Calibri"/>
      <family val="2"/>
      <scheme val="minor"/>
    </font>
    <font>
      <sz val="26"/>
      <name val="Calibri"/>
      <family val="2"/>
      <scheme val="minor"/>
    </font>
    <font>
      <sz val="12"/>
      <color theme="0"/>
      <name val="Calibri"/>
      <family val="2"/>
      <scheme val="minor"/>
    </font>
    <font>
      <sz val="26"/>
      <color theme="0"/>
      <name val="Calibri"/>
      <family val="2"/>
      <scheme val="minor"/>
    </font>
    <font>
      <sz val="28"/>
      <name val="Calibri"/>
      <family val="2"/>
      <scheme val="minor"/>
    </font>
    <font>
      <b/>
      <sz val="24"/>
      <color theme="1"/>
      <name val="Calibri"/>
      <family val="2"/>
      <scheme val="minor"/>
    </font>
    <font>
      <b/>
      <sz val="18"/>
      <color theme="1"/>
      <name val="Calibri"/>
      <family val="2"/>
      <scheme val="minor"/>
    </font>
    <font>
      <b/>
      <sz val="28"/>
      <color theme="0"/>
      <name val="Calibri"/>
      <family val="2"/>
      <scheme val="minor"/>
    </font>
    <font>
      <b/>
      <sz val="28"/>
      <color theme="1"/>
      <name val="Calibri"/>
      <family val="2"/>
      <scheme val="minor"/>
    </font>
    <font>
      <sz val="10"/>
      <color theme="1"/>
      <name val="Calibri"/>
      <family val="2"/>
      <scheme val="minor"/>
    </font>
    <font>
      <sz val="28"/>
      <color theme="0"/>
      <name val="Calibri"/>
      <family val="2"/>
      <scheme val="minor"/>
    </font>
    <font>
      <b/>
      <sz val="26"/>
      <name val="Calibri"/>
      <family val="2"/>
      <scheme val="minor"/>
    </font>
    <font>
      <b/>
      <sz val="11"/>
      <color theme="1"/>
      <name val="Calibri"/>
      <family val="2"/>
      <scheme val="minor"/>
    </font>
    <font>
      <b/>
      <sz val="14"/>
      <color theme="0"/>
      <name val="Calibri"/>
      <family val="2"/>
      <scheme val="minor"/>
    </font>
  </fonts>
  <fills count="20">
    <fill>
      <patternFill patternType="none"/>
    </fill>
    <fill>
      <patternFill patternType="gray125"/>
    </fill>
    <fill>
      <patternFill patternType="solid">
        <fgColor theme="7" tint="0.79998168889431442"/>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rgb="FFFFFF00"/>
        <bgColor indexed="64"/>
      </patternFill>
    </fill>
    <fill>
      <patternFill patternType="solid">
        <fgColor theme="9" tint="-0.249977111117893"/>
        <bgColor indexed="64"/>
      </patternFill>
    </fill>
    <fill>
      <patternFill patternType="solid">
        <fgColor theme="0"/>
        <bgColor indexed="64"/>
      </patternFill>
    </fill>
    <fill>
      <patternFill patternType="solid">
        <fgColor theme="5" tint="-0.499984740745262"/>
        <bgColor indexed="64"/>
      </patternFill>
    </fill>
    <fill>
      <patternFill patternType="solid">
        <fgColor theme="0" tint="-4.9989318521683403E-2"/>
        <bgColor indexed="64"/>
      </patternFill>
    </fill>
    <fill>
      <patternFill patternType="solid">
        <fgColor theme="1"/>
        <bgColor indexed="64"/>
      </patternFill>
    </fill>
    <fill>
      <patternFill patternType="solid">
        <fgColor rgb="FFFF0000"/>
        <bgColor indexed="64"/>
      </patternFill>
    </fill>
    <fill>
      <patternFill patternType="solid">
        <fgColor theme="4" tint="-0.249977111117893"/>
        <bgColor indexed="64"/>
      </patternFill>
    </fill>
    <fill>
      <patternFill patternType="solid">
        <fgColor rgb="FFFFC000"/>
        <bgColor indexed="64"/>
      </patternFill>
    </fill>
    <fill>
      <patternFill patternType="solid">
        <fgColor rgb="FF7030A0"/>
        <bgColor indexed="64"/>
      </patternFill>
    </fill>
    <fill>
      <patternFill patternType="solid">
        <fgColor rgb="FFC00000"/>
        <bgColor indexed="64"/>
      </patternFill>
    </fill>
  </fills>
  <borders count="7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top style="medium">
        <color indexed="64"/>
      </top>
      <bottom style="medium">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style="thin">
        <color indexed="64"/>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theme="0"/>
      </bottom>
      <diagonal/>
    </border>
    <border>
      <left/>
      <right style="thin">
        <color indexed="64"/>
      </right>
      <top style="thin">
        <color theme="0"/>
      </top>
      <bottom style="thin">
        <color theme="0"/>
      </bottom>
      <diagonal/>
    </border>
    <border>
      <left/>
      <right style="thin">
        <color indexed="64"/>
      </right>
      <top style="thin">
        <color theme="0"/>
      </top>
      <bottom style="thin">
        <color indexed="64"/>
      </bottom>
      <diagonal/>
    </border>
    <border>
      <left/>
      <right style="thin">
        <color indexed="64"/>
      </right>
      <top style="thin">
        <color indexed="64"/>
      </top>
      <bottom style="thin">
        <color theme="0"/>
      </bottom>
      <diagonal/>
    </border>
    <border>
      <left/>
      <right style="thin">
        <color indexed="64"/>
      </right>
      <top/>
      <bottom style="thin">
        <color theme="0"/>
      </bottom>
      <diagonal/>
    </border>
    <border>
      <left style="thin">
        <color indexed="64"/>
      </left>
      <right style="thin">
        <color indexed="64"/>
      </right>
      <top style="thin">
        <color theme="0"/>
      </top>
      <bottom/>
      <diagonal/>
    </border>
    <border>
      <left style="thin">
        <color theme="0"/>
      </left>
      <right/>
      <top/>
      <bottom style="thin">
        <color indexed="64"/>
      </bottom>
      <diagonal/>
    </border>
    <border>
      <left/>
      <right style="thin">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359">
    <xf numFmtId="0" fontId="0" fillId="0" borderId="0" xfId="0"/>
    <xf numFmtId="0" fontId="0" fillId="0" borderId="1" xfId="0" applyBorder="1" applyAlignment="1">
      <alignment horizontal="center"/>
    </xf>
    <xf numFmtId="0" fontId="0" fillId="0" borderId="10" xfId="0" applyBorder="1"/>
    <xf numFmtId="0" fontId="0" fillId="0" borderId="20" xfId="0" applyBorder="1"/>
    <xf numFmtId="0" fontId="0" fillId="0" borderId="22" xfId="0" applyBorder="1"/>
    <xf numFmtId="0" fontId="0" fillId="0" borderId="23" xfId="0" applyBorder="1"/>
    <xf numFmtId="0" fontId="0" fillId="0" borderId="34" xfId="0" applyBorder="1"/>
    <xf numFmtId="0" fontId="0" fillId="0" borderId="14" xfId="0" applyBorder="1" applyAlignment="1">
      <alignment horizontal="center"/>
    </xf>
    <xf numFmtId="0" fontId="0" fillId="2" borderId="23" xfId="0" applyFill="1" applyBorder="1"/>
    <xf numFmtId="0" fontId="0" fillId="2" borderId="31" xfId="0" applyFill="1" applyBorder="1"/>
    <xf numFmtId="0" fontId="0" fillId="2" borderId="25" xfId="0" applyFill="1" applyBorder="1"/>
    <xf numFmtId="0" fontId="0" fillId="2" borderId="26" xfId="0" applyFill="1" applyBorder="1"/>
    <xf numFmtId="0" fontId="0" fillId="2" borderId="27" xfId="0" applyFill="1" applyBorder="1"/>
    <xf numFmtId="0" fontId="0" fillId="2" borderId="28" xfId="0" applyFill="1" applyBorder="1"/>
    <xf numFmtId="0" fontId="0" fillId="2" borderId="29" xfId="0" applyFill="1" applyBorder="1"/>
    <xf numFmtId="0" fontId="0" fillId="2" borderId="30" xfId="0" applyFill="1" applyBorder="1"/>
    <xf numFmtId="0" fontId="0" fillId="6" borderId="17" xfId="0" applyFill="1" applyBorder="1"/>
    <xf numFmtId="0" fontId="0" fillId="6" borderId="18" xfId="0" applyFill="1" applyBorder="1"/>
    <xf numFmtId="0" fontId="0" fillId="6" borderId="21" xfId="0" applyFill="1" applyBorder="1"/>
    <xf numFmtId="0" fontId="0" fillId="6" borderId="22" xfId="0" applyFill="1" applyBorder="1"/>
    <xf numFmtId="0" fontId="0" fillId="6" borderId="19" xfId="0" applyFill="1" applyBorder="1"/>
    <xf numFmtId="0" fontId="0" fillId="6" borderId="20" xfId="0" applyFill="1" applyBorder="1"/>
    <xf numFmtId="0" fontId="0" fillId="7" borderId="17" xfId="0" applyFill="1" applyBorder="1"/>
    <xf numFmtId="0" fontId="0" fillId="7" borderId="18" xfId="0" applyFill="1" applyBorder="1"/>
    <xf numFmtId="0" fontId="0" fillId="7" borderId="21" xfId="0" applyFill="1" applyBorder="1"/>
    <xf numFmtId="0" fontId="0" fillId="7" borderId="22" xfId="0" applyFill="1" applyBorder="1"/>
    <xf numFmtId="0" fontId="0" fillId="7" borderId="19" xfId="0" applyFill="1" applyBorder="1"/>
    <xf numFmtId="0" fontId="0" fillId="7" borderId="20" xfId="0" applyFill="1" applyBorder="1"/>
    <xf numFmtId="0" fontId="0" fillId="8" borderId="17" xfId="0" applyFill="1" applyBorder="1"/>
    <xf numFmtId="0" fontId="0" fillId="8" borderId="18" xfId="0" applyFill="1" applyBorder="1"/>
    <xf numFmtId="0" fontId="0" fillId="8" borderId="19" xfId="0" applyFill="1" applyBorder="1"/>
    <xf numFmtId="0" fontId="0" fillId="8" borderId="20" xfId="0" applyFill="1" applyBorder="1"/>
    <xf numFmtId="0" fontId="0" fillId="4" borderId="15" xfId="0" applyFill="1" applyBorder="1"/>
    <xf numFmtId="0" fontId="0" fillId="4" borderId="16" xfId="0" applyFill="1" applyBorder="1"/>
    <xf numFmtId="0" fontId="0" fillId="10" borderId="0" xfId="0" applyFill="1"/>
    <xf numFmtId="0" fontId="0" fillId="2" borderId="1" xfId="0" applyFill="1" applyBorder="1" applyAlignment="1">
      <alignment horizontal="center"/>
    </xf>
    <xf numFmtId="0" fontId="0" fillId="6" borderId="1" xfId="0" applyFill="1" applyBorder="1" applyAlignment="1">
      <alignment horizontal="center"/>
    </xf>
    <xf numFmtId="0" fontId="0" fillId="7" borderId="1" xfId="0" applyFill="1" applyBorder="1" applyAlignment="1">
      <alignment horizontal="center"/>
    </xf>
    <xf numFmtId="0" fontId="0" fillId="8" borderId="1" xfId="0" applyFill="1" applyBorder="1" applyAlignment="1">
      <alignment horizontal="center"/>
    </xf>
    <xf numFmtId="0" fontId="0" fillId="4" borderId="1" xfId="0" applyFill="1" applyBorder="1" applyAlignment="1">
      <alignment horizontal="center"/>
    </xf>
    <xf numFmtId="0" fontId="0" fillId="9" borderId="1" xfId="0" applyFill="1" applyBorder="1" applyAlignment="1">
      <alignment horizontal="center"/>
    </xf>
    <xf numFmtId="0" fontId="0" fillId="0" borderId="1" xfId="0" applyBorder="1" applyAlignment="1">
      <alignment horizontal="left"/>
    </xf>
    <xf numFmtId="0" fontId="0" fillId="11" borderId="0" xfId="0" applyFill="1"/>
    <xf numFmtId="0" fontId="1" fillId="11" borderId="18" xfId="0" applyFont="1" applyFill="1" applyBorder="1"/>
    <xf numFmtId="0" fontId="1" fillId="11" borderId="22" xfId="0" applyFont="1" applyFill="1" applyBorder="1"/>
    <xf numFmtId="0" fontId="1" fillId="11" borderId="20" xfId="0" applyFont="1" applyFill="1" applyBorder="1"/>
    <xf numFmtId="0" fontId="0" fillId="11" borderId="0" xfId="0" applyFill="1" applyAlignment="1"/>
    <xf numFmtId="0" fontId="0" fillId="11" borderId="0" xfId="0" applyFill="1" applyAlignment="1">
      <alignment horizontal="center"/>
    </xf>
    <xf numFmtId="0" fontId="1" fillId="11" borderId="0" xfId="0" applyFont="1" applyFill="1"/>
    <xf numFmtId="0" fontId="0" fillId="0" borderId="48" xfId="0" applyBorder="1" applyAlignment="1">
      <alignment horizontal="center"/>
    </xf>
    <xf numFmtId="0" fontId="0" fillId="9" borderId="23" xfId="0" applyFill="1" applyBorder="1"/>
    <xf numFmtId="0" fontId="0" fillId="9" borderId="49" xfId="0" applyFill="1" applyBorder="1"/>
    <xf numFmtId="0" fontId="0" fillId="0" borderId="0" xfId="0" applyAlignment="1">
      <alignment horizontal="center" vertical="center"/>
    </xf>
    <xf numFmtId="0" fontId="7" fillId="11" borderId="0" xfId="0" applyFont="1" applyFill="1" applyBorder="1" applyAlignment="1" applyProtection="1">
      <alignment vertical="top"/>
      <protection hidden="1"/>
    </xf>
    <xf numFmtId="0" fontId="0" fillId="11" borderId="17" xfId="0" applyFill="1" applyBorder="1"/>
    <xf numFmtId="0" fontId="0" fillId="11" borderId="18" xfId="0" applyFill="1" applyBorder="1"/>
    <xf numFmtId="0" fontId="0" fillId="11" borderId="21" xfId="0" applyFill="1" applyBorder="1"/>
    <xf numFmtId="0" fontId="0" fillId="11" borderId="22" xfId="0" applyFill="1" applyBorder="1"/>
    <xf numFmtId="0" fontId="0" fillId="11" borderId="19" xfId="0" applyFill="1" applyBorder="1"/>
    <xf numFmtId="0" fontId="0" fillId="11" borderId="20" xfId="0" applyFill="1" applyBorder="1"/>
    <xf numFmtId="0" fontId="0" fillId="11" borderId="0" xfId="0" applyFill="1" applyBorder="1" applyAlignment="1">
      <alignment horizontal="center"/>
    </xf>
    <xf numFmtId="0" fontId="0" fillId="11" borderId="1" xfId="0" applyFill="1" applyBorder="1"/>
    <xf numFmtId="0" fontId="0" fillId="11" borderId="1" xfId="0" applyFill="1" applyBorder="1" applyAlignment="1">
      <alignment horizontal="center"/>
    </xf>
    <xf numFmtId="0" fontId="0" fillId="11" borderId="0" xfId="0" applyFill="1" applyAlignment="1">
      <alignment horizontal="left"/>
    </xf>
    <xf numFmtId="0" fontId="0" fillId="11" borderId="0" xfId="0" applyFill="1" applyAlignment="1">
      <alignment horizontal="center" vertical="center"/>
    </xf>
    <xf numFmtId="0" fontId="1" fillId="11" borderId="0" xfId="0" applyFont="1" applyFill="1" applyBorder="1"/>
    <xf numFmtId="0" fontId="0" fillId="15" borderId="0" xfId="0" applyFill="1"/>
    <xf numFmtId="0" fontId="1" fillId="11" borderId="46" xfId="0" applyFont="1" applyFill="1" applyBorder="1" applyAlignment="1">
      <alignment horizontal="center"/>
    </xf>
    <xf numFmtId="0" fontId="1" fillId="11" borderId="47" xfId="0" applyFont="1" applyFill="1" applyBorder="1" applyAlignment="1">
      <alignment horizontal="center"/>
    </xf>
    <xf numFmtId="0" fontId="1" fillId="11" borderId="30" xfId="0" applyFont="1" applyFill="1" applyBorder="1" applyAlignment="1">
      <alignment horizontal="center"/>
    </xf>
    <xf numFmtId="0" fontId="1" fillId="11" borderId="47" xfId="0" applyFont="1" applyFill="1" applyBorder="1"/>
    <xf numFmtId="0" fontId="1" fillId="11" borderId="46" xfId="0" applyFont="1" applyFill="1" applyBorder="1"/>
    <xf numFmtId="0" fontId="1" fillId="11" borderId="30" xfId="0" applyFont="1" applyFill="1" applyBorder="1"/>
    <xf numFmtId="0" fontId="6" fillId="11" borderId="0" xfId="0" applyFont="1" applyFill="1" applyAlignment="1"/>
    <xf numFmtId="0" fontId="11" fillId="11" borderId="0" xfId="0" applyFont="1" applyFill="1" applyAlignment="1"/>
    <xf numFmtId="0" fontId="1" fillId="11" borderId="0" xfId="0" applyFont="1" applyFill="1" applyAlignment="1"/>
    <xf numFmtId="0" fontId="0" fillId="11" borderId="0" xfId="0" applyFill="1" applyBorder="1" applyAlignment="1">
      <alignment horizontal="center" vertical="center"/>
    </xf>
    <xf numFmtId="0" fontId="14" fillId="11" borderId="0" xfId="0" applyFont="1" applyFill="1" applyBorder="1" applyAlignment="1"/>
    <xf numFmtId="0" fontId="0" fillId="19" borderId="0" xfId="0" applyFill="1"/>
    <xf numFmtId="0" fontId="1" fillId="18" borderId="0" xfId="0" applyFont="1" applyFill="1" applyBorder="1"/>
    <xf numFmtId="0" fontId="0" fillId="18" borderId="0" xfId="0" applyFill="1"/>
    <xf numFmtId="0" fontId="0" fillId="18" borderId="0" xfId="0" applyFill="1" applyBorder="1" applyAlignment="1">
      <alignment horizontal="center"/>
    </xf>
    <xf numFmtId="0" fontId="0" fillId="18" borderId="0" xfId="0" applyFill="1" applyAlignment="1">
      <alignment horizontal="left"/>
    </xf>
    <xf numFmtId="0" fontId="2" fillId="11" borderId="45" xfId="0" applyFont="1" applyFill="1" applyBorder="1" applyAlignment="1">
      <alignment horizontal="center"/>
    </xf>
    <xf numFmtId="0" fontId="2" fillId="11" borderId="31" xfId="0" applyFont="1" applyFill="1" applyBorder="1" applyAlignment="1">
      <alignment horizontal="center"/>
    </xf>
    <xf numFmtId="0" fontId="4" fillId="11" borderId="0" xfId="0" applyFont="1" applyFill="1"/>
    <xf numFmtId="0" fontId="0" fillId="19" borderId="0" xfId="0" applyFill="1" applyBorder="1" applyAlignment="1">
      <alignment horizontal="center"/>
    </xf>
    <xf numFmtId="0" fontId="1" fillId="19" borderId="0" xfId="0" applyFont="1" applyFill="1" applyBorder="1"/>
    <xf numFmtId="0" fontId="0" fillId="19" borderId="0" xfId="0" applyFill="1" applyAlignment="1">
      <alignment horizontal="center" vertical="center"/>
    </xf>
    <xf numFmtId="0" fontId="0" fillId="19" borderId="0" xfId="0" applyFill="1" applyAlignment="1">
      <alignment horizontal="center"/>
    </xf>
    <xf numFmtId="0" fontId="0" fillId="19" borderId="0" xfId="0" applyFill="1" applyAlignment="1">
      <alignment horizontal="left"/>
    </xf>
    <xf numFmtId="0" fontId="0" fillId="18" borderId="0" xfId="0" applyFill="1" applyAlignment="1"/>
    <xf numFmtId="0" fontId="2" fillId="11" borderId="45" xfId="0" applyFont="1" applyFill="1" applyBorder="1" applyAlignment="1">
      <alignment horizontal="center" vertical="center"/>
    </xf>
    <xf numFmtId="0" fontId="2" fillId="11" borderId="31" xfId="0" applyFont="1" applyFill="1" applyBorder="1" applyAlignment="1">
      <alignment horizontal="center" vertical="center"/>
    </xf>
    <xf numFmtId="0" fontId="0" fillId="7" borderId="1" xfId="0" applyFont="1" applyFill="1" applyBorder="1" applyAlignment="1">
      <alignment horizontal="center"/>
    </xf>
    <xf numFmtId="0" fontId="4" fillId="10" borderId="0" xfId="0" applyFont="1" applyFill="1" applyBorder="1" applyAlignment="1"/>
    <xf numFmtId="0" fontId="0" fillId="10" borderId="0" xfId="0" applyFill="1" applyBorder="1" applyAlignment="1"/>
    <xf numFmtId="0" fontId="17" fillId="10" borderId="0" xfId="0" applyFont="1" applyFill="1" applyAlignment="1"/>
    <xf numFmtId="0" fontId="18" fillId="10" borderId="0" xfId="0" applyFont="1" applyFill="1" applyAlignment="1"/>
    <xf numFmtId="0" fontId="18" fillId="11" borderId="0" xfId="0" applyFont="1" applyFill="1" applyAlignment="1">
      <alignment horizontal="center"/>
    </xf>
    <xf numFmtId="0" fontId="6" fillId="19" borderId="0" xfId="0" applyFont="1" applyFill="1" applyAlignment="1">
      <alignment horizontal="left" vertical="top"/>
    </xf>
    <xf numFmtId="0" fontId="0" fillId="18" borderId="0" xfId="0" applyFill="1" applyAlignment="1">
      <alignment horizontal="left" vertical="top"/>
    </xf>
    <xf numFmtId="0" fontId="3" fillId="11" borderId="0" xfId="0" applyFont="1" applyFill="1" applyAlignment="1">
      <alignment horizontal="left" vertical="center"/>
    </xf>
    <xf numFmtId="0" fontId="0" fillId="2" borderId="31" xfId="0" applyFill="1" applyBorder="1" applyAlignment="1">
      <alignment horizontal="center" vertical="center"/>
    </xf>
    <xf numFmtId="0" fontId="0" fillId="2" borderId="26" xfId="0" applyFill="1" applyBorder="1" applyAlignment="1">
      <alignment horizontal="center" vertical="center"/>
    </xf>
    <xf numFmtId="0" fontId="0" fillId="2" borderId="28" xfId="0" applyFill="1" applyBorder="1" applyAlignment="1">
      <alignment horizontal="center" vertical="center"/>
    </xf>
    <xf numFmtId="0" fontId="0" fillId="2" borderId="30" xfId="0" applyFill="1" applyBorder="1" applyAlignment="1">
      <alignment horizontal="center" vertical="center"/>
    </xf>
    <xf numFmtId="0" fontId="0" fillId="6" borderId="18" xfId="0" applyFill="1" applyBorder="1" applyAlignment="1">
      <alignment horizontal="center" vertical="center"/>
    </xf>
    <xf numFmtId="0" fontId="0" fillId="6" borderId="22" xfId="0" applyFill="1" applyBorder="1" applyAlignment="1">
      <alignment horizontal="center" vertical="center"/>
    </xf>
    <xf numFmtId="0" fontId="0" fillId="6" borderId="20" xfId="0" applyFill="1" applyBorder="1" applyAlignment="1">
      <alignment horizontal="center" vertical="center"/>
    </xf>
    <xf numFmtId="0" fontId="0" fillId="7" borderId="18" xfId="0" applyFill="1" applyBorder="1" applyAlignment="1">
      <alignment horizontal="center" vertical="center"/>
    </xf>
    <xf numFmtId="0" fontId="0" fillId="7" borderId="22" xfId="0" applyFill="1" applyBorder="1" applyAlignment="1">
      <alignment horizontal="center" vertical="center"/>
    </xf>
    <xf numFmtId="0" fontId="0" fillId="7" borderId="20" xfId="0" applyFill="1" applyBorder="1" applyAlignment="1">
      <alignment horizontal="center" vertical="center"/>
    </xf>
    <xf numFmtId="0" fontId="0" fillId="8" borderId="18" xfId="0" applyFill="1" applyBorder="1" applyAlignment="1">
      <alignment horizontal="center" vertical="center"/>
    </xf>
    <xf numFmtId="0" fontId="0" fillId="8" borderId="20" xfId="0" applyFill="1" applyBorder="1" applyAlignment="1">
      <alignment horizontal="center" vertical="center"/>
    </xf>
    <xf numFmtId="0" fontId="0" fillId="4" borderId="16" xfId="0" applyFill="1" applyBorder="1" applyAlignment="1">
      <alignment horizontal="center" vertical="center"/>
    </xf>
    <xf numFmtId="0" fontId="0" fillId="2" borderId="23" xfId="0" applyFill="1" applyBorder="1" applyAlignment="1">
      <alignment vertical="center"/>
    </xf>
    <xf numFmtId="0" fontId="0" fillId="2" borderId="25" xfId="0" applyFill="1" applyBorder="1" applyAlignment="1">
      <alignment vertical="center"/>
    </xf>
    <xf numFmtId="0" fontId="0" fillId="2" borderId="27" xfId="0" applyFill="1" applyBorder="1" applyAlignment="1">
      <alignment vertical="center"/>
    </xf>
    <xf numFmtId="0" fontId="0" fillId="2" borderId="29" xfId="0" applyFill="1" applyBorder="1" applyAlignment="1">
      <alignment vertical="center"/>
    </xf>
    <xf numFmtId="0" fontId="0" fillId="6" borderId="17" xfId="0" applyFill="1" applyBorder="1" applyAlignment="1">
      <alignment vertical="center"/>
    </xf>
    <xf numFmtId="0" fontId="0" fillId="6" borderId="21" xfId="0" applyFill="1" applyBorder="1" applyAlignment="1">
      <alignment vertical="center"/>
    </xf>
    <xf numFmtId="0" fontId="0" fillId="6" borderId="19" xfId="0" applyFill="1" applyBorder="1" applyAlignment="1">
      <alignment vertical="center"/>
    </xf>
    <xf numFmtId="0" fontId="0" fillId="7" borderId="17" xfId="0" applyFill="1" applyBorder="1" applyAlignment="1">
      <alignment vertical="center"/>
    </xf>
    <xf numFmtId="0" fontId="0" fillId="7" borderId="21" xfId="0" applyFill="1" applyBorder="1" applyAlignment="1">
      <alignment vertical="center"/>
    </xf>
    <xf numFmtId="0" fontId="0" fillId="7" borderId="19" xfId="0" applyFill="1" applyBorder="1" applyAlignment="1">
      <alignment vertical="center"/>
    </xf>
    <xf numFmtId="0" fontId="0" fillId="8" borderId="17" xfId="0" applyFill="1" applyBorder="1" applyAlignment="1">
      <alignment vertical="center"/>
    </xf>
    <xf numFmtId="0" fontId="0" fillId="8" borderId="19" xfId="0" applyFill="1" applyBorder="1" applyAlignment="1">
      <alignment vertical="center"/>
    </xf>
    <xf numFmtId="0" fontId="0" fillId="4" borderId="15" xfId="0" applyFill="1" applyBorder="1" applyAlignment="1">
      <alignment vertical="center"/>
    </xf>
    <xf numFmtId="0" fontId="0" fillId="13" borderId="57" xfId="0" applyFill="1" applyBorder="1" applyAlignment="1" applyProtection="1">
      <alignment horizontal="center" vertical="center"/>
      <protection hidden="1"/>
    </xf>
    <xf numFmtId="0" fontId="0" fillId="13" borderId="58" xfId="0" applyFill="1" applyBorder="1" applyAlignment="1" applyProtection="1">
      <alignment horizontal="center" vertical="center"/>
      <protection hidden="1"/>
    </xf>
    <xf numFmtId="0" fontId="0" fillId="13" borderId="59" xfId="0" applyFill="1" applyBorder="1" applyAlignment="1" applyProtection="1">
      <alignment horizontal="left" vertical="center"/>
      <protection hidden="1"/>
    </xf>
    <xf numFmtId="0" fontId="0" fillId="13" borderId="57" xfId="0" applyFill="1" applyBorder="1" applyAlignment="1" applyProtection="1">
      <alignment horizontal="left" vertical="center"/>
      <protection hidden="1"/>
    </xf>
    <xf numFmtId="0" fontId="0" fillId="13" borderId="58" xfId="0" applyFill="1" applyBorder="1" applyAlignment="1" applyProtection="1">
      <alignment horizontal="left" vertical="center"/>
      <protection hidden="1"/>
    </xf>
    <xf numFmtId="3" fontId="0" fillId="13" borderId="58" xfId="0" applyNumberFormat="1" applyFill="1" applyBorder="1" applyAlignment="1" applyProtection="1">
      <alignment horizontal="center" vertical="center"/>
      <protection hidden="1"/>
    </xf>
    <xf numFmtId="3" fontId="0" fillId="13" borderId="62" xfId="0" applyNumberFormat="1" applyFill="1" applyBorder="1" applyAlignment="1" applyProtection="1">
      <alignment horizontal="center" vertical="center"/>
      <protection hidden="1"/>
    </xf>
    <xf numFmtId="3" fontId="0" fillId="13" borderId="60" xfId="0" applyNumberFormat="1" applyFill="1" applyBorder="1" applyAlignment="1" applyProtection="1">
      <alignment horizontal="center" vertical="center"/>
      <protection hidden="1"/>
    </xf>
    <xf numFmtId="3" fontId="0" fillId="13" borderId="64" xfId="0" applyNumberFormat="1" applyFill="1" applyBorder="1" applyAlignment="1" applyProtection="1">
      <alignment horizontal="center" vertical="center"/>
      <protection hidden="1"/>
    </xf>
    <xf numFmtId="0" fontId="0" fillId="13" borderId="59" xfId="0" applyFill="1" applyBorder="1" applyAlignment="1" applyProtection="1">
      <alignment horizontal="center" vertical="center"/>
      <protection hidden="1"/>
    </xf>
    <xf numFmtId="0" fontId="21" fillId="11" borderId="66" xfId="0" applyFont="1" applyFill="1" applyBorder="1" applyAlignment="1" applyProtection="1">
      <alignment vertical="center"/>
      <protection hidden="1"/>
    </xf>
    <xf numFmtId="0" fontId="21" fillId="11" borderId="6" xfId="0" applyFont="1" applyFill="1" applyBorder="1" applyAlignment="1" applyProtection="1">
      <alignment vertical="center"/>
      <protection hidden="1"/>
    </xf>
    <xf numFmtId="0" fontId="8" fillId="11" borderId="6" xfId="0" applyFont="1" applyFill="1" applyBorder="1" applyAlignment="1" applyProtection="1">
      <alignment vertical="center"/>
      <protection hidden="1"/>
    </xf>
    <xf numFmtId="0" fontId="7" fillId="11" borderId="6" xfId="0" applyFont="1" applyFill="1" applyBorder="1" applyAlignment="1" applyProtection="1">
      <alignment vertical="center"/>
      <protection hidden="1"/>
    </xf>
    <xf numFmtId="0" fontId="0" fillId="13" borderId="60" xfId="0" applyFill="1" applyBorder="1" applyAlignment="1" applyProtection="1">
      <alignment horizontal="center" vertical="center"/>
      <protection hidden="1"/>
    </xf>
    <xf numFmtId="0" fontId="0" fillId="0" borderId="49" xfId="0" applyBorder="1"/>
    <xf numFmtId="0" fontId="0" fillId="0" borderId="21" xfId="0" applyBorder="1"/>
    <xf numFmtId="0" fontId="0" fillId="0" borderId="19" xfId="0" applyBorder="1"/>
    <xf numFmtId="0" fontId="0" fillId="0" borderId="67" xfId="0" applyBorder="1"/>
    <xf numFmtId="0" fontId="0" fillId="0" borderId="44" xfId="0" applyBorder="1"/>
    <xf numFmtId="0" fontId="0" fillId="9" borderId="49" xfId="0" applyFill="1" applyBorder="1" applyAlignment="1">
      <alignment horizontal="center" vertical="center"/>
    </xf>
    <xf numFmtId="0" fontId="0" fillId="0" borderId="0" xfId="0"/>
    <xf numFmtId="0" fontId="0" fillId="11" borderId="0" xfId="0" applyFill="1"/>
    <xf numFmtId="0" fontId="0" fillId="7" borderId="71" xfId="0" applyFill="1" applyBorder="1" applyAlignment="1">
      <alignment horizontal="center" vertical="center"/>
    </xf>
    <xf numFmtId="0" fontId="0" fillId="9" borderId="70" xfId="0" applyFill="1" applyBorder="1" applyAlignment="1">
      <alignment horizontal="center" vertical="center"/>
    </xf>
    <xf numFmtId="0" fontId="0" fillId="11" borderId="18" xfId="0" applyFont="1" applyFill="1" applyBorder="1" applyAlignment="1">
      <alignment horizontal="center"/>
    </xf>
    <xf numFmtId="0" fontId="0" fillId="11" borderId="22" xfId="0" applyFont="1" applyFill="1" applyBorder="1" applyAlignment="1">
      <alignment horizontal="center"/>
    </xf>
    <xf numFmtId="0" fontId="0" fillId="11" borderId="20" xfId="0" applyFont="1" applyFill="1" applyBorder="1" applyAlignment="1">
      <alignment horizontal="center"/>
    </xf>
    <xf numFmtId="0" fontId="0" fillId="2" borderId="49" xfId="0" applyFill="1" applyBorder="1" applyAlignment="1">
      <alignment horizontal="center" vertical="center"/>
    </xf>
    <xf numFmtId="0" fontId="0" fillId="2" borderId="32" xfId="0" applyFill="1" applyBorder="1" applyAlignment="1">
      <alignment horizontal="center" vertical="center"/>
    </xf>
    <xf numFmtId="0" fontId="0" fillId="2" borderId="71" xfId="0" applyFill="1" applyBorder="1" applyAlignment="1">
      <alignment horizontal="center" vertical="center"/>
    </xf>
    <xf numFmtId="0" fontId="0" fillId="2" borderId="70" xfId="0" applyFill="1" applyBorder="1" applyAlignment="1">
      <alignment horizontal="center" vertical="center"/>
    </xf>
    <xf numFmtId="0" fontId="0" fillId="7" borderId="32" xfId="0" applyFill="1" applyBorder="1" applyAlignment="1">
      <alignment horizontal="center" vertical="center"/>
    </xf>
    <xf numFmtId="0" fontId="0" fillId="0" borderId="0" xfId="0"/>
    <xf numFmtId="0" fontId="0" fillId="6" borderId="18" xfId="0" applyFill="1" applyBorder="1" applyAlignment="1">
      <alignment horizontal="center" vertical="center"/>
    </xf>
    <xf numFmtId="0" fontId="0" fillId="6" borderId="22" xfId="0" applyFill="1" applyBorder="1" applyAlignment="1">
      <alignment horizontal="center" vertical="center"/>
    </xf>
    <xf numFmtId="0" fontId="0" fillId="6" borderId="20" xfId="0" applyFill="1" applyBorder="1" applyAlignment="1">
      <alignment horizontal="center" vertical="center"/>
    </xf>
    <xf numFmtId="0" fontId="0" fillId="7" borderId="22" xfId="0" applyFill="1" applyBorder="1" applyAlignment="1">
      <alignment horizontal="center" vertical="center"/>
    </xf>
    <xf numFmtId="0" fontId="0" fillId="8" borderId="18" xfId="0" applyFill="1" applyBorder="1" applyAlignment="1">
      <alignment horizontal="center" vertical="center"/>
    </xf>
    <xf numFmtId="0" fontId="0" fillId="8" borderId="20" xfId="0" applyFill="1" applyBorder="1" applyAlignment="1">
      <alignment horizontal="center" vertical="center"/>
    </xf>
    <xf numFmtId="0" fontId="0" fillId="4" borderId="16" xfId="0" applyFill="1" applyBorder="1" applyAlignment="1">
      <alignment horizontal="center" vertical="center"/>
    </xf>
    <xf numFmtId="0" fontId="0" fillId="9" borderId="23" xfId="0" applyFill="1" applyBorder="1" applyAlignment="1">
      <alignment vertical="center"/>
    </xf>
    <xf numFmtId="0" fontId="0" fillId="0" borderId="14" xfId="0" applyBorder="1" applyAlignment="1">
      <alignment horizontal="center"/>
    </xf>
    <xf numFmtId="0" fontId="0" fillId="0" borderId="48" xfId="0" applyBorder="1" applyAlignment="1">
      <alignment horizontal="center"/>
    </xf>
    <xf numFmtId="0" fontId="0" fillId="6" borderId="18" xfId="0" applyFill="1" applyBorder="1" applyAlignment="1">
      <alignment horizontal="center" vertical="center"/>
    </xf>
    <xf numFmtId="0" fontId="0" fillId="6" borderId="22" xfId="0" applyFill="1" applyBorder="1" applyAlignment="1">
      <alignment horizontal="center" vertical="center"/>
    </xf>
    <xf numFmtId="0" fontId="0" fillId="6" borderId="20" xfId="0" applyFill="1" applyBorder="1" applyAlignment="1">
      <alignment horizontal="center" vertical="center"/>
    </xf>
    <xf numFmtId="0" fontId="0" fillId="7" borderId="22" xfId="0" applyFill="1" applyBorder="1" applyAlignment="1">
      <alignment horizontal="center" vertical="center"/>
    </xf>
    <xf numFmtId="0" fontId="0" fillId="8" borderId="18" xfId="0" applyFill="1" applyBorder="1" applyAlignment="1">
      <alignment horizontal="center" vertical="center"/>
    </xf>
    <xf numFmtId="0" fontId="0" fillId="8" borderId="20" xfId="0" applyFill="1" applyBorder="1" applyAlignment="1">
      <alignment horizontal="center" vertical="center"/>
    </xf>
    <xf numFmtId="0" fontId="0" fillId="4" borderId="16" xfId="0" applyFill="1" applyBorder="1" applyAlignment="1">
      <alignment horizontal="center" vertical="center"/>
    </xf>
    <xf numFmtId="0" fontId="0" fillId="11" borderId="22" xfId="0" applyFill="1" applyBorder="1" applyAlignment="1">
      <alignment vertical="center"/>
    </xf>
    <xf numFmtId="0" fontId="0" fillId="11" borderId="20" xfId="0" applyFill="1" applyBorder="1" applyAlignment="1">
      <alignment vertical="center"/>
    </xf>
    <xf numFmtId="0" fontId="0" fillId="11" borderId="0" xfId="0" applyFill="1" applyBorder="1" applyAlignment="1">
      <alignment horizontal="center"/>
    </xf>
    <xf numFmtId="0" fontId="2" fillId="11" borderId="0" xfId="0" applyFont="1" applyFill="1"/>
    <xf numFmtId="0" fontId="0" fillId="0" borderId="0" xfId="0" applyBorder="1" applyAlignment="1">
      <alignment horizontal="center" vertical="center"/>
    </xf>
    <xf numFmtId="0" fontId="0" fillId="0" borderId="0" xfId="0" applyBorder="1" applyAlignment="1">
      <alignment horizontal="center"/>
    </xf>
    <xf numFmtId="0" fontId="0" fillId="11" borderId="0" xfId="0" applyFont="1" applyFill="1" applyBorder="1" applyAlignment="1">
      <alignment horizontal="center"/>
    </xf>
    <xf numFmtId="0" fontId="0" fillId="2" borderId="69" xfId="0" applyFill="1" applyBorder="1" applyAlignment="1">
      <alignment horizontal="center" vertical="center"/>
    </xf>
    <xf numFmtId="0" fontId="0" fillId="2" borderId="72" xfId="0" applyFill="1" applyBorder="1" applyAlignment="1">
      <alignment horizontal="center" vertical="center"/>
    </xf>
    <xf numFmtId="0" fontId="0" fillId="2" borderId="73" xfId="0" applyFill="1" applyBorder="1" applyAlignment="1">
      <alignment horizontal="center" vertical="center"/>
    </xf>
    <xf numFmtId="0" fontId="0" fillId="2" borderId="68" xfId="0" applyFill="1" applyBorder="1" applyAlignment="1">
      <alignment horizontal="center" vertical="center"/>
    </xf>
    <xf numFmtId="0" fontId="0" fillId="6" borderId="74" xfId="0" applyFill="1" applyBorder="1" applyAlignment="1">
      <alignment horizontal="center" vertical="center"/>
    </xf>
    <xf numFmtId="0" fontId="0" fillId="6" borderId="75" xfId="0" applyFill="1" applyBorder="1" applyAlignment="1">
      <alignment horizontal="center" vertical="center"/>
    </xf>
    <xf numFmtId="0" fontId="0" fillId="6" borderId="76" xfId="0" applyFill="1" applyBorder="1" applyAlignment="1">
      <alignment horizontal="center" vertical="center"/>
    </xf>
    <xf numFmtId="0" fontId="0" fillId="7" borderId="72" xfId="0" applyFill="1" applyBorder="1" applyAlignment="1">
      <alignment horizontal="center" vertical="center"/>
    </xf>
    <xf numFmtId="0" fontId="0" fillId="7" borderId="75" xfId="0" applyFill="1" applyBorder="1" applyAlignment="1">
      <alignment horizontal="center" vertical="center"/>
    </xf>
    <xf numFmtId="0" fontId="0" fillId="7" borderId="73" xfId="0" applyFill="1" applyBorder="1" applyAlignment="1">
      <alignment horizontal="center" vertical="center"/>
    </xf>
    <xf numFmtId="0" fontId="0" fillId="8" borderId="74" xfId="0" applyFill="1" applyBorder="1" applyAlignment="1">
      <alignment horizontal="center" vertical="center"/>
    </xf>
    <xf numFmtId="0" fontId="0" fillId="8" borderId="76" xfId="0" applyFill="1" applyBorder="1" applyAlignment="1">
      <alignment horizontal="center" vertical="center"/>
    </xf>
    <xf numFmtId="0" fontId="0" fillId="4" borderId="14" xfId="0" applyFill="1" applyBorder="1" applyAlignment="1">
      <alignment horizontal="center" vertical="center"/>
    </xf>
    <xf numFmtId="0" fontId="0" fillId="9" borderId="68" xfId="0" applyFill="1" applyBorder="1" applyAlignment="1">
      <alignment horizontal="center" vertical="center"/>
    </xf>
    <xf numFmtId="0" fontId="0" fillId="11" borderId="74" xfId="0" applyFont="1" applyFill="1" applyBorder="1" applyAlignment="1">
      <alignment horizontal="center"/>
    </xf>
    <xf numFmtId="0" fontId="0" fillId="11" borderId="75" xfId="0" applyFont="1" applyFill="1" applyBorder="1" applyAlignment="1">
      <alignment horizontal="center"/>
    </xf>
    <xf numFmtId="0" fontId="0" fillId="11" borderId="76" xfId="0" applyFont="1" applyFill="1" applyBorder="1" applyAlignment="1">
      <alignment horizontal="center"/>
    </xf>
    <xf numFmtId="0" fontId="0" fillId="2" borderId="24" xfId="0" applyFill="1" applyBorder="1"/>
    <xf numFmtId="0" fontId="0" fillId="11" borderId="17" xfId="0" applyFill="1" applyBorder="1" applyAlignment="1">
      <alignment vertical="center"/>
    </xf>
    <xf numFmtId="0" fontId="0" fillId="11" borderId="21" xfId="0" applyFill="1" applyBorder="1" applyAlignment="1">
      <alignment vertical="center"/>
    </xf>
    <xf numFmtId="0" fontId="0" fillId="11" borderId="19" xfId="0" applyFill="1" applyBorder="1" applyAlignment="1">
      <alignment vertical="center"/>
    </xf>
    <xf numFmtId="0" fontId="0" fillId="11" borderId="18" xfId="0" applyFill="1" applyBorder="1" applyAlignment="1">
      <alignment vertical="center"/>
    </xf>
    <xf numFmtId="0" fontId="3" fillId="11" borderId="0" xfId="0" applyFont="1" applyFill="1" applyBorder="1" applyAlignment="1"/>
    <xf numFmtId="0" fontId="4" fillId="11" borderId="0" xfId="0" applyFont="1" applyFill="1" applyBorder="1" applyAlignment="1"/>
    <xf numFmtId="0" fontId="4" fillId="11" borderId="0" xfId="0" applyFont="1" applyFill="1" applyBorder="1" applyAlignment="1">
      <alignment horizontal="center" vertical="center"/>
    </xf>
    <xf numFmtId="0" fontId="19" fillId="11" borderId="0" xfId="0" applyFont="1" applyFill="1" applyBorder="1" applyAlignment="1">
      <alignment horizontal="center" vertical="center"/>
    </xf>
    <xf numFmtId="0" fontId="19" fillId="11" borderId="0" xfId="0" applyFont="1" applyFill="1" applyAlignment="1">
      <alignment horizontal="center" vertical="center"/>
    </xf>
    <xf numFmtId="0" fontId="3" fillId="11" borderId="40" xfId="0" applyFont="1" applyFill="1" applyBorder="1" applyAlignment="1">
      <alignment horizontal="center" vertical="center"/>
    </xf>
    <xf numFmtId="0" fontId="3" fillId="11" borderId="41" xfId="0" applyFont="1" applyFill="1" applyBorder="1" applyAlignment="1">
      <alignment horizontal="center" vertical="center"/>
    </xf>
    <xf numFmtId="0" fontId="3" fillId="11" borderId="42" xfId="0" applyFont="1" applyFill="1" applyBorder="1" applyAlignment="1">
      <alignment horizontal="center" vertical="center"/>
    </xf>
    <xf numFmtId="0" fontId="3" fillId="11" borderId="10" xfId="0" applyFont="1" applyFill="1" applyBorder="1" applyAlignment="1">
      <alignment horizontal="center" vertical="center"/>
    </xf>
    <xf numFmtId="0" fontId="3" fillId="11" borderId="43" xfId="0" applyFont="1" applyFill="1" applyBorder="1" applyAlignment="1">
      <alignment horizontal="center" vertical="center"/>
    </xf>
    <xf numFmtId="0" fontId="3" fillId="11" borderId="44" xfId="0" applyFont="1" applyFill="1" applyBorder="1" applyAlignment="1">
      <alignment horizontal="center" vertical="center"/>
    </xf>
    <xf numFmtId="0" fontId="4" fillId="11" borderId="35" xfId="0" applyFont="1" applyFill="1" applyBorder="1" applyAlignment="1">
      <alignment horizontal="center"/>
    </xf>
    <xf numFmtId="0" fontId="4" fillId="11" borderId="39" xfId="0" applyFont="1" applyFill="1" applyBorder="1" applyAlignment="1">
      <alignment horizontal="center"/>
    </xf>
    <xf numFmtId="0" fontId="4" fillId="11" borderId="36" xfId="0" applyFont="1" applyFill="1" applyBorder="1" applyAlignment="1">
      <alignment horizontal="center"/>
    </xf>
    <xf numFmtId="0" fontId="4" fillId="11" borderId="37" xfId="0" applyFont="1" applyFill="1" applyBorder="1" applyAlignment="1">
      <alignment horizontal="center"/>
    </xf>
    <xf numFmtId="0" fontId="4" fillId="11" borderId="38" xfId="0" applyFont="1" applyFill="1" applyBorder="1" applyAlignment="1">
      <alignment horizontal="center"/>
    </xf>
    <xf numFmtId="0" fontId="4" fillId="11" borderId="24" xfId="0" applyFont="1" applyFill="1" applyBorder="1" applyAlignment="1">
      <alignment horizontal="center"/>
    </xf>
    <xf numFmtId="0" fontId="17" fillId="10" borderId="0" xfId="0" applyFont="1" applyFill="1" applyAlignment="1">
      <alignment horizontal="left" vertical="center"/>
    </xf>
    <xf numFmtId="0" fontId="20" fillId="10" borderId="0" xfId="0" applyFont="1" applyFill="1" applyAlignment="1">
      <alignment horizontal="left" vertical="center"/>
    </xf>
    <xf numFmtId="0" fontId="20" fillId="10" borderId="47" xfId="0" applyFont="1" applyFill="1" applyBorder="1" applyAlignment="1">
      <alignment horizontal="left" vertical="center"/>
    </xf>
    <xf numFmtId="0" fontId="10" fillId="19" borderId="0" xfId="0" applyFont="1" applyFill="1" applyAlignment="1">
      <alignment horizontal="center" vertical="top"/>
    </xf>
    <xf numFmtId="0" fontId="9" fillId="18" borderId="0" xfId="0" applyFont="1" applyFill="1" applyAlignment="1">
      <alignment horizontal="center" vertical="top"/>
    </xf>
    <xf numFmtId="0" fontId="0" fillId="11" borderId="33" xfId="0" applyFill="1" applyBorder="1" applyAlignment="1">
      <alignment vertical="center"/>
    </xf>
    <xf numFmtId="0" fontId="0" fillId="11" borderId="20" xfId="0" applyFill="1" applyBorder="1" applyAlignment="1">
      <alignment vertical="center"/>
    </xf>
    <xf numFmtId="0" fontId="3" fillId="6" borderId="35" xfId="0" applyFont="1" applyFill="1" applyBorder="1" applyAlignment="1">
      <alignment horizontal="center" vertical="center"/>
    </xf>
    <xf numFmtId="0" fontId="3" fillId="6" borderId="39" xfId="0" applyFont="1" applyFill="1" applyBorder="1" applyAlignment="1">
      <alignment horizontal="center" vertical="center"/>
    </xf>
    <xf numFmtId="0" fontId="3" fillId="6" borderId="36" xfId="0" applyFont="1" applyFill="1" applyBorder="1" applyAlignment="1">
      <alignment horizontal="center" vertical="center"/>
    </xf>
    <xf numFmtId="0" fontId="4" fillId="8" borderId="37" xfId="0" applyFont="1" applyFill="1" applyBorder="1" applyAlignment="1">
      <alignment horizontal="center" vertical="center"/>
    </xf>
    <xf numFmtId="0" fontId="4" fillId="8" borderId="38" xfId="0" applyFont="1" applyFill="1" applyBorder="1" applyAlignment="1">
      <alignment horizontal="center" vertical="center"/>
    </xf>
    <xf numFmtId="0" fontId="4" fillId="8" borderId="24" xfId="0" applyFont="1" applyFill="1" applyBorder="1" applyAlignment="1">
      <alignment horizontal="center" vertical="center"/>
    </xf>
    <xf numFmtId="0" fontId="4" fillId="8" borderId="46" xfId="0" applyFont="1" applyFill="1" applyBorder="1" applyAlignment="1">
      <alignment horizontal="center" vertical="center"/>
    </xf>
    <xf numFmtId="0" fontId="4" fillId="8" borderId="47" xfId="0" applyFont="1" applyFill="1" applyBorder="1" applyAlignment="1">
      <alignment horizontal="center" vertical="center"/>
    </xf>
    <xf numFmtId="0" fontId="4" fillId="8" borderId="30" xfId="0" applyFont="1" applyFill="1" applyBorder="1" applyAlignment="1">
      <alignment horizontal="center" vertical="center"/>
    </xf>
    <xf numFmtId="0" fontId="4" fillId="3" borderId="37" xfId="0" applyFont="1" applyFill="1" applyBorder="1" applyAlignment="1">
      <alignment horizontal="center" vertical="center"/>
    </xf>
    <xf numFmtId="0" fontId="4" fillId="3" borderId="38" xfId="0" applyFont="1" applyFill="1" applyBorder="1" applyAlignment="1">
      <alignment horizontal="center" vertical="center"/>
    </xf>
    <xf numFmtId="0" fontId="4" fillId="3" borderId="24" xfId="0" applyFont="1" applyFill="1" applyBorder="1" applyAlignment="1">
      <alignment horizontal="center" vertical="center"/>
    </xf>
    <xf numFmtId="0" fontId="4" fillId="3" borderId="46" xfId="0" applyFont="1" applyFill="1" applyBorder="1" applyAlignment="1">
      <alignment horizontal="center" vertical="center"/>
    </xf>
    <xf numFmtId="0" fontId="4" fillId="3" borderId="47" xfId="0" applyFont="1" applyFill="1" applyBorder="1" applyAlignment="1">
      <alignment horizontal="center" vertical="center"/>
    </xf>
    <xf numFmtId="0" fontId="4" fillId="3" borderId="30" xfId="0" applyFont="1" applyFill="1" applyBorder="1" applyAlignment="1">
      <alignment horizontal="center" vertical="center"/>
    </xf>
    <xf numFmtId="0" fontId="6" fillId="3" borderId="2" xfId="0" applyFont="1" applyFill="1" applyBorder="1" applyAlignment="1">
      <alignment horizontal="center"/>
    </xf>
    <xf numFmtId="0" fontId="6" fillId="3" borderId="3" xfId="0" applyFont="1" applyFill="1" applyBorder="1" applyAlignment="1">
      <alignment horizontal="center"/>
    </xf>
    <xf numFmtId="0" fontId="6" fillId="3" borderId="4" xfId="0" applyFont="1" applyFill="1" applyBorder="1" applyAlignment="1">
      <alignment horizontal="center"/>
    </xf>
    <xf numFmtId="0" fontId="6" fillId="3" borderId="5" xfId="0" applyFont="1" applyFill="1" applyBorder="1" applyAlignment="1">
      <alignment horizontal="center"/>
    </xf>
    <xf numFmtId="0" fontId="6" fillId="3" borderId="6" xfId="0" applyFont="1" applyFill="1" applyBorder="1" applyAlignment="1">
      <alignment horizontal="center"/>
    </xf>
    <xf numFmtId="0" fontId="6" fillId="3" borderId="7" xfId="0" applyFont="1" applyFill="1" applyBorder="1" applyAlignment="1">
      <alignment horizontal="center"/>
    </xf>
    <xf numFmtId="0" fontId="11" fillId="8" borderId="2" xfId="0" applyFont="1" applyFill="1" applyBorder="1" applyAlignment="1">
      <alignment horizontal="center"/>
    </xf>
    <xf numFmtId="0" fontId="13" fillId="8" borderId="3" xfId="0" applyFont="1" applyFill="1" applyBorder="1" applyAlignment="1">
      <alignment horizontal="center"/>
    </xf>
    <xf numFmtId="0" fontId="13" fillId="8" borderId="4" xfId="0" applyFont="1" applyFill="1" applyBorder="1" applyAlignment="1">
      <alignment horizontal="center"/>
    </xf>
    <xf numFmtId="0" fontId="13" fillId="8" borderId="5" xfId="0" applyFont="1" applyFill="1" applyBorder="1" applyAlignment="1">
      <alignment horizontal="center"/>
    </xf>
    <xf numFmtId="0" fontId="13" fillId="8" borderId="6" xfId="0" applyFont="1" applyFill="1" applyBorder="1" applyAlignment="1">
      <alignment horizontal="center"/>
    </xf>
    <xf numFmtId="0" fontId="13" fillId="8" borderId="7" xfId="0" applyFont="1" applyFill="1" applyBorder="1" applyAlignment="1">
      <alignment horizontal="center"/>
    </xf>
    <xf numFmtId="0" fontId="16" fillId="11" borderId="0" xfId="0" applyFont="1" applyFill="1" applyBorder="1" applyAlignment="1">
      <alignment horizontal="center"/>
    </xf>
    <xf numFmtId="0" fontId="16" fillId="11" borderId="6" xfId="0" applyFont="1" applyFill="1" applyBorder="1" applyAlignment="1">
      <alignment horizontal="center"/>
    </xf>
    <xf numFmtId="0" fontId="3" fillId="11" borderId="0" xfId="0" applyFont="1" applyFill="1" applyBorder="1" applyAlignment="1">
      <alignment horizontal="center"/>
    </xf>
    <xf numFmtId="0" fontId="3" fillId="11" borderId="6" xfId="0" applyFont="1" applyFill="1" applyBorder="1" applyAlignment="1">
      <alignment horizontal="center"/>
    </xf>
    <xf numFmtId="0" fontId="2" fillId="11" borderId="45" xfId="0" applyFont="1" applyFill="1" applyBorder="1" applyAlignment="1">
      <alignment horizontal="center"/>
    </xf>
    <xf numFmtId="0" fontId="2" fillId="11" borderId="0" xfId="0" applyFont="1" applyFill="1" applyBorder="1" applyAlignment="1">
      <alignment horizontal="center"/>
    </xf>
    <xf numFmtId="0" fontId="1" fillId="11" borderId="46" xfId="0" applyFont="1" applyFill="1" applyBorder="1" applyAlignment="1">
      <alignment horizontal="center"/>
    </xf>
    <xf numFmtId="0" fontId="1" fillId="11" borderId="47" xfId="0" applyFont="1" applyFill="1" applyBorder="1" applyAlignment="1">
      <alignment horizontal="center"/>
    </xf>
    <xf numFmtId="0" fontId="2" fillId="11" borderId="31" xfId="0" applyFont="1" applyFill="1" applyBorder="1" applyAlignment="1">
      <alignment horizontal="center"/>
    </xf>
    <xf numFmtId="0" fontId="1" fillId="11" borderId="30" xfId="0" applyFont="1" applyFill="1" applyBorder="1" applyAlignment="1">
      <alignment horizontal="center"/>
    </xf>
    <xf numFmtId="0" fontId="15" fillId="17" borderId="37" xfId="0" applyFont="1" applyFill="1" applyBorder="1" applyAlignment="1">
      <alignment horizontal="center" vertical="center"/>
    </xf>
    <xf numFmtId="0" fontId="0" fillId="17" borderId="38" xfId="0" applyFill="1" applyBorder="1" applyAlignment="1">
      <alignment horizontal="center" vertical="center"/>
    </xf>
    <xf numFmtId="0" fontId="0" fillId="17" borderId="24" xfId="0" applyFill="1" applyBorder="1" applyAlignment="1">
      <alignment horizontal="center" vertical="center"/>
    </xf>
    <xf numFmtId="0" fontId="0" fillId="17" borderId="46" xfId="0" applyFill="1" applyBorder="1" applyAlignment="1">
      <alignment horizontal="center" vertical="center"/>
    </xf>
    <xf numFmtId="0" fontId="0" fillId="17" borderId="47" xfId="0" applyFill="1" applyBorder="1" applyAlignment="1">
      <alignment horizontal="center" vertical="center"/>
    </xf>
    <xf numFmtId="0" fontId="0" fillId="17" borderId="30" xfId="0" applyFill="1" applyBorder="1" applyAlignment="1">
      <alignment horizontal="center" vertical="center"/>
    </xf>
    <xf numFmtId="0" fontId="4" fillId="5" borderId="37" xfId="0" applyFont="1" applyFill="1" applyBorder="1" applyAlignment="1">
      <alignment horizontal="center" vertical="center"/>
    </xf>
    <xf numFmtId="0" fontId="4" fillId="5" borderId="38" xfId="0" applyFont="1" applyFill="1" applyBorder="1" applyAlignment="1">
      <alignment horizontal="center" vertical="center"/>
    </xf>
    <xf numFmtId="0" fontId="4" fillId="5" borderId="24" xfId="0" applyFont="1" applyFill="1" applyBorder="1" applyAlignment="1">
      <alignment horizontal="center" vertical="center"/>
    </xf>
    <xf numFmtId="0" fontId="4" fillId="5" borderId="46" xfId="0" applyFont="1" applyFill="1" applyBorder="1" applyAlignment="1">
      <alignment horizontal="center" vertical="center"/>
    </xf>
    <xf numFmtId="0" fontId="4" fillId="5" borderId="47" xfId="0" applyFont="1" applyFill="1" applyBorder="1" applyAlignment="1">
      <alignment horizontal="center" vertical="center"/>
    </xf>
    <xf numFmtId="0" fontId="4" fillId="5" borderId="30" xfId="0" applyFont="1" applyFill="1" applyBorder="1" applyAlignment="1">
      <alignment horizontal="center" vertical="center"/>
    </xf>
    <xf numFmtId="0" fontId="6" fillId="9" borderId="37" xfId="0" applyFont="1" applyFill="1" applyBorder="1" applyAlignment="1">
      <alignment horizontal="center"/>
    </xf>
    <xf numFmtId="0" fontId="6" fillId="9" borderId="38" xfId="0" applyFont="1" applyFill="1" applyBorder="1" applyAlignment="1">
      <alignment horizontal="center"/>
    </xf>
    <xf numFmtId="0" fontId="6" fillId="9" borderId="24" xfId="0" applyFont="1" applyFill="1" applyBorder="1" applyAlignment="1">
      <alignment horizontal="center"/>
    </xf>
    <xf numFmtId="0" fontId="6" fillId="9" borderId="46" xfId="0" applyFont="1" applyFill="1" applyBorder="1" applyAlignment="1">
      <alignment horizontal="center"/>
    </xf>
    <xf numFmtId="0" fontId="6" fillId="9" borderId="47" xfId="0" applyFont="1" applyFill="1" applyBorder="1" applyAlignment="1">
      <alignment horizontal="center"/>
    </xf>
    <xf numFmtId="0" fontId="6" fillId="9" borderId="30" xfId="0" applyFont="1" applyFill="1" applyBorder="1" applyAlignment="1">
      <alignment horizontal="center"/>
    </xf>
    <xf numFmtId="0" fontId="5" fillId="11" borderId="45" xfId="0" applyFont="1" applyFill="1" applyBorder="1" applyAlignment="1">
      <alignment horizontal="center" vertical="center"/>
    </xf>
    <xf numFmtId="0" fontId="5" fillId="11" borderId="0" xfId="0" applyFont="1" applyFill="1" applyBorder="1" applyAlignment="1">
      <alignment horizontal="center" vertical="center"/>
    </xf>
    <xf numFmtId="0" fontId="5" fillId="11" borderId="31" xfId="0" applyFont="1" applyFill="1" applyBorder="1" applyAlignment="1">
      <alignment horizontal="center" vertical="center"/>
    </xf>
    <xf numFmtId="0" fontId="5" fillId="11" borderId="46" xfId="0" applyFont="1" applyFill="1" applyBorder="1" applyAlignment="1">
      <alignment horizontal="center" vertical="center"/>
    </xf>
    <xf numFmtId="0" fontId="5" fillId="11" borderId="47" xfId="0" applyFont="1" applyFill="1" applyBorder="1" applyAlignment="1">
      <alignment horizontal="center" vertical="center"/>
    </xf>
    <xf numFmtId="0" fontId="5" fillId="11" borderId="30" xfId="0" applyFont="1" applyFill="1" applyBorder="1" applyAlignment="1">
      <alignment horizontal="center" vertical="center"/>
    </xf>
    <xf numFmtId="0" fontId="0" fillId="11" borderId="21" xfId="0" applyFill="1" applyBorder="1" applyAlignment="1">
      <alignment horizontal="center" vertical="center"/>
    </xf>
    <xf numFmtId="0" fontId="0" fillId="11" borderId="1" xfId="0" applyFill="1" applyBorder="1" applyAlignment="1">
      <alignment horizontal="center" vertical="center"/>
    </xf>
    <xf numFmtId="0" fontId="3" fillId="11" borderId="0" xfId="0" applyFont="1" applyFill="1" applyAlignment="1">
      <alignment horizontal="left" vertical="center"/>
    </xf>
    <xf numFmtId="0" fontId="22" fillId="0" borderId="53" xfId="0" applyFont="1" applyBorder="1" applyAlignment="1">
      <alignment horizontal="center" vertical="center"/>
    </xf>
    <xf numFmtId="0" fontId="0" fillId="0" borderId="35" xfId="0" applyBorder="1" applyAlignment="1">
      <alignment horizontal="center" vertical="center"/>
    </xf>
    <xf numFmtId="0" fontId="0" fillId="0" borderId="36" xfId="0" applyBorder="1" applyAlignment="1">
      <alignment horizontal="center" vertical="center"/>
    </xf>
    <xf numFmtId="0" fontId="17" fillId="15" borderId="0" xfId="0" applyFont="1" applyFill="1" applyAlignment="1">
      <alignment horizontal="center"/>
    </xf>
    <xf numFmtId="0" fontId="6" fillId="6" borderId="2" xfId="0" applyFont="1" applyFill="1" applyBorder="1" applyAlignment="1">
      <alignment horizontal="center"/>
    </xf>
    <xf numFmtId="0" fontId="6" fillId="6" borderId="3" xfId="0" applyFont="1" applyFill="1" applyBorder="1" applyAlignment="1">
      <alignment horizontal="center"/>
    </xf>
    <xf numFmtId="0" fontId="6" fillId="6" borderId="4" xfId="0" applyFont="1" applyFill="1" applyBorder="1" applyAlignment="1">
      <alignment horizontal="center"/>
    </xf>
    <xf numFmtId="0" fontId="6" fillId="6" borderId="5" xfId="0" applyFont="1" applyFill="1" applyBorder="1" applyAlignment="1">
      <alignment horizontal="center"/>
    </xf>
    <xf numFmtId="0" fontId="6" fillId="6" borderId="6" xfId="0" applyFont="1" applyFill="1" applyBorder="1" applyAlignment="1">
      <alignment horizontal="center"/>
    </xf>
    <xf numFmtId="0" fontId="6" fillId="6" borderId="7" xfId="0" applyFont="1" applyFill="1" applyBorder="1" applyAlignment="1">
      <alignment horizontal="center"/>
    </xf>
    <xf numFmtId="0" fontId="4" fillId="11" borderId="43" xfId="0" applyFont="1" applyFill="1" applyBorder="1" applyAlignment="1">
      <alignment horizontal="center"/>
    </xf>
    <xf numFmtId="0" fontId="4" fillId="11" borderId="51" xfId="0" applyFont="1" applyFill="1" applyBorder="1" applyAlignment="1">
      <alignment horizontal="center"/>
    </xf>
    <xf numFmtId="0" fontId="4" fillId="11" borderId="44" xfId="0" applyFont="1" applyFill="1" applyBorder="1" applyAlignment="1">
      <alignment horizontal="center"/>
    </xf>
    <xf numFmtId="0" fontId="3" fillId="11" borderId="8" xfId="0" applyFont="1" applyFill="1" applyBorder="1" applyAlignment="1">
      <alignment horizontal="center"/>
    </xf>
    <xf numFmtId="0" fontId="3" fillId="11" borderId="9" xfId="0" applyFont="1" applyFill="1" applyBorder="1" applyAlignment="1">
      <alignment horizontal="center"/>
    </xf>
    <xf numFmtId="0" fontId="3" fillId="11" borderId="55" xfId="0" applyFont="1" applyFill="1" applyBorder="1" applyAlignment="1">
      <alignment horizontal="center"/>
    </xf>
    <xf numFmtId="0" fontId="3" fillId="11" borderId="34" xfId="0" applyFont="1" applyFill="1" applyBorder="1" applyAlignment="1">
      <alignment horizontal="center"/>
    </xf>
    <xf numFmtId="0" fontId="3" fillId="11" borderId="51" xfId="0" applyFont="1" applyFill="1" applyBorder="1" applyAlignment="1">
      <alignment horizontal="center"/>
    </xf>
    <xf numFmtId="0" fontId="3" fillId="11" borderId="56" xfId="0" applyFont="1" applyFill="1" applyBorder="1" applyAlignment="1">
      <alignment horizontal="center"/>
    </xf>
    <xf numFmtId="0" fontId="0" fillId="11" borderId="1" xfId="0" applyFill="1" applyBorder="1" applyAlignment="1">
      <alignment vertical="center"/>
    </xf>
    <xf numFmtId="0" fontId="0" fillId="11" borderId="22" xfId="0" applyFill="1" applyBorder="1" applyAlignment="1">
      <alignment vertical="center"/>
    </xf>
    <xf numFmtId="0" fontId="0" fillId="11" borderId="33" xfId="0" applyFill="1" applyBorder="1" applyAlignment="1">
      <alignment horizontal="center" vertical="center"/>
    </xf>
    <xf numFmtId="0" fontId="0" fillId="11" borderId="1" xfId="0" applyFont="1" applyFill="1" applyBorder="1" applyAlignment="1">
      <alignment horizontal="center" vertical="center"/>
    </xf>
    <xf numFmtId="0" fontId="22" fillId="11" borderId="17" xfId="0" applyFont="1" applyFill="1" applyBorder="1" applyAlignment="1">
      <alignment horizontal="center" vertical="center"/>
    </xf>
    <xf numFmtId="0" fontId="22" fillId="11" borderId="53" xfId="0" applyFont="1" applyFill="1" applyBorder="1" applyAlignment="1">
      <alignment horizontal="center" vertical="center"/>
    </xf>
    <xf numFmtId="0" fontId="0" fillId="0" borderId="1" xfId="0" applyBorder="1" applyAlignment="1">
      <alignment horizontal="left" vertical="center"/>
    </xf>
    <xf numFmtId="0" fontId="0" fillId="0" borderId="22" xfId="0" applyBorder="1" applyAlignment="1">
      <alignment horizontal="left" vertical="center"/>
    </xf>
    <xf numFmtId="0" fontId="17" fillId="10" borderId="0" xfId="0" applyFont="1" applyFill="1" applyAlignment="1">
      <alignment horizontal="left"/>
    </xf>
    <xf numFmtId="0" fontId="18" fillId="10" borderId="0" xfId="0" applyFont="1" applyFill="1" applyAlignment="1">
      <alignment horizontal="left"/>
    </xf>
    <xf numFmtId="0" fontId="4" fillId="11" borderId="40" xfId="0" applyFont="1" applyFill="1" applyBorder="1" applyAlignment="1">
      <alignment horizontal="center"/>
    </xf>
    <xf numFmtId="0" fontId="4" fillId="11" borderId="50" xfId="0" applyFont="1" applyFill="1" applyBorder="1" applyAlignment="1">
      <alignment horizontal="center"/>
    </xf>
    <xf numFmtId="0" fontId="4" fillId="11" borderId="41" xfId="0" applyFont="1" applyFill="1" applyBorder="1" applyAlignment="1">
      <alignment horizontal="center"/>
    </xf>
    <xf numFmtId="0" fontId="4" fillId="11" borderId="42" xfId="0" applyFont="1" applyFill="1" applyBorder="1" applyAlignment="1">
      <alignment horizontal="center"/>
    </xf>
    <xf numFmtId="0" fontId="4" fillId="11" borderId="9" xfId="0" applyFont="1" applyFill="1" applyBorder="1" applyAlignment="1">
      <alignment horizontal="center"/>
    </xf>
    <xf numFmtId="0" fontId="4" fillId="11" borderId="10" xfId="0" applyFont="1" applyFill="1" applyBorder="1" applyAlignment="1">
      <alignment horizontal="center"/>
    </xf>
    <xf numFmtId="0" fontId="3" fillId="11" borderId="52" xfId="0" applyFont="1" applyFill="1" applyBorder="1" applyAlignment="1">
      <alignment horizontal="center"/>
    </xf>
    <xf numFmtId="0" fontId="3" fillId="11" borderId="50" xfId="0" applyFont="1" applyFill="1" applyBorder="1" applyAlignment="1">
      <alignment horizontal="center"/>
    </xf>
    <xf numFmtId="0" fontId="3" fillId="11" borderId="54" xfId="0" applyFont="1" applyFill="1" applyBorder="1" applyAlignment="1">
      <alignment horizontal="center"/>
    </xf>
    <xf numFmtId="0" fontId="12" fillId="15" borderId="47" xfId="0" applyFont="1" applyFill="1" applyBorder="1" applyAlignment="1">
      <alignment horizontal="center" vertical="center"/>
    </xf>
    <xf numFmtId="0" fontId="0" fillId="11" borderId="19" xfId="0" applyFill="1" applyBorder="1" applyAlignment="1">
      <alignment horizontal="center" vertical="center"/>
    </xf>
    <xf numFmtId="0" fontId="22" fillId="0" borderId="18" xfId="0" applyFont="1" applyBorder="1" applyAlignment="1">
      <alignment horizontal="center" vertical="center"/>
    </xf>
    <xf numFmtId="0" fontId="23" fillId="15" borderId="0" xfId="0" applyFont="1" applyFill="1" applyAlignment="1">
      <alignment horizontal="center" vertical="center"/>
    </xf>
    <xf numFmtId="0" fontId="0" fillId="0" borderId="1" xfId="0" applyBorder="1" applyAlignment="1">
      <alignment horizontal="center" vertical="center"/>
    </xf>
    <xf numFmtId="0" fontId="2" fillId="11" borderId="47" xfId="0" applyFont="1" applyFill="1" applyBorder="1" applyAlignment="1">
      <alignment horizontal="center"/>
    </xf>
    <xf numFmtId="0" fontId="0" fillId="0" borderId="35" xfId="0" applyBorder="1" applyAlignment="1">
      <alignment horizontal="center"/>
    </xf>
    <xf numFmtId="0" fontId="0" fillId="0" borderId="36" xfId="0" applyBorder="1" applyAlignment="1">
      <alignment horizontal="center"/>
    </xf>
    <xf numFmtId="0" fontId="7" fillId="12" borderId="0" xfId="0" applyFont="1" applyFill="1" applyBorder="1" applyAlignment="1" applyProtection="1">
      <alignment horizontal="center" vertical="center"/>
      <protection hidden="1"/>
    </xf>
    <xf numFmtId="0" fontId="1" fillId="16" borderId="63" xfId="0" applyFont="1" applyFill="1" applyBorder="1" applyAlignment="1" applyProtection="1">
      <alignment horizontal="center" vertical="center" wrapText="1"/>
      <protection hidden="1"/>
    </xf>
    <xf numFmtId="0" fontId="1" fillId="16" borderId="61" xfId="0" applyFont="1" applyFill="1" applyBorder="1" applyAlignment="1" applyProtection="1">
      <alignment horizontal="center" vertical="center" wrapText="1"/>
      <protection hidden="1"/>
    </xf>
    <xf numFmtId="0" fontId="1" fillId="16" borderId="62" xfId="0" applyFont="1" applyFill="1" applyBorder="1" applyAlignment="1" applyProtection="1">
      <alignment horizontal="center" vertical="center" wrapText="1"/>
      <protection hidden="1"/>
    </xf>
    <xf numFmtId="0" fontId="1" fillId="16" borderId="11" xfId="0" applyFont="1" applyFill="1" applyBorder="1" applyAlignment="1" applyProtection="1">
      <alignment horizontal="center" vertical="center" wrapText="1"/>
      <protection hidden="1"/>
    </xf>
    <xf numFmtId="0" fontId="1" fillId="16" borderId="12" xfId="0" applyFont="1" applyFill="1" applyBorder="1" applyAlignment="1" applyProtection="1">
      <alignment horizontal="center" vertical="center" wrapText="1"/>
      <protection hidden="1"/>
    </xf>
    <xf numFmtId="0" fontId="1" fillId="16" borderId="13" xfId="0" applyFont="1" applyFill="1" applyBorder="1" applyAlignment="1" applyProtection="1">
      <alignment horizontal="center" vertical="center" wrapText="1"/>
      <protection hidden="1"/>
    </xf>
    <xf numFmtId="0" fontId="1" fillId="14" borderId="59" xfId="0" applyFont="1" applyFill="1" applyBorder="1" applyAlignment="1" applyProtection="1">
      <alignment horizontal="center" vertical="center" wrapText="1"/>
      <protection hidden="1"/>
    </xf>
    <xf numFmtId="0" fontId="1" fillId="14" borderId="57" xfId="0" applyFont="1" applyFill="1" applyBorder="1" applyAlignment="1" applyProtection="1">
      <alignment horizontal="center" vertical="center" wrapText="1"/>
      <protection hidden="1"/>
    </xf>
    <xf numFmtId="0" fontId="1" fillId="14" borderId="65" xfId="0" applyFont="1" applyFill="1" applyBorder="1" applyAlignment="1" applyProtection="1">
      <alignment horizontal="center" vertical="center" wrapText="1"/>
      <protection hidden="1"/>
    </xf>
    <xf numFmtId="0" fontId="1" fillId="12" borderId="11" xfId="0" applyFont="1" applyFill="1" applyBorder="1" applyAlignment="1" applyProtection="1">
      <alignment horizontal="left" vertical="center" wrapText="1"/>
      <protection hidden="1"/>
    </xf>
    <xf numFmtId="0" fontId="1" fillId="12" borderId="12" xfId="0" applyFont="1" applyFill="1" applyBorder="1" applyAlignment="1" applyProtection="1">
      <alignment horizontal="left" vertical="center" wrapText="1"/>
      <protection hidden="1"/>
    </xf>
    <xf numFmtId="0" fontId="1" fillId="12" borderId="13" xfId="0" applyFont="1" applyFill="1" applyBorder="1" applyAlignment="1" applyProtection="1">
      <alignment horizontal="left" vertical="center" wrapText="1"/>
      <protection hidden="1"/>
    </xf>
    <xf numFmtId="0" fontId="1" fillId="16" borderId="59" xfId="0" applyFont="1" applyFill="1" applyBorder="1" applyAlignment="1" applyProtection="1">
      <alignment horizontal="center" vertical="center" wrapText="1"/>
      <protection hidden="1"/>
    </xf>
    <xf numFmtId="0" fontId="1" fillId="16" borderId="57" xfId="0" applyFont="1" applyFill="1" applyBorder="1" applyAlignment="1" applyProtection="1">
      <alignment horizontal="center" vertical="center" wrapText="1"/>
      <protection hidden="1"/>
    </xf>
    <xf numFmtId="0" fontId="1" fillId="16" borderId="58" xfId="0" applyFont="1" applyFill="1" applyBorder="1" applyAlignment="1" applyProtection="1">
      <alignment horizontal="center" vertical="center" wrapText="1"/>
      <protection hidden="1"/>
    </xf>
  </cellXfs>
  <cellStyles count="1">
    <cellStyle name="Normal" xfId="0" builtinId="0"/>
  </cellStyles>
  <dxfs count="4">
    <dxf>
      <font>
        <color theme="0"/>
      </font>
      <fill>
        <patternFill>
          <bgColor theme="0"/>
        </patternFill>
      </fill>
    </dxf>
    <dxf>
      <font>
        <color theme="0" tint="-0.14996795556505021"/>
      </font>
    </dxf>
    <dxf>
      <font>
        <color theme="0" tint="-4.9989318521683403E-2"/>
      </font>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CheckBox" fmlaLink="$E$22" lockText="1" noThreeD="1"/>
</file>

<file path=xl/ctrlProps/ctrlProp10.xml><?xml version="1.0" encoding="utf-8"?>
<formControlPr xmlns="http://schemas.microsoft.com/office/spreadsheetml/2009/9/main" objectType="CheckBox" fmlaLink="$M$23" lockText="1" noThreeD="1"/>
</file>

<file path=xl/ctrlProps/ctrlProp11.xml><?xml version="1.0" encoding="utf-8"?>
<formControlPr xmlns="http://schemas.microsoft.com/office/spreadsheetml/2009/9/main" objectType="CheckBox" fmlaLink="$M$24" lockText="1" noThreeD="1"/>
</file>

<file path=xl/ctrlProps/ctrlProp12.xml><?xml version="1.0" encoding="utf-8"?>
<formControlPr xmlns="http://schemas.microsoft.com/office/spreadsheetml/2009/9/main" objectType="CheckBox" fmlaLink="$M$25" lockText="1" noThreeD="1"/>
</file>

<file path=xl/ctrlProps/ctrlProp13.xml><?xml version="1.0" encoding="utf-8"?>
<formControlPr xmlns="http://schemas.microsoft.com/office/spreadsheetml/2009/9/main" objectType="CheckBox" fmlaLink="$Q$22" lockText="1" noThreeD="1"/>
</file>

<file path=xl/ctrlProps/ctrlProp14.xml><?xml version="1.0" encoding="utf-8"?>
<formControlPr xmlns="http://schemas.microsoft.com/office/spreadsheetml/2009/9/main" objectType="CheckBox" fmlaLink="$Y$22" lockText="1" noThreeD="1"/>
</file>

<file path=xl/ctrlProps/ctrlProp15.xml><?xml version="1.0" encoding="utf-8"?>
<formControlPr xmlns="http://schemas.microsoft.com/office/spreadsheetml/2009/9/main" objectType="CheckBox" fmlaLink="$Y$23" lockText="1" noThreeD="1"/>
</file>

<file path=xl/ctrlProps/ctrlProp16.xml><?xml version="1.0" encoding="utf-8"?>
<formControlPr xmlns="http://schemas.microsoft.com/office/spreadsheetml/2009/9/main" objectType="CheckBox" fmlaLink="$Y$24" lockText="1" noThreeD="1"/>
</file>

<file path=xl/ctrlProps/ctrlProp17.xml><?xml version="1.0" encoding="utf-8"?>
<formControlPr xmlns="http://schemas.microsoft.com/office/spreadsheetml/2009/9/main" objectType="CheckBox" fmlaLink="$Y$25" lockText="1" noThreeD="1"/>
</file>

<file path=xl/ctrlProps/ctrlProp18.xml><?xml version="1.0" encoding="utf-8"?>
<formControlPr xmlns="http://schemas.microsoft.com/office/spreadsheetml/2009/9/main" objectType="CheckBox" fmlaLink="$AC$22" lockText="1" noThreeD="1"/>
</file>

<file path=xl/ctrlProps/ctrlProp19.xml><?xml version="1.0" encoding="utf-8"?>
<formControlPr xmlns="http://schemas.microsoft.com/office/spreadsheetml/2009/9/main" objectType="CheckBox" fmlaLink="$AC$23" lockText="1" noThreeD="1"/>
</file>

<file path=xl/ctrlProps/ctrlProp2.xml><?xml version="1.0" encoding="utf-8"?>
<formControlPr xmlns="http://schemas.microsoft.com/office/spreadsheetml/2009/9/main" objectType="CheckBox" fmlaLink="$E$23" lockText="1" noThreeD="1"/>
</file>

<file path=xl/ctrlProps/ctrlProp20.xml><?xml version="1.0" encoding="utf-8"?>
<formControlPr xmlns="http://schemas.microsoft.com/office/spreadsheetml/2009/9/main" objectType="CheckBox" fmlaLink="$AC$24" lockText="1" noThreeD="1"/>
</file>

<file path=xl/ctrlProps/ctrlProp21.xml><?xml version="1.0" encoding="utf-8"?>
<formControlPr xmlns="http://schemas.microsoft.com/office/spreadsheetml/2009/9/main" objectType="CheckBox" fmlaLink="$AC$25" lockText="1" noThreeD="1"/>
</file>

<file path=xl/ctrlProps/ctrlProp22.xml><?xml version="1.0" encoding="utf-8"?>
<formControlPr xmlns="http://schemas.microsoft.com/office/spreadsheetml/2009/9/main" objectType="CheckBox" fmlaLink="$AG$22" lockText="1" noThreeD="1"/>
</file>

<file path=xl/ctrlProps/ctrlProp23.xml><?xml version="1.0" encoding="utf-8"?>
<formControlPr xmlns="http://schemas.microsoft.com/office/spreadsheetml/2009/9/main" objectType="CheckBox" fmlaLink="$AG$23" lockText="1" noThreeD="1"/>
</file>

<file path=xl/ctrlProps/ctrlProp24.xml><?xml version="1.0" encoding="utf-8"?>
<formControlPr xmlns="http://schemas.microsoft.com/office/spreadsheetml/2009/9/main" objectType="CheckBox" fmlaLink="$AG$24" lockText="1" noThreeD="1"/>
</file>

<file path=xl/ctrlProps/ctrlProp25.xml><?xml version="1.0" encoding="utf-8"?>
<formControlPr xmlns="http://schemas.microsoft.com/office/spreadsheetml/2009/9/main" objectType="CheckBox" fmlaLink="$AG$25" lockText="1" noThreeD="1"/>
</file>

<file path=xl/ctrlProps/ctrlProp26.xml><?xml version="1.0" encoding="utf-8"?>
<formControlPr xmlns="http://schemas.microsoft.com/office/spreadsheetml/2009/9/main" objectType="CheckBox" fmlaLink="$AK$22" lockText="1" noThreeD="1"/>
</file>

<file path=xl/ctrlProps/ctrlProp27.xml><?xml version="1.0" encoding="utf-8"?>
<formControlPr xmlns="http://schemas.microsoft.com/office/spreadsheetml/2009/9/main" objectType="CheckBox" fmlaLink="$AK$23" lockText="1" noThreeD="1"/>
</file>

<file path=xl/ctrlProps/ctrlProp28.xml><?xml version="1.0" encoding="utf-8"?>
<formControlPr xmlns="http://schemas.microsoft.com/office/spreadsheetml/2009/9/main" objectType="CheckBox" fmlaLink="$AK$24" lockText="1" noThreeD="1"/>
</file>

<file path=xl/ctrlProps/ctrlProp29.xml><?xml version="1.0" encoding="utf-8"?>
<formControlPr xmlns="http://schemas.microsoft.com/office/spreadsheetml/2009/9/main" objectType="CheckBox" fmlaLink="$AK$25" lockText="1" noThreeD="1"/>
</file>

<file path=xl/ctrlProps/ctrlProp3.xml><?xml version="1.0" encoding="utf-8"?>
<formControlPr xmlns="http://schemas.microsoft.com/office/spreadsheetml/2009/9/main" objectType="CheckBox" fmlaLink="$E$24" lockText="1" noThreeD="1"/>
</file>

<file path=xl/ctrlProps/ctrlProp30.xml><?xml version="1.0" encoding="utf-8"?>
<formControlPr xmlns="http://schemas.microsoft.com/office/spreadsheetml/2009/9/main" objectType="CheckBox" fmlaLink="$Q$23" lockText="1" noThreeD="1"/>
</file>

<file path=xl/ctrlProps/ctrlProp31.xml><?xml version="1.0" encoding="utf-8"?>
<formControlPr xmlns="http://schemas.microsoft.com/office/spreadsheetml/2009/9/main" objectType="CheckBox" fmlaLink="$Q$24" lockText="1" noThreeD="1"/>
</file>

<file path=xl/ctrlProps/ctrlProp32.xml><?xml version="1.0" encoding="utf-8"?>
<formControlPr xmlns="http://schemas.microsoft.com/office/spreadsheetml/2009/9/main" objectType="CheckBox" fmlaLink="$Q$25" lockText="1" noThreeD="1"/>
</file>

<file path=xl/ctrlProps/ctrlProp33.xml><?xml version="1.0" encoding="utf-8"?>
<formControlPr xmlns="http://schemas.microsoft.com/office/spreadsheetml/2009/9/main" objectType="CheckBox" fmlaLink="$C$38" lockText="1" noThreeD="1"/>
</file>

<file path=xl/ctrlProps/ctrlProp34.xml><?xml version="1.0" encoding="utf-8"?>
<formControlPr xmlns="http://schemas.microsoft.com/office/spreadsheetml/2009/9/main" objectType="CheckBox" fmlaLink="$E$38" lockText="1" noThreeD="1"/>
</file>

<file path=xl/ctrlProps/ctrlProp35.xml><?xml version="1.0" encoding="utf-8"?>
<formControlPr xmlns="http://schemas.microsoft.com/office/spreadsheetml/2009/9/main" objectType="CheckBox" fmlaLink="$C$45" lockText="1" noThreeD="1"/>
</file>

<file path=xl/ctrlProps/ctrlProp36.xml><?xml version="1.0" encoding="utf-8"?>
<formControlPr xmlns="http://schemas.microsoft.com/office/spreadsheetml/2009/9/main" objectType="CheckBox" fmlaLink="$E$45" lockText="1" noThreeD="1"/>
</file>

<file path=xl/ctrlProps/ctrlProp37.xml><?xml version="1.0" encoding="utf-8"?>
<formControlPr xmlns="http://schemas.microsoft.com/office/spreadsheetml/2009/9/main" objectType="CheckBox" fmlaLink="$AI$38" lockText="1" noThreeD="1"/>
</file>

<file path=xl/ctrlProps/ctrlProp38.xml><?xml version="1.0" encoding="utf-8"?>
<formControlPr xmlns="http://schemas.microsoft.com/office/spreadsheetml/2009/9/main" objectType="CheckBox" fmlaLink="$AK$38" lockText="1" noThreeD="1"/>
</file>

<file path=xl/ctrlProps/ctrlProp39.xml><?xml version="1.0" encoding="utf-8"?>
<formControlPr xmlns="http://schemas.microsoft.com/office/spreadsheetml/2009/9/main" objectType="CheckBox" fmlaLink="$AK$45" lockText="1" noThreeD="1"/>
</file>

<file path=xl/ctrlProps/ctrlProp4.xml><?xml version="1.0" encoding="utf-8"?>
<formControlPr xmlns="http://schemas.microsoft.com/office/spreadsheetml/2009/9/main" objectType="CheckBox" fmlaLink="$E$25" lockText="1" noThreeD="1"/>
</file>

<file path=xl/ctrlProps/ctrlProp40.xml><?xml version="1.0" encoding="utf-8"?>
<formControlPr xmlns="http://schemas.microsoft.com/office/spreadsheetml/2009/9/main" objectType="CheckBox" fmlaLink="$E$52" lockText="1" noThreeD="1"/>
</file>

<file path=xl/ctrlProps/ctrlProp41.xml><?xml version="1.0" encoding="utf-8"?>
<formControlPr xmlns="http://schemas.microsoft.com/office/spreadsheetml/2009/9/main" objectType="CheckBox" fmlaLink="$E$59" lockText="1" noThreeD="1"/>
</file>

<file path=xl/ctrlProps/ctrlProp42.xml><?xml version="1.0" encoding="utf-8"?>
<formControlPr xmlns="http://schemas.microsoft.com/office/spreadsheetml/2009/9/main" objectType="CheckBox" fmlaLink="$AK$52" lockText="1" noThreeD="1"/>
</file>

<file path=xl/ctrlProps/ctrlProp43.xml><?xml version="1.0" encoding="utf-8"?>
<formControlPr xmlns="http://schemas.microsoft.com/office/spreadsheetml/2009/9/main" objectType="CheckBox" fmlaLink="$AK$59" lockText="1" noThreeD="1"/>
</file>

<file path=xl/ctrlProps/ctrlProp44.xml><?xml version="1.0" encoding="utf-8"?>
<formControlPr xmlns="http://schemas.microsoft.com/office/spreadsheetml/2009/9/main" objectType="CheckBox" fmlaLink="$AI$59" lockText="1" noThreeD="1"/>
</file>

<file path=xl/ctrlProps/ctrlProp45.xml><?xml version="1.0" encoding="utf-8"?>
<formControlPr xmlns="http://schemas.microsoft.com/office/spreadsheetml/2009/9/main" objectType="CheckBox" fmlaLink="$AI$52" lockText="1" noThreeD="1"/>
</file>

<file path=xl/ctrlProps/ctrlProp46.xml><?xml version="1.0" encoding="utf-8"?>
<formControlPr xmlns="http://schemas.microsoft.com/office/spreadsheetml/2009/9/main" objectType="CheckBox" fmlaLink="$C$59" lockText="1" noThreeD="1"/>
</file>

<file path=xl/ctrlProps/ctrlProp47.xml><?xml version="1.0" encoding="utf-8"?>
<formControlPr xmlns="http://schemas.microsoft.com/office/spreadsheetml/2009/9/main" objectType="CheckBox" fmlaLink="$C$52" lockText="1" noThreeD="1"/>
</file>

<file path=xl/ctrlProps/ctrlProp48.xml><?xml version="1.0" encoding="utf-8"?>
<formControlPr xmlns="http://schemas.microsoft.com/office/spreadsheetml/2009/9/main" objectType="CheckBox" fmlaLink="$AI$45" lockText="1" noThreeD="1"/>
</file>

<file path=xl/ctrlProps/ctrlProp49.xml><?xml version="1.0" encoding="utf-8"?>
<formControlPr xmlns="http://schemas.microsoft.com/office/spreadsheetml/2009/9/main" objectType="CheckBox" fmlaLink="$AC$42" lockText="1" noThreeD="1"/>
</file>

<file path=xl/ctrlProps/ctrlProp5.xml><?xml version="1.0" encoding="utf-8"?>
<formControlPr xmlns="http://schemas.microsoft.com/office/spreadsheetml/2009/9/main" objectType="CheckBox" fmlaLink="$I$22" lockText="1" noThreeD="1"/>
</file>

<file path=xl/ctrlProps/ctrlProp50.xml><?xml version="1.0" encoding="utf-8"?>
<formControlPr xmlns="http://schemas.microsoft.com/office/spreadsheetml/2009/9/main" objectType="CheckBox" fmlaLink="$AE$42" lockText="1" noThreeD="1"/>
</file>

<file path=xl/ctrlProps/ctrlProp51.xml><?xml version="1.0" encoding="utf-8"?>
<formControlPr xmlns="http://schemas.microsoft.com/office/spreadsheetml/2009/9/main" objectType="CheckBox" fmlaLink="$K$56" lockText="1" noThreeD="1"/>
</file>

<file path=xl/ctrlProps/ctrlProp52.xml><?xml version="1.0" encoding="utf-8"?>
<formControlPr xmlns="http://schemas.microsoft.com/office/spreadsheetml/2009/9/main" objectType="CheckBox" fmlaLink="$I$56" lockText="1" noThreeD="1"/>
</file>

<file path=xl/ctrlProps/ctrlProp53.xml><?xml version="1.0" encoding="utf-8"?>
<formControlPr xmlns="http://schemas.microsoft.com/office/spreadsheetml/2009/9/main" objectType="CheckBox" fmlaLink="$I$42" lockText="1" noThreeD="1"/>
</file>

<file path=xl/ctrlProps/ctrlProp54.xml><?xml version="1.0" encoding="utf-8"?>
<formControlPr xmlns="http://schemas.microsoft.com/office/spreadsheetml/2009/9/main" objectType="CheckBox" fmlaLink="$K$42" lockText="1" noThreeD="1"/>
</file>

<file path=xl/ctrlProps/ctrlProp55.xml><?xml version="1.0" encoding="utf-8"?>
<formControlPr xmlns="http://schemas.microsoft.com/office/spreadsheetml/2009/9/main" objectType="CheckBox" fmlaLink="$AC$56" lockText="1" noThreeD="1"/>
</file>

<file path=xl/ctrlProps/ctrlProp56.xml><?xml version="1.0" encoding="utf-8"?>
<formControlPr xmlns="http://schemas.microsoft.com/office/spreadsheetml/2009/9/main" objectType="CheckBox" fmlaLink="$AE$56" lockText="1" noThreeD="1"/>
</file>

<file path=xl/ctrlProps/ctrlProp57.xml><?xml version="1.0" encoding="utf-8"?>
<formControlPr xmlns="http://schemas.microsoft.com/office/spreadsheetml/2009/9/main" objectType="CheckBox" fmlaLink="$Y$48" lockText="1" noThreeD="1"/>
</file>

<file path=xl/ctrlProps/ctrlProp58.xml><?xml version="1.0" encoding="utf-8"?>
<formControlPr xmlns="http://schemas.microsoft.com/office/spreadsheetml/2009/9/main" objectType="CheckBox" fmlaLink="$AA$48" lockText="1" noThreeD="1"/>
</file>

<file path=xl/ctrlProps/ctrlProp59.xml><?xml version="1.0" encoding="utf-8"?>
<formControlPr xmlns="http://schemas.microsoft.com/office/spreadsheetml/2009/9/main" objectType="CheckBox" fmlaLink="$M$48" lockText="1" noThreeD="1"/>
</file>

<file path=xl/ctrlProps/ctrlProp6.xml><?xml version="1.0" encoding="utf-8"?>
<formControlPr xmlns="http://schemas.microsoft.com/office/spreadsheetml/2009/9/main" objectType="CheckBox" fmlaLink="$I$23" lockText="1" noThreeD="1"/>
</file>

<file path=xl/ctrlProps/ctrlProp60.xml><?xml version="1.0" encoding="utf-8"?>
<formControlPr xmlns="http://schemas.microsoft.com/office/spreadsheetml/2009/9/main" objectType="CheckBox" fmlaLink="$O$48" lockText="1" noThreeD="1"/>
</file>

<file path=xl/ctrlProps/ctrlProp61.xml><?xml version="1.0" encoding="utf-8"?>
<formControlPr xmlns="http://schemas.microsoft.com/office/spreadsheetml/2009/9/main" objectType="CheckBox" fmlaLink="$Q$48" lockText="1" noThreeD="1"/>
</file>

<file path=xl/ctrlProps/ctrlProp62.xml><?xml version="1.0" encoding="utf-8"?>
<formControlPr xmlns="http://schemas.microsoft.com/office/spreadsheetml/2009/9/main" objectType="CheckBox" fmlaLink="$V$48" lockText="1" noThreeD="1"/>
</file>

<file path=xl/ctrlProps/ctrlProp63.xml><?xml version="1.0" encoding="utf-8"?>
<formControlPr xmlns="http://schemas.microsoft.com/office/spreadsheetml/2009/9/main" objectType="CheckBox" fmlaLink="$Q$56" lockText="1" noThreeD="1"/>
</file>

<file path=xl/ctrlProps/ctrlProp64.xml><?xml version="1.0" encoding="utf-8"?>
<formControlPr xmlns="http://schemas.microsoft.com/office/spreadsheetml/2009/9/main" objectType="CheckBox" fmlaLink="$V$56" lockText="1" noThreeD="1"/>
</file>

<file path=xl/ctrlProps/ctrlProp7.xml><?xml version="1.0" encoding="utf-8"?>
<formControlPr xmlns="http://schemas.microsoft.com/office/spreadsheetml/2009/9/main" objectType="CheckBox" fmlaLink="$I$24" lockText="1" noThreeD="1"/>
</file>

<file path=xl/ctrlProps/ctrlProp8.xml><?xml version="1.0" encoding="utf-8"?>
<formControlPr xmlns="http://schemas.microsoft.com/office/spreadsheetml/2009/9/main" objectType="CheckBox" fmlaLink="$I$25" lockText="1" noThreeD="1"/>
</file>

<file path=xl/ctrlProps/ctrlProp9.xml><?xml version="1.0" encoding="utf-8"?>
<formControlPr xmlns="http://schemas.microsoft.com/office/spreadsheetml/2009/9/main" objectType="CheckBox" fmlaLink="$M$22"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352425</xdr:colOff>
          <xdr:row>21</xdr:row>
          <xdr:rowOff>9525</xdr:rowOff>
        </xdr:from>
        <xdr:to>
          <xdr:col>4</xdr:col>
          <xdr:colOff>990600</xdr:colOff>
          <xdr:row>21</xdr:row>
          <xdr:rowOff>228600</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352425</xdr:colOff>
          <xdr:row>22</xdr:row>
          <xdr:rowOff>0</xdr:rowOff>
        </xdr:from>
        <xdr:to>
          <xdr:col>5</xdr:col>
          <xdr:colOff>0</xdr:colOff>
          <xdr:row>22</xdr:row>
          <xdr:rowOff>228600</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352425</xdr:colOff>
          <xdr:row>23</xdr:row>
          <xdr:rowOff>28575</xdr:rowOff>
        </xdr:from>
        <xdr:to>
          <xdr:col>4</xdr:col>
          <xdr:colOff>990600</xdr:colOff>
          <xdr:row>23</xdr:row>
          <xdr:rowOff>228600</xdr:rowOff>
        </xdr:to>
        <xdr:sp macro="" textlink="">
          <xdr:nvSpPr>
            <xdr:cNvPr id="1031" name="Check Box 7" hidden="1">
              <a:extLst>
                <a:ext uri="{63B3BB69-23CF-44E3-9099-C40C66FF867C}">
                  <a14:compatExt spid="_x0000_s1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352425</xdr:colOff>
          <xdr:row>24</xdr:row>
          <xdr:rowOff>0</xdr:rowOff>
        </xdr:from>
        <xdr:to>
          <xdr:col>4</xdr:col>
          <xdr:colOff>990600</xdr:colOff>
          <xdr:row>24</xdr:row>
          <xdr:rowOff>228600</xdr:rowOff>
        </xdr:to>
        <xdr:sp macro="" textlink="">
          <xdr:nvSpPr>
            <xdr:cNvPr id="1032" name="Check Box 8" hidden="1">
              <a:extLst>
                <a:ext uri="{63B3BB69-23CF-44E3-9099-C40C66FF867C}">
                  <a14:compatExt spid="_x0000_s10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409575</xdr:colOff>
          <xdr:row>21</xdr:row>
          <xdr:rowOff>0</xdr:rowOff>
        </xdr:from>
        <xdr:to>
          <xdr:col>9</xdr:col>
          <xdr:colOff>0</xdr:colOff>
          <xdr:row>21</xdr:row>
          <xdr:rowOff>228600</xdr:rowOff>
        </xdr:to>
        <xdr:sp macro="" textlink="">
          <xdr:nvSpPr>
            <xdr:cNvPr id="1192" name="Check Box 168" hidden="1">
              <a:extLst>
                <a:ext uri="{63B3BB69-23CF-44E3-9099-C40C66FF867C}">
                  <a14:compatExt spid="_x0000_s11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409575</xdr:colOff>
          <xdr:row>22</xdr:row>
          <xdr:rowOff>0</xdr:rowOff>
        </xdr:from>
        <xdr:to>
          <xdr:col>9</xdr:col>
          <xdr:colOff>0</xdr:colOff>
          <xdr:row>22</xdr:row>
          <xdr:rowOff>209550</xdr:rowOff>
        </xdr:to>
        <xdr:sp macro="" textlink="">
          <xdr:nvSpPr>
            <xdr:cNvPr id="1193" name="Check Box 169" hidden="1">
              <a:extLst>
                <a:ext uri="{63B3BB69-23CF-44E3-9099-C40C66FF867C}">
                  <a14:compatExt spid="_x0000_s1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409575</xdr:colOff>
          <xdr:row>23</xdr:row>
          <xdr:rowOff>9525</xdr:rowOff>
        </xdr:from>
        <xdr:to>
          <xdr:col>8</xdr:col>
          <xdr:colOff>990600</xdr:colOff>
          <xdr:row>23</xdr:row>
          <xdr:rowOff>209550</xdr:rowOff>
        </xdr:to>
        <xdr:sp macro="" textlink="">
          <xdr:nvSpPr>
            <xdr:cNvPr id="1194" name="Check Box 170" hidden="1">
              <a:extLst>
                <a:ext uri="{63B3BB69-23CF-44E3-9099-C40C66FF867C}">
                  <a14:compatExt spid="_x0000_s1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409575</xdr:colOff>
          <xdr:row>24</xdr:row>
          <xdr:rowOff>9525</xdr:rowOff>
        </xdr:from>
        <xdr:to>
          <xdr:col>8</xdr:col>
          <xdr:colOff>990600</xdr:colOff>
          <xdr:row>24</xdr:row>
          <xdr:rowOff>228600</xdr:rowOff>
        </xdr:to>
        <xdr:sp macro="" textlink="">
          <xdr:nvSpPr>
            <xdr:cNvPr id="1195" name="Check Box 171" hidden="1">
              <a:extLst>
                <a:ext uri="{63B3BB69-23CF-44E3-9099-C40C66FF867C}">
                  <a14:compatExt spid="_x0000_s1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390525</xdr:colOff>
          <xdr:row>21</xdr:row>
          <xdr:rowOff>0</xdr:rowOff>
        </xdr:from>
        <xdr:to>
          <xdr:col>12</xdr:col>
          <xdr:colOff>990600</xdr:colOff>
          <xdr:row>21</xdr:row>
          <xdr:rowOff>228600</xdr:rowOff>
        </xdr:to>
        <xdr:sp macro="" textlink="">
          <xdr:nvSpPr>
            <xdr:cNvPr id="1196" name="Check Box 172" hidden="1">
              <a:extLst>
                <a:ext uri="{63B3BB69-23CF-44E3-9099-C40C66FF867C}">
                  <a14:compatExt spid="_x0000_s1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390525</xdr:colOff>
          <xdr:row>22</xdr:row>
          <xdr:rowOff>0</xdr:rowOff>
        </xdr:from>
        <xdr:to>
          <xdr:col>13</xdr:col>
          <xdr:colOff>0</xdr:colOff>
          <xdr:row>22</xdr:row>
          <xdr:rowOff>209550</xdr:rowOff>
        </xdr:to>
        <xdr:sp macro="" textlink="">
          <xdr:nvSpPr>
            <xdr:cNvPr id="1197" name="Check Box 173" hidden="1">
              <a:extLst>
                <a:ext uri="{63B3BB69-23CF-44E3-9099-C40C66FF867C}">
                  <a14:compatExt spid="_x0000_s1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390525</xdr:colOff>
          <xdr:row>23</xdr:row>
          <xdr:rowOff>0</xdr:rowOff>
        </xdr:from>
        <xdr:to>
          <xdr:col>13</xdr:col>
          <xdr:colOff>0</xdr:colOff>
          <xdr:row>23</xdr:row>
          <xdr:rowOff>209550</xdr:rowOff>
        </xdr:to>
        <xdr:sp macro="" textlink="">
          <xdr:nvSpPr>
            <xdr:cNvPr id="1198" name="Check Box 174" hidden="1">
              <a:extLst>
                <a:ext uri="{63B3BB69-23CF-44E3-9099-C40C66FF867C}">
                  <a14:compatExt spid="_x0000_s1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390525</xdr:colOff>
          <xdr:row>24</xdr:row>
          <xdr:rowOff>0</xdr:rowOff>
        </xdr:from>
        <xdr:to>
          <xdr:col>12</xdr:col>
          <xdr:colOff>990600</xdr:colOff>
          <xdr:row>24</xdr:row>
          <xdr:rowOff>228600</xdr:rowOff>
        </xdr:to>
        <xdr:sp macro="" textlink="">
          <xdr:nvSpPr>
            <xdr:cNvPr id="1199" name="Check Box 175" hidden="1">
              <a:extLst>
                <a:ext uri="{63B3BB69-23CF-44E3-9099-C40C66FF867C}">
                  <a14:compatExt spid="_x0000_s1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381000</xdr:colOff>
          <xdr:row>21</xdr:row>
          <xdr:rowOff>9525</xdr:rowOff>
        </xdr:from>
        <xdr:to>
          <xdr:col>16</xdr:col>
          <xdr:colOff>990600</xdr:colOff>
          <xdr:row>21</xdr:row>
          <xdr:rowOff>228600</xdr:rowOff>
        </xdr:to>
        <xdr:sp macro="" textlink="">
          <xdr:nvSpPr>
            <xdr:cNvPr id="1200" name="Check Box 176" hidden="1">
              <a:extLst>
                <a:ext uri="{63B3BB69-23CF-44E3-9099-C40C66FF867C}">
                  <a14:compatExt spid="_x0000_s1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390525</xdr:colOff>
          <xdr:row>21</xdr:row>
          <xdr:rowOff>9525</xdr:rowOff>
        </xdr:from>
        <xdr:to>
          <xdr:col>24</xdr:col>
          <xdr:colOff>990600</xdr:colOff>
          <xdr:row>21</xdr:row>
          <xdr:rowOff>228600</xdr:rowOff>
        </xdr:to>
        <xdr:sp macro="" textlink="">
          <xdr:nvSpPr>
            <xdr:cNvPr id="1205" name="Check Box 181" hidden="1">
              <a:extLst>
                <a:ext uri="{63B3BB69-23CF-44E3-9099-C40C66FF867C}">
                  <a14:compatExt spid="_x0000_s12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390525</xdr:colOff>
          <xdr:row>22</xdr:row>
          <xdr:rowOff>0</xdr:rowOff>
        </xdr:from>
        <xdr:to>
          <xdr:col>24</xdr:col>
          <xdr:colOff>971550</xdr:colOff>
          <xdr:row>22</xdr:row>
          <xdr:rowOff>209550</xdr:rowOff>
        </xdr:to>
        <xdr:sp macro="" textlink="">
          <xdr:nvSpPr>
            <xdr:cNvPr id="1206" name="Check Box 182" hidden="1">
              <a:extLst>
                <a:ext uri="{63B3BB69-23CF-44E3-9099-C40C66FF867C}">
                  <a14:compatExt spid="_x0000_s12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390525</xdr:colOff>
          <xdr:row>23</xdr:row>
          <xdr:rowOff>9525</xdr:rowOff>
        </xdr:from>
        <xdr:to>
          <xdr:col>24</xdr:col>
          <xdr:colOff>990600</xdr:colOff>
          <xdr:row>23</xdr:row>
          <xdr:rowOff>209550</xdr:rowOff>
        </xdr:to>
        <xdr:sp macro="" textlink="">
          <xdr:nvSpPr>
            <xdr:cNvPr id="1207" name="Check Box 183" hidden="1">
              <a:extLst>
                <a:ext uri="{63B3BB69-23CF-44E3-9099-C40C66FF867C}">
                  <a14:compatExt spid="_x0000_s12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390525</xdr:colOff>
          <xdr:row>23</xdr:row>
          <xdr:rowOff>228600</xdr:rowOff>
        </xdr:from>
        <xdr:to>
          <xdr:col>24</xdr:col>
          <xdr:colOff>990600</xdr:colOff>
          <xdr:row>24</xdr:row>
          <xdr:rowOff>228600</xdr:rowOff>
        </xdr:to>
        <xdr:sp macro="" textlink="">
          <xdr:nvSpPr>
            <xdr:cNvPr id="1208" name="Check Box 184" hidden="1">
              <a:extLst>
                <a:ext uri="{63B3BB69-23CF-44E3-9099-C40C66FF867C}">
                  <a14:compatExt spid="_x0000_s12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390525</xdr:colOff>
          <xdr:row>20</xdr:row>
          <xdr:rowOff>266700</xdr:rowOff>
        </xdr:from>
        <xdr:to>
          <xdr:col>29</xdr:col>
          <xdr:colOff>0</xdr:colOff>
          <xdr:row>21</xdr:row>
          <xdr:rowOff>228600</xdr:rowOff>
        </xdr:to>
        <xdr:sp macro="" textlink="">
          <xdr:nvSpPr>
            <xdr:cNvPr id="1209" name="Check Box 185" hidden="1">
              <a:extLst>
                <a:ext uri="{63B3BB69-23CF-44E3-9099-C40C66FF867C}">
                  <a14:compatExt spid="_x0000_s12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390525</xdr:colOff>
          <xdr:row>22</xdr:row>
          <xdr:rowOff>9525</xdr:rowOff>
        </xdr:from>
        <xdr:to>
          <xdr:col>28</xdr:col>
          <xdr:colOff>990600</xdr:colOff>
          <xdr:row>22</xdr:row>
          <xdr:rowOff>209550</xdr:rowOff>
        </xdr:to>
        <xdr:sp macro="" textlink="">
          <xdr:nvSpPr>
            <xdr:cNvPr id="1210" name="Check Box 186" hidden="1">
              <a:extLst>
                <a:ext uri="{63B3BB69-23CF-44E3-9099-C40C66FF867C}">
                  <a14:compatExt spid="_x0000_s12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390525</xdr:colOff>
          <xdr:row>23</xdr:row>
          <xdr:rowOff>0</xdr:rowOff>
        </xdr:from>
        <xdr:to>
          <xdr:col>28</xdr:col>
          <xdr:colOff>990600</xdr:colOff>
          <xdr:row>23</xdr:row>
          <xdr:rowOff>209550</xdr:rowOff>
        </xdr:to>
        <xdr:sp macro="" textlink="">
          <xdr:nvSpPr>
            <xdr:cNvPr id="1211" name="Check Box 187" hidden="1">
              <a:extLst>
                <a:ext uri="{63B3BB69-23CF-44E3-9099-C40C66FF867C}">
                  <a14:compatExt spid="_x0000_s12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390525</xdr:colOff>
          <xdr:row>24</xdr:row>
          <xdr:rowOff>0</xdr:rowOff>
        </xdr:from>
        <xdr:to>
          <xdr:col>29</xdr:col>
          <xdr:colOff>0</xdr:colOff>
          <xdr:row>24</xdr:row>
          <xdr:rowOff>228600</xdr:rowOff>
        </xdr:to>
        <xdr:sp macro="" textlink="">
          <xdr:nvSpPr>
            <xdr:cNvPr id="1212" name="Check Box 188" hidden="1">
              <a:extLst>
                <a:ext uri="{63B3BB69-23CF-44E3-9099-C40C66FF867C}">
                  <a14:compatExt spid="_x0000_s12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32</xdr:col>
          <xdr:colOff>419100</xdr:colOff>
          <xdr:row>21</xdr:row>
          <xdr:rowOff>9525</xdr:rowOff>
        </xdr:from>
        <xdr:to>
          <xdr:col>33</xdr:col>
          <xdr:colOff>0</xdr:colOff>
          <xdr:row>21</xdr:row>
          <xdr:rowOff>228600</xdr:rowOff>
        </xdr:to>
        <xdr:sp macro="" textlink="">
          <xdr:nvSpPr>
            <xdr:cNvPr id="1213" name="Check Box 189" hidden="1">
              <a:extLst>
                <a:ext uri="{63B3BB69-23CF-44E3-9099-C40C66FF867C}">
                  <a14:compatExt spid="_x0000_s12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32</xdr:col>
          <xdr:colOff>419100</xdr:colOff>
          <xdr:row>22</xdr:row>
          <xdr:rowOff>0</xdr:rowOff>
        </xdr:from>
        <xdr:to>
          <xdr:col>32</xdr:col>
          <xdr:colOff>990600</xdr:colOff>
          <xdr:row>22</xdr:row>
          <xdr:rowOff>209550</xdr:rowOff>
        </xdr:to>
        <xdr:sp macro="" textlink="">
          <xdr:nvSpPr>
            <xdr:cNvPr id="1214" name="Check Box 190" hidden="1">
              <a:extLst>
                <a:ext uri="{63B3BB69-23CF-44E3-9099-C40C66FF867C}">
                  <a14:compatExt spid="_x0000_s12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32</xdr:col>
          <xdr:colOff>419100</xdr:colOff>
          <xdr:row>23</xdr:row>
          <xdr:rowOff>9525</xdr:rowOff>
        </xdr:from>
        <xdr:to>
          <xdr:col>32</xdr:col>
          <xdr:colOff>990600</xdr:colOff>
          <xdr:row>23</xdr:row>
          <xdr:rowOff>209550</xdr:rowOff>
        </xdr:to>
        <xdr:sp macro="" textlink="">
          <xdr:nvSpPr>
            <xdr:cNvPr id="1215" name="Check Box 191" hidden="1">
              <a:extLst>
                <a:ext uri="{63B3BB69-23CF-44E3-9099-C40C66FF867C}">
                  <a14:compatExt spid="_x0000_s12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32</xdr:col>
          <xdr:colOff>419100</xdr:colOff>
          <xdr:row>24</xdr:row>
          <xdr:rowOff>0</xdr:rowOff>
        </xdr:from>
        <xdr:to>
          <xdr:col>32</xdr:col>
          <xdr:colOff>990600</xdr:colOff>
          <xdr:row>24</xdr:row>
          <xdr:rowOff>228600</xdr:rowOff>
        </xdr:to>
        <xdr:sp macro="" textlink="">
          <xdr:nvSpPr>
            <xdr:cNvPr id="1216" name="Check Box 192" hidden="1">
              <a:extLst>
                <a:ext uri="{63B3BB69-23CF-44E3-9099-C40C66FF867C}">
                  <a14:compatExt spid="_x0000_s12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409575</xdr:colOff>
          <xdr:row>20</xdr:row>
          <xdr:rowOff>257175</xdr:rowOff>
        </xdr:from>
        <xdr:to>
          <xdr:col>36</xdr:col>
          <xdr:colOff>990600</xdr:colOff>
          <xdr:row>21</xdr:row>
          <xdr:rowOff>228600</xdr:rowOff>
        </xdr:to>
        <xdr:sp macro="" textlink="">
          <xdr:nvSpPr>
            <xdr:cNvPr id="1217" name="Check Box 193" hidden="1">
              <a:extLst>
                <a:ext uri="{63B3BB69-23CF-44E3-9099-C40C66FF867C}">
                  <a14:compatExt spid="_x0000_s12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409575</xdr:colOff>
          <xdr:row>22</xdr:row>
          <xdr:rowOff>0</xdr:rowOff>
        </xdr:from>
        <xdr:to>
          <xdr:col>37</xdr:col>
          <xdr:colOff>0</xdr:colOff>
          <xdr:row>22</xdr:row>
          <xdr:rowOff>209550</xdr:rowOff>
        </xdr:to>
        <xdr:sp macro="" textlink="">
          <xdr:nvSpPr>
            <xdr:cNvPr id="1218" name="Check Box 194" hidden="1">
              <a:extLst>
                <a:ext uri="{63B3BB69-23CF-44E3-9099-C40C66FF867C}">
                  <a14:compatExt spid="_x0000_s1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409575</xdr:colOff>
          <xdr:row>23</xdr:row>
          <xdr:rowOff>9525</xdr:rowOff>
        </xdr:from>
        <xdr:to>
          <xdr:col>37</xdr:col>
          <xdr:colOff>0</xdr:colOff>
          <xdr:row>23</xdr:row>
          <xdr:rowOff>209550</xdr:rowOff>
        </xdr:to>
        <xdr:sp macro="" textlink="">
          <xdr:nvSpPr>
            <xdr:cNvPr id="1219" name="Check Box 195" hidden="1">
              <a:extLst>
                <a:ext uri="{63B3BB69-23CF-44E3-9099-C40C66FF867C}">
                  <a14:compatExt spid="_x0000_s1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409575</xdr:colOff>
          <xdr:row>24</xdr:row>
          <xdr:rowOff>9525</xdr:rowOff>
        </xdr:from>
        <xdr:to>
          <xdr:col>36</xdr:col>
          <xdr:colOff>990600</xdr:colOff>
          <xdr:row>24</xdr:row>
          <xdr:rowOff>228600</xdr:rowOff>
        </xdr:to>
        <xdr:sp macro="" textlink="">
          <xdr:nvSpPr>
            <xdr:cNvPr id="1220" name="Check Box 196" hidden="1">
              <a:extLst>
                <a:ext uri="{63B3BB69-23CF-44E3-9099-C40C66FF867C}">
                  <a14:compatExt spid="_x0000_s1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381000</xdr:colOff>
          <xdr:row>22</xdr:row>
          <xdr:rowOff>0</xdr:rowOff>
        </xdr:from>
        <xdr:to>
          <xdr:col>16</xdr:col>
          <xdr:colOff>990600</xdr:colOff>
          <xdr:row>22</xdr:row>
          <xdr:rowOff>209550</xdr:rowOff>
        </xdr:to>
        <xdr:sp macro="" textlink="">
          <xdr:nvSpPr>
            <xdr:cNvPr id="1223" name="Check Box 199" hidden="1">
              <a:extLst>
                <a:ext uri="{63B3BB69-23CF-44E3-9099-C40C66FF867C}">
                  <a14:compatExt spid="_x0000_s12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381000</xdr:colOff>
          <xdr:row>23</xdr:row>
          <xdr:rowOff>9525</xdr:rowOff>
        </xdr:from>
        <xdr:to>
          <xdr:col>16</xdr:col>
          <xdr:colOff>990600</xdr:colOff>
          <xdr:row>23</xdr:row>
          <xdr:rowOff>228600</xdr:rowOff>
        </xdr:to>
        <xdr:sp macro="" textlink="">
          <xdr:nvSpPr>
            <xdr:cNvPr id="1224" name="Check Box 200" hidden="1">
              <a:extLst>
                <a:ext uri="{63B3BB69-23CF-44E3-9099-C40C66FF867C}">
                  <a14:compatExt spid="_x0000_s1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361950</xdr:colOff>
          <xdr:row>24</xdr:row>
          <xdr:rowOff>9525</xdr:rowOff>
        </xdr:from>
        <xdr:to>
          <xdr:col>16</xdr:col>
          <xdr:colOff>990600</xdr:colOff>
          <xdr:row>24</xdr:row>
          <xdr:rowOff>228600</xdr:rowOff>
        </xdr:to>
        <xdr:sp macro="" textlink="">
          <xdr:nvSpPr>
            <xdr:cNvPr id="1225" name="Check Box 201" hidden="1">
              <a:extLst>
                <a:ext uri="{63B3BB69-23CF-44E3-9099-C40C66FF867C}">
                  <a14:compatExt spid="_x0000_s12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295275</xdr:colOff>
          <xdr:row>36</xdr:row>
          <xdr:rowOff>171450</xdr:rowOff>
        </xdr:from>
        <xdr:to>
          <xdr:col>2</xdr:col>
          <xdr:colOff>600075</xdr:colOff>
          <xdr:row>38</xdr:row>
          <xdr:rowOff>0</xdr:rowOff>
        </xdr:to>
        <xdr:sp macro="" textlink="">
          <xdr:nvSpPr>
            <xdr:cNvPr id="1226" name="Check Box 202" hidden="1">
              <a:extLst>
                <a:ext uri="{63B3BB69-23CF-44E3-9099-C40C66FF867C}">
                  <a14:compatExt spid="_x0000_s12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200025</xdr:colOff>
          <xdr:row>36</xdr:row>
          <xdr:rowOff>171450</xdr:rowOff>
        </xdr:from>
        <xdr:to>
          <xdr:col>4</xdr:col>
          <xdr:colOff>523875</xdr:colOff>
          <xdr:row>38</xdr:row>
          <xdr:rowOff>0</xdr:rowOff>
        </xdr:to>
        <xdr:sp macro="" textlink="">
          <xdr:nvSpPr>
            <xdr:cNvPr id="1227" name="Check Box 203" hidden="1">
              <a:extLst>
                <a:ext uri="{63B3BB69-23CF-44E3-9099-C40C66FF867C}">
                  <a14:compatExt spid="_x0000_s12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295275</xdr:colOff>
          <xdr:row>43</xdr:row>
          <xdr:rowOff>171450</xdr:rowOff>
        </xdr:from>
        <xdr:to>
          <xdr:col>2</xdr:col>
          <xdr:colOff>600075</xdr:colOff>
          <xdr:row>45</xdr:row>
          <xdr:rowOff>0</xdr:rowOff>
        </xdr:to>
        <xdr:sp macro="" textlink="">
          <xdr:nvSpPr>
            <xdr:cNvPr id="1228" name="Check Box 204" hidden="1">
              <a:extLst>
                <a:ext uri="{63B3BB69-23CF-44E3-9099-C40C66FF867C}">
                  <a14:compatExt spid="_x0000_s12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200025</xdr:colOff>
          <xdr:row>43</xdr:row>
          <xdr:rowOff>171450</xdr:rowOff>
        </xdr:from>
        <xdr:to>
          <xdr:col>4</xdr:col>
          <xdr:colOff>523875</xdr:colOff>
          <xdr:row>45</xdr:row>
          <xdr:rowOff>0</xdr:rowOff>
        </xdr:to>
        <xdr:sp macro="" textlink="">
          <xdr:nvSpPr>
            <xdr:cNvPr id="1229" name="Check Box 205" hidden="1">
              <a:extLst>
                <a:ext uri="{63B3BB69-23CF-44E3-9099-C40C66FF867C}">
                  <a14:compatExt spid="_x0000_s12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295275</xdr:colOff>
          <xdr:row>36</xdr:row>
          <xdr:rowOff>171450</xdr:rowOff>
        </xdr:from>
        <xdr:to>
          <xdr:col>34</xdr:col>
          <xdr:colOff>600075</xdr:colOff>
          <xdr:row>38</xdr:row>
          <xdr:rowOff>0</xdr:rowOff>
        </xdr:to>
        <xdr:sp macro="" textlink="">
          <xdr:nvSpPr>
            <xdr:cNvPr id="1230" name="Check Box 206" hidden="1">
              <a:extLst>
                <a:ext uri="{63B3BB69-23CF-44E3-9099-C40C66FF867C}">
                  <a14:compatExt spid="_x0000_s12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219075</xdr:colOff>
          <xdr:row>36</xdr:row>
          <xdr:rowOff>171450</xdr:rowOff>
        </xdr:from>
        <xdr:to>
          <xdr:col>36</xdr:col>
          <xdr:colOff>523875</xdr:colOff>
          <xdr:row>38</xdr:row>
          <xdr:rowOff>0</xdr:rowOff>
        </xdr:to>
        <xdr:sp macro="" textlink="">
          <xdr:nvSpPr>
            <xdr:cNvPr id="1231" name="Check Box 207" hidden="1">
              <a:extLst>
                <a:ext uri="{63B3BB69-23CF-44E3-9099-C40C66FF867C}">
                  <a14:compatExt spid="_x0000_s12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209550</xdr:colOff>
          <xdr:row>43</xdr:row>
          <xdr:rowOff>171450</xdr:rowOff>
        </xdr:from>
        <xdr:to>
          <xdr:col>36</xdr:col>
          <xdr:colOff>523875</xdr:colOff>
          <xdr:row>45</xdr:row>
          <xdr:rowOff>0</xdr:rowOff>
        </xdr:to>
        <xdr:sp macro="" textlink="">
          <xdr:nvSpPr>
            <xdr:cNvPr id="1232" name="Check Box 208" hidden="1">
              <a:extLst>
                <a:ext uri="{63B3BB69-23CF-44E3-9099-C40C66FF867C}">
                  <a14:compatExt spid="_x0000_s12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209550</xdr:colOff>
          <xdr:row>50</xdr:row>
          <xdr:rowOff>171450</xdr:rowOff>
        </xdr:from>
        <xdr:to>
          <xdr:col>4</xdr:col>
          <xdr:colOff>523875</xdr:colOff>
          <xdr:row>52</xdr:row>
          <xdr:rowOff>38100</xdr:rowOff>
        </xdr:to>
        <xdr:sp macro="" textlink="">
          <xdr:nvSpPr>
            <xdr:cNvPr id="1233" name="Check Box 209" hidden="1">
              <a:extLst>
                <a:ext uri="{63B3BB69-23CF-44E3-9099-C40C66FF867C}">
                  <a14:compatExt spid="_x0000_s12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219075</xdr:colOff>
          <xdr:row>57</xdr:row>
          <xdr:rowOff>171450</xdr:rowOff>
        </xdr:from>
        <xdr:to>
          <xdr:col>4</xdr:col>
          <xdr:colOff>523875</xdr:colOff>
          <xdr:row>59</xdr:row>
          <xdr:rowOff>28575</xdr:rowOff>
        </xdr:to>
        <xdr:sp macro="" textlink="">
          <xdr:nvSpPr>
            <xdr:cNvPr id="1234" name="Check Box 210" hidden="1">
              <a:extLst>
                <a:ext uri="{63B3BB69-23CF-44E3-9099-C40C66FF867C}">
                  <a14:compatExt spid="_x0000_s12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219075</xdr:colOff>
          <xdr:row>50</xdr:row>
          <xdr:rowOff>171450</xdr:rowOff>
        </xdr:from>
        <xdr:to>
          <xdr:col>36</xdr:col>
          <xdr:colOff>523875</xdr:colOff>
          <xdr:row>51</xdr:row>
          <xdr:rowOff>190500</xdr:rowOff>
        </xdr:to>
        <xdr:sp macro="" textlink="">
          <xdr:nvSpPr>
            <xdr:cNvPr id="1235" name="Check Box 211" hidden="1">
              <a:extLst>
                <a:ext uri="{63B3BB69-23CF-44E3-9099-C40C66FF867C}">
                  <a14:compatExt spid="_x0000_s12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228600</xdr:colOff>
          <xdr:row>57</xdr:row>
          <xdr:rowOff>171450</xdr:rowOff>
        </xdr:from>
        <xdr:to>
          <xdr:col>36</xdr:col>
          <xdr:colOff>542925</xdr:colOff>
          <xdr:row>58</xdr:row>
          <xdr:rowOff>190500</xdr:rowOff>
        </xdr:to>
        <xdr:sp macro="" textlink="">
          <xdr:nvSpPr>
            <xdr:cNvPr id="1236" name="Check Box 212" hidden="1">
              <a:extLst>
                <a:ext uri="{63B3BB69-23CF-44E3-9099-C40C66FF867C}">
                  <a14:compatExt spid="_x0000_s12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304800</xdr:colOff>
          <xdr:row>57</xdr:row>
          <xdr:rowOff>171450</xdr:rowOff>
        </xdr:from>
        <xdr:to>
          <xdr:col>34</xdr:col>
          <xdr:colOff>609600</xdr:colOff>
          <xdr:row>58</xdr:row>
          <xdr:rowOff>190500</xdr:rowOff>
        </xdr:to>
        <xdr:sp macro="" textlink="">
          <xdr:nvSpPr>
            <xdr:cNvPr id="1237" name="Check Box 213" hidden="1">
              <a:extLst>
                <a:ext uri="{63B3BB69-23CF-44E3-9099-C40C66FF867C}">
                  <a14:compatExt spid="_x0000_s12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314325</xdr:colOff>
          <xdr:row>50</xdr:row>
          <xdr:rowOff>180975</xdr:rowOff>
        </xdr:from>
        <xdr:to>
          <xdr:col>34</xdr:col>
          <xdr:colOff>609600</xdr:colOff>
          <xdr:row>52</xdr:row>
          <xdr:rowOff>9525</xdr:rowOff>
        </xdr:to>
        <xdr:sp macro="" textlink="">
          <xdr:nvSpPr>
            <xdr:cNvPr id="1238" name="Check Box 214" hidden="1">
              <a:extLst>
                <a:ext uri="{63B3BB69-23CF-44E3-9099-C40C66FF867C}">
                  <a14:compatExt spid="_x0000_s12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304800</xdr:colOff>
          <xdr:row>57</xdr:row>
          <xdr:rowOff>171450</xdr:rowOff>
        </xdr:from>
        <xdr:to>
          <xdr:col>2</xdr:col>
          <xdr:colOff>619125</xdr:colOff>
          <xdr:row>59</xdr:row>
          <xdr:rowOff>28575</xdr:rowOff>
        </xdr:to>
        <xdr:sp macro="" textlink="">
          <xdr:nvSpPr>
            <xdr:cNvPr id="1239" name="Check Box 215" hidden="1">
              <a:extLst>
                <a:ext uri="{63B3BB69-23CF-44E3-9099-C40C66FF867C}">
                  <a14:compatExt spid="_x0000_s12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314325</xdr:colOff>
          <xdr:row>50</xdr:row>
          <xdr:rowOff>171450</xdr:rowOff>
        </xdr:from>
        <xdr:to>
          <xdr:col>2</xdr:col>
          <xdr:colOff>619125</xdr:colOff>
          <xdr:row>52</xdr:row>
          <xdr:rowOff>38100</xdr:rowOff>
        </xdr:to>
        <xdr:sp macro="" textlink="">
          <xdr:nvSpPr>
            <xdr:cNvPr id="1240" name="Check Box 216" hidden="1">
              <a:extLst>
                <a:ext uri="{63B3BB69-23CF-44E3-9099-C40C66FF867C}">
                  <a14:compatExt spid="_x0000_s12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295275</xdr:colOff>
          <xdr:row>43</xdr:row>
          <xdr:rowOff>171450</xdr:rowOff>
        </xdr:from>
        <xdr:to>
          <xdr:col>34</xdr:col>
          <xdr:colOff>600075</xdr:colOff>
          <xdr:row>45</xdr:row>
          <xdr:rowOff>0</xdr:rowOff>
        </xdr:to>
        <xdr:sp macro="" textlink="">
          <xdr:nvSpPr>
            <xdr:cNvPr id="1241" name="Check Box 217" hidden="1">
              <a:extLst>
                <a:ext uri="{63B3BB69-23CF-44E3-9099-C40C66FF867C}">
                  <a14:compatExt spid="_x0000_s1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314325</xdr:colOff>
          <xdr:row>40</xdr:row>
          <xdr:rowOff>171450</xdr:rowOff>
        </xdr:from>
        <xdr:to>
          <xdr:col>28</xdr:col>
          <xdr:colOff>619125</xdr:colOff>
          <xdr:row>42</xdr:row>
          <xdr:rowOff>0</xdr:rowOff>
        </xdr:to>
        <xdr:sp macro="" textlink="">
          <xdr:nvSpPr>
            <xdr:cNvPr id="1244" name="Check Box 220" hidden="1">
              <a:extLst>
                <a:ext uri="{63B3BB69-23CF-44E3-9099-C40C66FF867C}">
                  <a14:compatExt spid="_x0000_s1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180975</xdr:colOff>
          <xdr:row>40</xdr:row>
          <xdr:rowOff>171450</xdr:rowOff>
        </xdr:from>
        <xdr:to>
          <xdr:col>30</xdr:col>
          <xdr:colOff>504825</xdr:colOff>
          <xdr:row>42</xdr:row>
          <xdr:rowOff>0</xdr:rowOff>
        </xdr:to>
        <xdr:sp macro="" textlink="">
          <xdr:nvSpPr>
            <xdr:cNvPr id="1245" name="Check Box 221" hidden="1">
              <a:extLst>
                <a:ext uri="{63B3BB69-23CF-44E3-9099-C40C66FF867C}">
                  <a14:compatExt spid="_x0000_s1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190500</xdr:colOff>
          <xdr:row>54</xdr:row>
          <xdr:rowOff>180975</xdr:rowOff>
        </xdr:from>
        <xdr:to>
          <xdr:col>10</xdr:col>
          <xdr:colOff>504825</xdr:colOff>
          <xdr:row>56</xdr:row>
          <xdr:rowOff>0</xdr:rowOff>
        </xdr:to>
        <xdr:sp macro="" textlink="">
          <xdr:nvSpPr>
            <xdr:cNvPr id="1246" name="Check Box 222" hidden="1">
              <a:extLst>
                <a:ext uri="{63B3BB69-23CF-44E3-9099-C40C66FF867C}">
                  <a14:compatExt spid="_x0000_s1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266700</xdr:colOff>
          <xdr:row>54</xdr:row>
          <xdr:rowOff>171450</xdr:rowOff>
        </xdr:from>
        <xdr:to>
          <xdr:col>8</xdr:col>
          <xdr:colOff>561975</xdr:colOff>
          <xdr:row>55</xdr:row>
          <xdr:rowOff>190500</xdr:rowOff>
        </xdr:to>
        <xdr:sp macro="" textlink="">
          <xdr:nvSpPr>
            <xdr:cNvPr id="1247" name="Check Box 223" hidden="1">
              <a:extLst>
                <a:ext uri="{63B3BB69-23CF-44E3-9099-C40C66FF867C}">
                  <a14:compatExt spid="_x0000_s12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304800</xdr:colOff>
          <xdr:row>40</xdr:row>
          <xdr:rowOff>171450</xdr:rowOff>
        </xdr:from>
        <xdr:to>
          <xdr:col>8</xdr:col>
          <xdr:colOff>600075</xdr:colOff>
          <xdr:row>42</xdr:row>
          <xdr:rowOff>38100</xdr:rowOff>
        </xdr:to>
        <xdr:sp macro="" textlink="">
          <xdr:nvSpPr>
            <xdr:cNvPr id="1248" name="Check Box 224" hidden="1">
              <a:extLst>
                <a:ext uri="{63B3BB69-23CF-44E3-9099-C40C66FF867C}">
                  <a14:compatExt spid="_x0000_s12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200025</xdr:colOff>
          <xdr:row>40</xdr:row>
          <xdr:rowOff>171450</xdr:rowOff>
        </xdr:from>
        <xdr:to>
          <xdr:col>10</xdr:col>
          <xdr:colOff>523875</xdr:colOff>
          <xdr:row>42</xdr:row>
          <xdr:rowOff>38100</xdr:rowOff>
        </xdr:to>
        <xdr:sp macro="" textlink="">
          <xdr:nvSpPr>
            <xdr:cNvPr id="1249" name="Check Box 225" hidden="1">
              <a:extLst>
                <a:ext uri="{63B3BB69-23CF-44E3-9099-C40C66FF867C}">
                  <a14:compatExt spid="_x0000_s12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285750</xdr:colOff>
          <xdr:row>54</xdr:row>
          <xdr:rowOff>171450</xdr:rowOff>
        </xdr:from>
        <xdr:to>
          <xdr:col>28</xdr:col>
          <xdr:colOff>600075</xdr:colOff>
          <xdr:row>56</xdr:row>
          <xdr:rowOff>9525</xdr:rowOff>
        </xdr:to>
        <xdr:sp macro="" textlink="">
          <xdr:nvSpPr>
            <xdr:cNvPr id="1250" name="Check Box 226" hidden="1">
              <a:extLst>
                <a:ext uri="{63B3BB69-23CF-44E3-9099-C40C66FF867C}">
                  <a14:compatExt spid="_x0000_s12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190500</xdr:colOff>
          <xdr:row>54</xdr:row>
          <xdr:rowOff>171450</xdr:rowOff>
        </xdr:from>
        <xdr:to>
          <xdr:col>30</xdr:col>
          <xdr:colOff>504825</xdr:colOff>
          <xdr:row>56</xdr:row>
          <xdr:rowOff>9525</xdr:rowOff>
        </xdr:to>
        <xdr:sp macro="" textlink="">
          <xdr:nvSpPr>
            <xdr:cNvPr id="1251" name="Check Box 227" hidden="1">
              <a:extLst>
                <a:ext uri="{63B3BB69-23CF-44E3-9099-C40C66FF867C}">
                  <a14:compatExt spid="_x0000_s12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304800</xdr:colOff>
          <xdr:row>46</xdr:row>
          <xdr:rowOff>171450</xdr:rowOff>
        </xdr:from>
        <xdr:to>
          <xdr:col>24</xdr:col>
          <xdr:colOff>609600</xdr:colOff>
          <xdr:row>48</xdr:row>
          <xdr:rowOff>9525</xdr:rowOff>
        </xdr:to>
        <xdr:sp macro="" textlink="">
          <xdr:nvSpPr>
            <xdr:cNvPr id="1252" name="Check Box 228" hidden="1">
              <a:extLst>
                <a:ext uri="{63B3BB69-23CF-44E3-9099-C40C66FF867C}">
                  <a14:compatExt spid="_x0000_s12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190500</xdr:colOff>
          <xdr:row>46</xdr:row>
          <xdr:rowOff>171450</xdr:rowOff>
        </xdr:from>
        <xdr:to>
          <xdr:col>26</xdr:col>
          <xdr:colOff>504825</xdr:colOff>
          <xdr:row>48</xdr:row>
          <xdr:rowOff>9525</xdr:rowOff>
        </xdr:to>
        <xdr:sp macro="" textlink="">
          <xdr:nvSpPr>
            <xdr:cNvPr id="1253" name="Check Box 229" hidden="1">
              <a:extLst>
                <a:ext uri="{63B3BB69-23CF-44E3-9099-C40C66FF867C}">
                  <a14:compatExt spid="_x0000_s12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295275</xdr:colOff>
          <xdr:row>46</xdr:row>
          <xdr:rowOff>171450</xdr:rowOff>
        </xdr:from>
        <xdr:to>
          <xdr:col>12</xdr:col>
          <xdr:colOff>600075</xdr:colOff>
          <xdr:row>47</xdr:row>
          <xdr:rowOff>190500</xdr:rowOff>
        </xdr:to>
        <xdr:sp macro="" textlink="">
          <xdr:nvSpPr>
            <xdr:cNvPr id="1254" name="Check Box 230" hidden="1">
              <a:extLst>
                <a:ext uri="{63B3BB69-23CF-44E3-9099-C40C66FF867C}">
                  <a14:compatExt spid="_x0000_s12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209550</xdr:colOff>
          <xdr:row>46</xdr:row>
          <xdr:rowOff>171450</xdr:rowOff>
        </xdr:from>
        <xdr:to>
          <xdr:col>14</xdr:col>
          <xdr:colOff>523875</xdr:colOff>
          <xdr:row>47</xdr:row>
          <xdr:rowOff>190500</xdr:rowOff>
        </xdr:to>
        <xdr:sp macro="" textlink="">
          <xdr:nvSpPr>
            <xdr:cNvPr id="1255" name="Check Box 231" hidden="1">
              <a:extLst>
                <a:ext uri="{63B3BB69-23CF-44E3-9099-C40C66FF867C}">
                  <a14:compatExt spid="_x0000_s12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342900</xdr:colOff>
          <xdr:row>46</xdr:row>
          <xdr:rowOff>171450</xdr:rowOff>
        </xdr:from>
        <xdr:to>
          <xdr:col>16</xdr:col>
          <xdr:colOff>647700</xdr:colOff>
          <xdr:row>47</xdr:row>
          <xdr:rowOff>190500</xdr:rowOff>
        </xdr:to>
        <xdr:sp macro="" textlink="">
          <xdr:nvSpPr>
            <xdr:cNvPr id="1256" name="Check Box 232" hidden="1">
              <a:extLst>
                <a:ext uri="{63B3BB69-23CF-44E3-9099-C40C66FF867C}">
                  <a14:compatExt spid="_x0000_s12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171450</xdr:colOff>
          <xdr:row>46</xdr:row>
          <xdr:rowOff>171450</xdr:rowOff>
        </xdr:from>
        <xdr:to>
          <xdr:col>22</xdr:col>
          <xdr:colOff>485775</xdr:colOff>
          <xdr:row>47</xdr:row>
          <xdr:rowOff>190500</xdr:rowOff>
        </xdr:to>
        <xdr:sp macro="" textlink="">
          <xdr:nvSpPr>
            <xdr:cNvPr id="1257" name="Check Box 233" hidden="1">
              <a:extLst>
                <a:ext uri="{63B3BB69-23CF-44E3-9099-C40C66FF867C}">
                  <a14:compatExt spid="_x0000_s12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523875</xdr:colOff>
          <xdr:row>54</xdr:row>
          <xdr:rowOff>171450</xdr:rowOff>
        </xdr:from>
        <xdr:to>
          <xdr:col>16</xdr:col>
          <xdr:colOff>828675</xdr:colOff>
          <xdr:row>55</xdr:row>
          <xdr:rowOff>190500</xdr:rowOff>
        </xdr:to>
        <xdr:sp macro="" textlink="">
          <xdr:nvSpPr>
            <xdr:cNvPr id="1258" name="Check Box 234" hidden="1">
              <a:extLst>
                <a:ext uri="{63B3BB69-23CF-44E3-9099-C40C66FF867C}">
                  <a14:compatExt spid="_x0000_s12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142875</xdr:colOff>
          <xdr:row>54</xdr:row>
          <xdr:rowOff>171450</xdr:rowOff>
        </xdr:from>
        <xdr:to>
          <xdr:col>22</xdr:col>
          <xdr:colOff>428625</xdr:colOff>
          <xdr:row>55</xdr:row>
          <xdr:rowOff>190500</xdr:rowOff>
        </xdr:to>
        <xdr:sp macro="" textlink="">
          <xdr:nvSpPr>
            <xdr:cNvPr id="1259" name="Check Box 235" hidden="1">
              <a:extLst>
                <a:ext uri="{63B3BB69-23CF-44E3-9099-C40C66FF867C}">
                  <a14:compatExt spid="_x0000_s12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9" Type="http://schemas.openxmlformats.org/officeDocument/2006/relationships/ctrlProp" Target="../ctrlProps/ctrlProp36.xml"/><Relationship Id="rId21" Type="http://schemas.openxmlformats.org/officeDocument/2006/relationships/ctrlProp" Target="../ctrlProps/ctrlProp18.xml"/><Relationship Id="rId34" Type="http://schemas.openxmlformats.org/officeDocument/2006/relationships/ctrlProp" Target="../ctrlProps/ctrlProp31.xml"/><Relationship Id="rId42" Type="http://schemas.openxmlformats.org/officeDocument/2006/relationships/ctrlProp" Target="../ctrlProps/ctrlProp39.xml"/><Relationship Id="rId47" Type="http://schemas.openxmlformats.org/officeDocument/2006/relationships/ctrlProp" Target="../ctrlProps/ctrlProp44.xml"/><Relationship Id="rId50" Type="http://schemas.openxmlformats.org/officeDocument/2006/relationships/ctrlProp" Target="../ctrlProps/ctrlProp47.xml"/><Relationship Id="rId55" Type="http://schemas.openxmlformats.org/officeDocument/2006/relationships/ctrlProp" Target="../ctrlProps/ctrlProp52.xml"/><Relationship Id="rId63" Type="http://schemas.openxmlformats.org/officeDocument/2006/relationships/ctrlProp" Target="../ctrlProps/ctrlProp60.xml"/><Relationship Id="rId7" Type="http://schemas.openxmlformats.org/officeDocument/2006/relationships/ctrlProp" Target="../ctrlProps/ctrlProp4.xml"/><Relationship Id="rId2" Type="http://schemas.openxmlformats.org/officeDocument/2006/relationships/drawing" Target="../drawings/drawing1.xml"/><Relationship Id="rId16" Type="http://schemas.openxmlformats.org/officeDocument/2006/relationships/ctrlProp" Target="../ctrlProps/ctrlProp13.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40" Type="http://schemas.openxmlformats.org/officeDocument/2006/relationships/ctrlProp" Target="../ctrlProps/ctrlProp37.xml"/><Relationship Id="rId45" Type="http://schemas.openxmlformats.org/officeDocument/2006/relationships/ctrlProp" Target="../ctrlProps/ctrlProp42.xml"/><Relationship Id="rId53" Type="http://schemas.openxmlformats.org/officeDocument/2006/relationships/ctrlProp" Target="../ctrlProps/ctrlProp50.xml"/><Relationship Id="rId58" Type="http://schemas.openxmlformats.org/officeDocument/2006/relationships/ctrlProp" Target="../ctrlProps/ctrlProp55.xml"/><Relationship Id="rId66" Type="http://schemas.openxmlformats.org/officeDocument/2006/relationships/ctrlProp" Target="../ctrlProps/ctrlProp63.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49" Type="http://schemas.openxmlformats.org/officeDocument/2006/relationships/ctrlProp" Target="../ctrlProps/ctrlProp46.xml"/><Relationship Id="rId57" Type="http://schemas.openxmlformats.org/officeDocument/2006/relationships/ctrlProp" Target="../ctrlProps/ctrlProp54.xml"/><Relationship Id="rId61" Type="http://schemas.openxmlformats.org/officeDocument/2006/relationships/ctrlProp" Target="../ctrlProps/ctrlProp58.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4" Type="http://schemas.openxmlformats.org/officeDocument/2006/relationships/ctrlProp" Target="../ctrlProps/ctrlProp41.xml"/><Relationship Id="rId52" Type="http://schemas.openxmlformats.org/officeDocument/2006/relationships/ctrlProp" Target="../ctrlProps/ctrlProp49.xml"/><Relationship Id="rId60" Type="http://schemas.openxmlformats.org/officeDocument/2006/relationships/ctrlProp" Target="../ctrlProps/ctrlProp57.xml"/><Relationship Id="rId65" Type="http://schemas.openxmlformats.org/officeDocument/2006/relationships/ctrlProp" Target="../ctrlProps/ctrlProp62.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43" Type="http://schemas.openxmlformats.org/officeDocument/2006/relationships/ctrlProp" Target="../ctrlProps/ctrlProp40.xml"/><Relationship Id="rId48" Type="http://schemas.openxmlformats.org/officeDocument/2006/relationships/ctrlProp" Target="../ctrlProps/ctrlProp45.xml"/><Relationship Id="rId56" Type="http://schemas.openxmlformats.org/officeDocument/2006/relationships/ctrlProp" Target="../ctrlProps/ctrlProp53.xml"/><Relationship Id="rId64" Type="http://schemas.openxmlformats.org/officeDocument/2006/relationships/ctrlProp" Target="../ctrlProps/ctrlProp61.xml"/><Relationship Id="rId8" Type="http://schemas.openxmlformats.org/officeDocument/2006/relationships/ctrlProp" Target="../ctrlProps/ctrlProp5.xml"/><Relationship Id="rId51" Type="http://schemas.openxmlformats.org/officeDocument/2006/relationships/ctrlProp" Target="../ctrlProps/ctrlProp48.xml"/><Relationship Id="rId3" Type="http://schemas.openxmlformats.org/officeDocument/2006/relationships/vmlDrawing" Target="../drawings/vmlDrawing1.v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46" Type="http://schemas.openxmlformats.org/officeDocument/2006/relationships/ctrlProp" Target="../ctrlProps/ctrlProp43.xml"/><Relationship Id="rId59" Type="http://schemas.openxmlformats.org/officeDocument/2006/relationships/ctrlProp" Target="../ctrlProps/ctrlProp56.xml"/><Relationship Id="rId67" Type="http://schemas.openxmlformats.org/officeDocument/2006/relationships/ctrlProp" Target="../ctrlProps/ctrlProp64.xml"/><Relationship Id="rId20" Type="http://schemas.openxmlformats.org/officeDocument/2006/relationships/ctrlProp" Target="../ctrlProps/ctrlProp17.xml"/><Relationship Id="rId41" Type="http://schemas.openxmlformats.org/officeDocument/2006/relationships/ctrlProp" Target="../ctrlProps/ctrlProp38.xml"/><Relationship Id="rId54" Type="http://schemas.openxmlformats.org/officeDocument/2006/relationships/ctrlProp" Target="../ctrlProps/ctrlProp51.xml"/><Relationship Id="rId62" Type="http://schemas.openxmlformats.org/officeDocument/2006/relationships/ctrlProp" Target="../ctrlProps/ctrlProp5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U66"/>
  <sheetViews>
    <sheetView tabSelected="1" topLeftCell="A10" zoomScale="42" zoomScaleNormal="24" workbookViewId="0">
      <selection activeCell="B23" sqref="B23"/>
    </sheetView>
  </sheetViews>
  <sheetFormatPr defaultRowHeight="15" x14ac:dyDescent="0.25"/>
  <cols>
    <col min="1" max="1" width="3.85546875" customWidth="1"/>
    <col min="2" max="2" width="4.85546875" customWidth="1"/>
    <col min="3" max="3" width="13.7109375" customWidth="1"/>
    <col min="4" max="4" width="3.28515625" customWidth="1"/>
    <col min="5" max="5" width="15.28515625" customWidth="1"/>
    <col min="6" max="6" width="6.140625" customWidth="1"/>
    <col min="7" max="7" width="12.7109375" customWidth="1"/>
    <col min="8" max="8" width="3.28515625" customWidth="1"/>
    <col min="9" max="9" width="15.28515625" customWidth="1"/>
    <col min="10" max="10" width="5.140625" customWidth="1"/>
    <col min="11" max="11" width="12.7109375" customWidth="1"/>
    <col min="12" max="12" width="3.28515625" customWidth="1"/>
    <col min="13" max="13" width="15.28515625" customWidth="1"/>
    <col min="14" max="14" width="4.85546875" customWidth="1"/>
    <col min="15" max="15" width="12.7109375" customWidth="1"/>
    <col min="16" max="16" width="6.28515625" customWidth="1"/>
    <col min="17" max="17" width="15.28515625" customWidth="1"/>
    <col min="18" max="22" width="3.28515625" customWidth="1"/>
    <col min="23" max="23" width="12.7109375" customWidth="1"/>
    <col min="24" max="24" width="7.85546875" customWidth="1"/>
    <col min="25" max="25" width="15.28515625" customWidth="1"/>
    <col min="26" max="26" width="4.28515625" customWidth="1"/>
    <col min="27" max="27" width="12.7109375" customWidth="1"/>
    <col min="28" max="28" width="3.28515625" customWidth="1"/>
    <col min="29" max="29" width="15.28515625" customWidth="1"/>
    <col min="30" max="30" width="4.7109375" customWidth="1"/>
    <col min="31" max="31" width="12.7109375" customWidth="1"/>
    <col min="32" max="32" width="3.28515625" customWidth="1"/>
    <col min="33" max="33" width="15.28515625" customWidth="1"/>
    <col min="34" max="34" width="5.85546875" customWidth="1"/>
    <col min="35" max="35" width="12.7109375" customWidth="1"/>
    <col min="36" max="36" width="3.28515625" customWidth="1"/>
    <col min="37" max="37" width="15.28515625" customWidth="1"/>
    <col min="38" max="38" width="8.28515625" customWidth="1"/>
    <col min="42" max="42" width="29.28515625" customWidth="1"/>
    <col min="43" max="43" width="23.7109375" customWidth="1"/>
  </cols>
  <sheetData>
    <row r="1" spans="1:47" x14ac:dyDescent="0.25">
      <c r="A1" s="34"/>
      <c r="B1" s="34"/>
      <c r="C1" s="34"/>
      <c r="D1" s="34"/>
      <c r="E1" s="34"/>
      <c r="F1" s="34"/>
      <c r="G1" s="34"/>
      <c r="H1" s="34"/>
      <c r="I1" s="34"/>
      <c r="J1" s="34"/>
      <c r="K1" s="34"/>
      <c r="L1" s="34"/>
      <c r="M1" s="34"/>
      <c r="N1" s="34"/>
      <c r="O1" s="226" t="s">
        <v>161</v>
      </c>
      <c r="P1" s="227"/>
      <c r="Q1" s="227"/>
      <c r="R1" s="227"/>
      <c r="S1" s="227"/>
      <c r="T1" s="227"/>
      <c r="U1" s="227"/>
      <c r="V1" s="227"/>
      <c r="W1" s="227"/>
      <c r="X1" s="227"/>
      <c r="Y1" s="227"/>
      <c r="Z1" s="34"/>
      <c r="AA1" s="34"/>
      <c r="AB1" s="34"/>
      <c r="AC1" s="34"/>
      <c r="AD1" s="34"/>
      <c r="AE1" s="34"/>
      <c r="AF1" s="34"/>
      <c r="AG1" s="34"/>
      <c r="AH1" s="34"/>
      <c r="AI1" s="34"/>
      <c r="AJ1" s="34"/>
      <c r="AK1" s="34"/>
      <c r="AL1" s="34"/>
      <c r="AM1" s="34"/>
      <c r="AN1" s="34"/>
      <c r="AO1" s="42"/>
      <c r="AP1" s="42"/>
      <c r="AQ1" s="42"/>
      <c r="AR1" s="42"/>
      <c r="AS1" s="42"/>
      <c r="AT1" s="42"/>
      <c r="AU1" s="42"/>
    </row>
    <row r="2" spans="1:47" ht="15" customHeight="1" thickBot="1" x14ac:dyDescent="0.4">
      <c r="A2" s="34"/>
      <c r="B2" s="42"/>
      <c r="C2" s="260" t="s">
        <v>90</v>
      </c>
      <c r="D2" s="260"/>
      <c r="E2" s="262" t="s">
        <v>162</v>
      </c>
      <c r="F2" s="262"/>
      <c r="G2" s="262"/>
      <c r="H2" s="42"/>
      <c r="I2" s="34"/>
      <c r="J2" s="34"/>
      <c r="K2" s="95"/>
      <c r="L2" s="95"/>
      <c r="M2" s="96"/>
      <c r="N2" s="96"/>
      <c r="O2" s="228"/>
      <c r="P2" s="228"/>
      <c r="Q2" s="228"/>
      <c r="R2" s="228"/>
      <c r="S2" s="228"/>
      <c r="T2" s="228"/>
      <c r="U2" s="228"/>
      <c r="V2" s="228"/>
      <c r="W2" s="228"/>
      <c r="X2" s="228"/>
      <c r="Y2" s="228"/>
      <c r="Z2" s="34"/>
      <c r="AA2" s="34"/>
      <c r="AB2" s="34"/>
      <c r="AC2" s="34"/>
      <c r="AD2" s="34"/>
      <c r="AE2" s="34"/>
      <c r="AF2" s="34"/>
      <c r="AG2" s="34"/>
      <c r="AH2" s="34"/>
      <c r="AI2" s="34"/>
      <c r="AJ2" s="34"/>
      <c r="AK2" s="34"/>
      <c r="AL2" s="34"/>
      <c r="AM2" s="34"/>
      <c r="AN2" s="34"/>
      <c r="AO2" s="42"/>
      <c r="AP2" s="42"/>
      <c r="AQ2" s="42"/>
      <c r="AR2" s="42"/>
      <c r="AS2" s="42"/>
      <c r="AT2" s="42"/>
      <c r="AU2" s="42"/>
    </row>
    <row r="3" spans="1:47" ht="15" customHeight="1" x14ac:dyDescent="0.35">
      <c r="A3" s="34"/>
      <c r="B3" s="42"/>
      <c r="C3" s="261"/>
      <c r="D3" s="261"/>
      <c r="E3" s="263"/>
      <c r="F3" s="263"/>
      <c r="G3" s="263"/>
      <c r="H3" s="42"/>
      <c r="I3" s="34"/>
      <c r="J3" s="34"/>
      <c r="K3" s="95"/>
      <c r="L3" s="95"/>
      <c r="M3" s="96"/>
      <c r="N3" s="96"/>
      <c r="O3" s="320" t="s">
        <v>137</v>
      </c>
      <c r="P3" s="321"/>
      <c r="Q3" s="321"/>
      <c r="R3" s="321"/>
      <c r="S3" s="321"/>
      <c r="T3" s="297" t="s">
        <v>19</v>
      </c>
      <c r="U3" s="297"/>
      <c r="V3" s="297"/>
      <c r="W3" s="297" t="s">
        <v>43</v>
      </c>
      <c r="X3" s="297"/>
      <c r="Y3" s="297"/>
      <c r="Z3" s="297"/>
      <c r="AA3" s="297"/>
      <c r="AB3" s="297"/>
      <c r="AC3" s="297"/>
      <c r="AD3" s="337"/>
      <c r="AE3" s="34"/>
      <c r="AF3" s="34"/>
      <c r="AG3" s="34"/>
      <c r="AH3" s="34"/>
      <c r="AI3" s="34"/>
      <c r="AJ3" s="34"/>
      <c r="AK3" s="34"/>
      <c r="AL3" s="34"/>
      <c r="AM3" s="34"/>
      <c r="AN3" s="34"/>
      <c r="AO3" s="300" t="s">
        <v>101</v>
      </c>
      <c r="AP3" s="300"/>
      <c r="AQ3" s="300"/>
      <c r="AR3" s="300"/>
      <c r="AS3" s="42"/>
      <c r="AT3" s="42"/>
      <c r="AU3" s="42"/>
    </row>
    <row r="4" spans="1:47" ht="15" customHeight="1" x14ac:dyDescent="0.25">
      <c r="A4" s="34"/>
      <c r="B4" s="42"/>
      <c r="C4" s="42"/>
      <c r="D4" s="42"/>
      <c r="E4" s="42"/>
      <c r="F4" s="42"/>
      <c r="G4" s="42"/>
      <c r="H4" s="42"/>
      <c r="I4" s="34"/>
      <c r="J4" s="34"/>
      <c r="K4" s="34"/>
      <c r="L4" s="34"/>
      <c r="M4" s="34"/>
      <c r="N4" s="34"/>
      <c r="O4" s="294" t="s">
        <v>24</v>
      </c>
      <c r="P4" s="295"/>
      <c r="Q4" s="295"/>
      <c r="R4" s="295"/>
      <c r="S4" s="295"/>
      <c r="T4" s="295">
        <v>1</v>
      </c>
      <c r="U4" s="295"/>
      <c r="V4" s="295"/>
      <c r="W4" s="322" t="s">
        <v>44</v>
      </c>
      <c r="X4" s="322"/>
      <c r="Y4" s="322"/>
      <c r="Z4" s="322"/>
      <c r="AA4" s="322"/>
      <c r="AB4" s="322"/>
      <c r="AC4" s="322"/>
      <c r="AD4" s="323"/>
      <c r="AE4" s="34"/>
      <c r="AF4" s="34"/>
      <c r="AG4" s="34"/>
      <c r="AH4" s="34"/>
      <c r="AI4" s="34"/>
      <c r="AJ4" s="34"/>
      <c r="AK4" s="34"/>
      <c r="AL4" s="34"/>
      <c r="AM4" s="34"/>
      <c r="AN4" s="34"/>
      <c r="AO4" s="300"/>
      <c r="AP4" s="300"/>
      <c r="AQ4" s="300"/>
      <c r="AR4" s="300"/>
      <c r="AS4" s="42"/>
      <c r="AT4" s="42"/>
      <c r="AU4" s="42"/>
    </row>
    <row r="5" spans="1:47" ht="15" customHeight="1" x14ac:dyDescent="0.25">
      <c r="A5" s="34"/>
      <c r="B5" s="34"/>
      <c r="C5" s="34"/>
      <c r="D5" s="34"/>
      <c r="E5" s="34"/>
      <c r="F5" s="34"/>
      <c r="G5" s="34"/>
      <c r="H5" s="34"/>
      <c r="I5" s="34"/>
      <c r="J5" s="34"/>
      <c r="K5" s="34"/>
      <c r="L5" s="34"/>
      <c r="M5" s="34"/>
      <c r="N5" s="34"/>
      <c r="O5" s="294" t="s">
        <v>40</v>
      </c>
      <c r="P5" s="295"/>
      <c r="Q5" s="295"/>
      <c r="R5" s="295"/>
      <c r="S5" s="295"/>
      <c r="T5" s="295">
        <v>1</v>
      </c>
      <c r="U5" s="295"/>
      <c r="V5" s="295"/>
      <c r="W5" s="322" t="s">
        <v>45</v>
      </c>
      <c r="X5" s="322"/>
      <c r="Y5" s="322"/>
      <c r="Z5" s="322"/>
      <c r="AA5" s="322"/>
      <c r="AB5" s="322"/>
      <c r="AC5" s="322"/>
      <c r="AD5" s="323"/>
      <c r="AE5" s="34"/>
      <c r="AF5" s="34"/>
      <c r="AG5" s="34"/>
      <c r="AH5" s="34"/>
      <c r="AI5" s="34"/>
      <c r="AJ5" s="34"/>
      <c r="AK5" s="34"/>
      <c r="AL5" s="34"/>
      <c r="AM5" s="34"/>
      <c r="AN5" s="34"/>
      <c r="AO5" s="338" t="s">
        <v>102</v>
      </c>
      <c r="AP5" s="338"/>
      <c r="AQ5" s="338"/>
      <c r="AR5" s="338"/>
      <c r="AS5" s="42"/>
      <c r="AT5" s="42"/>
      <c r="AU5" s="42"/>
    </row>
    <row r="6" spans="1:47" ht="15" customHeight="1" x14ac:dyDescent="0.55000000000000004">
      <c r="A6" s="34"/>
      <c r="B6" s="97"/>
      <c r="C6" s="324" t="s">
        <v>126</v>
      </c>
      <c r="D6" s="325"/>
      <c r="E6" s="325"/>
      <c r="F6" s="325"/>
      <c r="G6" s="325"/>
      <c r="H6" s="325"/>
      <c r="I6" s="325"/>
      <c r="J6" s="325"/>
      <c r="K6" s="34"/>
      <c r="L6" s="34"/>
      <c r="M6" s="34"/>
      <c r="N6" s="34"/>
      <c r="O6" s="294" t="s">
        <v>23</v>
      </c>
      <c r="P6" s="295"/>
      <c r="Q6" s="295"/>
      <c r="R6" s="295"/>
      <c r="S6" s="295"/>
      <c r="T6" s="295">
        <v>2</v>
      </c>
      <c r="U6" s="295"/>
      <c r="V6" s="295"/>
      <c r="W6" s="322" t="s">
        <v>131</v>
      </c>
      <c r="X6" s="322"/>
      <c r="Y6" s="322"/>
      <c r="Z6" s="322"/>
      <c r="AA6" s="322"/>
      <c r="AB6" s="322"/>
      <c r="AC6" s="322"/>
      <c r="AD6" s="323"/>
      <c r="AE6" s="34"/>
      <c r="AF6" s="34"/>
      <c r="AG6" s="34"/>
      <c r="AH6" s="34"/>
      <c r="AI6" s="34"/>
      <c r="AJ6" s="34"/>
      <c r="AK6" s="34"/>
      <c r="AL6" s="34"/>
      <c r="AM6" s="34"/>
      <c r="AN6" s="34"/>
      <c r="AO6" s="338"/>
      <c r="AP6" s="338"/>
      <c r="AQ6" s="338"/>
      <c r="AR6" s="338"/>
      <c r="AS6" s="42"/>
      <c r="AT6" s="42"/>
      <c r="AU6" s="42"/>
    </row>
    <row r="7" spans="1:47" ht="15" customHeight="1" thickBot="1" x14ac:dyDescent="0.6">
      <c r="A7" s="34"/>
      <c r="B7" s="98"/>
      <c r="C7" s="325"/>
      <c r="D7" s="325"/>
      <c r="E7" s="325"/>
      <c r="F7" s="325"/>
      <c r="G7" s="325"/>
      <c r="H7" s="325"/>
      <c r="I7" s="325"/>
      <c r="J7" s="325"/>
      <c r="K7" s="34"/>
      <c r="L7" s="34"/>
      <c r="M7" s="34"/>
      <c r="N7" s="34"/>
      <c r="O7" s="294" t="s">
        <v>22</v>
      </c>
      <c r="P7" s="295"/>
      <c r="Q7" s="295"/>
      <c r="R7" s="295"/>
      <c r="S7" s="295"/>
      <c r="T7" s="319">
        <v>4</v>
      </c>
      <c r="U7" s="319"/>
      <c r="V7" s="319"/>
      <c r="W7" s="322" t="s">
        <v>132</v>
      </c>
      <c r="X7" s="322"/>
      <c r="Y7" s="322"/>
      <c r="Z7" s="322"/>
      <c r="AA7" s="322"/>
      <c r="AB7" s="322"/>
      <c r="AC7" s="322"/>
      <c r="AD7" s="323"/>
      <c r="AE7" s="34"/>
      <c r="AF7" s="34"/>
      <c r="AG7" s="34"/>
      <c r="AH7" s="34"/>
      <c r="AI7" s="34"/>
      <c r="AJ7" s="34"/>
      <c r="AK7" s="34"/>
      <c r="AL7" s="34"/>
      <c r="AM7" s="34"/>
      <c r="AN7" s="34"/>
      <c r="AO7" s="66"/>
      <c r="AP7" s="335" t="s">
        <v>100</v>
      </c>
      <c r="AQ7" s="335"/>
      <c r="AR7" s="66"/>
      <c r="AS7" s="42"/>
      <c r="AT7" s="42"/>
      <c r="AU7" s="42"/>
    </row>
    <row r="8" spans="1:47" ht="15" customHeight="1" thickBot="1" x14ac:dyDescent="0.6">
      <c r="A8" s="34"/>
      <c r="B8" s="99"/>
      <c r="C8" s="296" t="s">
        <v>127</v>
      </c>
      <c r="D8" s="296"/>
      <c r="E8" s="296"/>
      <c r="F8" s="296"/>
      <c r="G8" s="296"/>
      <c r="H8" s="296"/>
      <c r="I8" s="296"/>
      <c r="J8" s="296"/>
      <c r="K8" s="34"/>
      <c r="L8" s="34"/>
      <c r="M8" s="34"/>
      <c r="N8" s="34"/>
      <c r="O8" s="294" t="s">
        <v>42</v>
      </c>
      <c r="P8" s="295"/>
      <c r="Q8" s="295"/>
      <c r="R8" s="295"/>
      <c r="S8" s="295"/>
      <c r="T8" s="295">
        <v>8</v>
      </c>
      <c r="U8" s="295"/>
      <c r="V8" s="295"/>
      <c r="W8" s="322" t="s">
        <v>133</v>
      </c>
      <c r="X8" s="322"/>
      <c r="Y8" s="322"/>
      <c r="Z8" s="322"/>
      <c r="AA8" s="322"/>
      <c r="AB8" s="322"/>
      <c r="AC8" s="322"/>
      <c r="AD8" s="323"/>
      <c r="AE8" s="34"/>
      <c r="AF8" s="34"/>
      <c r="AG8" s="34"/>
      <c r="AH8" s="34"/>
      <c r="AI8" s="34"/>
      <c r="AJ8" s="34"/>
      <c r="AK8" s="34"/>
      <c r="AL8" s="34"/>
      <c r="AM8" s="34"/>
      <c r="AN8" s="34"/>
      <c r="AO8" s="66"/>
      <c r="AP8" s="298" t="str">
        <f>E2</f>
        <v>Enter name</v>
      </c>
      <c r="AQ8" s="299"/>
      <c r="AR8" s="66"/>
      <c r="AS8" s="42"/>
      <c r="AT8" s="42"/>
      <c r="AU8" s="42"/>
    </row>
    <row r="9" spans="1:47" ht="15.75" thickBot="1" x14ac:dyDescent="0.3">
      <c r="A9" s="34"/>
      <c r="B9" s="42"/>
      <c r="C9" s="296"/>
      <c r="D9" s="296"/>
      <c r="E9" s="296"/>
      <c r="F9" s="296"/>
      <c r="G9" s="296"/>
      <c r="H9" s="296"/>
      <c r="I9" s="296"/>
      <c r="J9" s="296"/>
      <c r="K9" s="34"/>
      <c r="L9" s="34"/>
      <c r="M9" s="34"/>
      <c r="N9" s="34"/>
      <c r="O9" s="294" t="s">
        <v>39</v>
      </c>
      <c r="P9" s="295"/>
      <c r="Q9" s="295"/>
      <c r="R9" s="295"/>
      <c r="S9" s="295"/>
      <c r="T9" s="295">
        <v>6</v>
      </c>
      <c r="U9" s="295"/>
      <c r="V9" s="295"/>
      <c r="W9" s="322" t="s">
        <v>134</v>
      </c>
      <c r="X9" s="322"/>
      <c r="Y9" s="322"/>
      <c r="Z9" s="322"/>
      <c r="AA9" s="322"/>
      <c r="AB9" s="322"/>
      <c r="AC9" s="322"/>
      <c r="AD9" s="323"/>
      <c r="AE9" s="34"/>
      <c r="AF9" s="34"/>
      <c r="AG9" s="34"/>
      <c r="AH9" s="34"/>
      <c r="AI9" s="34"/>
      <c r="AJ9" s="34"/>
      <c r="AK9" s="34"/>
      <c r="AL9" s="34"/>
      <c r="AM9" s="34"/>
      <c r="AN9" s="34"/>
      <c r="AO9" s="66"/>
      <c r="AP9" s="7" t="s">
        <v>89</v>
      </c>
      <c r="AQ9" s="49" t="s">
        <v>88</v>
      </c>
      <c r="AR9" s="66"/>
      <c r="AS9" s="42"/>
      <c r="AT9" s="42"/>
      <c r="AU9" s="42"/>
    </row>
    <row r="10" spans="1:47" ht="21" x14ac:dyDescent="0.35">
      <c r="A10" s="34"/>
      <c r="B10" s="42"/>
      <c r="C10" s="326" t="s">
        <v>160</v>
      </c>
      <c r="D10" s="327"/>
      <c r="E10" s="327"/>
      <c r="F10" s="328"/>
      <c r="G10" s="332"/>
      <c r="H10" s="333"/>
      <c r="I10" s="334"/>
      <c r="J10" s="42"/>
      <c r="K10" s="34"/>
      <c r="L10" s="34"/>
      <c r="M10" s="34"/>
      <c r="N10" s="34"/>
      <c r="O10" s="294" t="s">
        <v>21</v>
      </c>
      <c r="P10" s="295"/>
      <c r="Q10" s="295"/>
      <c r="R10" s="295"/>
      <c r="S10" s="295"/>
      <c r="T10" s="295">
        <v>12</v>
      </c>
      <c r="U10" s="295"/>
      <c r="V10" s="295"/>
      <c r="W10" s="322" t="s">
        <v>46</v>
      </c>
      <c r="X10" s="322"/>
      <c r="Y10" s="322"/>
      <c r="Z10" s="322"/>
      <c r="AA10" s="322"/>
      <c r="AB10" s="322"/>
      <c r="AC10" s="322"/>
      <c r="AD10" s="323"/>
      <c r="AE10" s="34"/>
      <c r="AF10" s="34"/>
      <c r="AG10" s="34"/>
      <c r="AH10" s="34"/>
      <c r="AI10" s="34"/>
      <c r="AJ10" s="34"/>
      <c r="AK10" s="34"/>
      <c r="AL10" s="34"/>
      <c r="AM10" s="34"/>
      <c r="AN10" s="34"/>
      <c r="AO10" s="66"/>
      <c r="AP10" s="116" t="s">
        <v>0</v>
      </c>
      <c r="AQ10" s="103" t="str">
        <f xml:space="preserve"> IF(NOT(OR(E22,E23,E24,E25)),"", IF( AND(E22, NOT(OR(E23,E24,E25))), C22, IF(AND(E23,NOT(OR(E22,E24,E25))),C23, IF(AND(E24,NOT(OR(E22,E23,E25))),C24,  IF(AND(E25,NOT(OR(E22,E23,E24))),C25, C37)  ) ) ) )</f>
        <v/>
      </c>
      <c r="AR10" s="66"/>
      <c r="AS10" s="42"/>
      <c r="AT10" s="42"/>
      <c r="AU10" s="42"/>
    </row>
    <row r="11" spans="1:47" ht="21" x14ac:dyDescent="0.35">
      <c r="A11" s="34"/>
      <c r="B11" s="42"/>
      <c r="C11" s="329" t="s">
        <v>125</v>
      </c>
      <c r="D11" s="330"/>
      <c r="E11" s="330"/>
      <c r="F11" s="331"/>
      <c r="G11" s="310"/>
      <c r="H11" s="311"/>
      <c r="I11" s="312"/>
      <c r="J11" s="42"/>
      <c r="K11" s="34"/>
      <c r="L11" s="34"/>
      <c r="M11" s="34"/>
      <c r="N11" s="34"/>
      <c r="O11" s="294" t="s">
        <v>160</v>
      </c>
      <c r="P11" s="295"/>
      <c r="Q11" s="295"/>
      <c r="R11" s="295"/>
      <c r="S11" s="295"/>
      <c r="T11" s="339">
        <v>6</v>
      </c>
      <c r="U11" s="339"/>
      <c r="V11" s="339"/>
      <c r="W11" s="322" t="s">
        <v>130</v>
      </c>
      <c r="X11" s="322"/>
      <c r="Y11" s="322"/>
      <c r="Z11" s="322"/>
      <c r="AA11" s="322"/>
      <c r="AB11" s="322"/>
      <c r="AC11" s="322"/>
      <c r="AD11" s="323"/>
      <c r="AE11" s="34"/>
      <c r="AF11" s="34"/>
      <c r="AG11" s="34"/>
      <c r="AH11" s="34"/>
      <c r="AI11" s="34"/>
      <c r="AJ11" s="34"/>
      <c r="AK11" s="34"/>
      <c r="AL11" s="34"/>
      <c r="AM11" s="34"/>
      <c r="AN11" s="34"/>
      <c r="AO11" s="66"/>
      <c r="AP11" s="117" t="s">
        <v>1</v>
      </c>
      <c r="AQ11" s="104" t="str">
        <f>IF(COUNTIF(E22:E25, TRUE)&lt;2,"", IF(AND(C37=C22, COUNTIF(E22:E25,TRUE)&lt; 3), IF(E23,C23, IF(E24,C24, IF(E25, C25))), IF( AND(C37=C23,COUNTIF(E22:E25,TRUE)&lt; 3), IF(E22,C22, IF(E24, C24, IF(E25, C25))), IF( AND(C37=C24,COUNTIF(E22:E25,TRUE)&lt; 3), IF(E22,C22, IF(E23, C23, IF(E25, C25))), IF( AND(C37=C25,COUNTIF(E22:E25,TRUE)&lt; 3), IF(E22,C22, IF(E23, C23, IF(E24, C24))),AK37)))) )</f>
        <v/>
      </c>
      <c r="AR11" s="66"/>
      <c r="AS11" s="42"/>
      <c r="AT11" s="42"/>
      <c r="AU11" s="42"/>
    </row>
    <row r="12" spans="1:47" ht="21" x14ac:dyDescent="0.35">
      <c r="A12" s="34"/>
      <c r="B12" s="42"/>
      <c r="C12" s="329" t="s">
        <v>96</v>
      </c>
      <c r="D12" s="330"/>
      <c r="E12" s="330"/>
      <c r="F12" s="331"/>
      <c r="G12" s="310"/>
      <c r="H12" s="311"/>
      <c r="I12" s="312"/>
      <c r="J12" s="42"/>
      <c r="K12" s="34"/>
      <c r="L12" s="34"/>
      <c r="M12" s="34"/>
      <c r="N12" s="34"/>
      <c r="O12" s="294" t="s">
        <v>125</v>
      </c>
      <c r="P12" s="295"/>
      <c r="Q12" s="295"/>
      <c r="R12" s="295"/>
      <c r="S12" s="295"/>
      <c r="T12" s="295">
        <v>6</v>
      </c>
      <c r="U12" s="295"/>
      <c r="V12" s="295"/>
      <c r="W12" s="316" t="s">
        <v>129</v>
      </c>
      <c r="X12" s="316"/>
      <c r="Y12" s="316"/>
      <c r="Z12" s="316"/>
      <c r="AA12" s="316"/>
      <c r="AB12" s="316"/>
      <c r="AC12" s="316"/>
      <c r="AD12" s="317"/>
      <c r="AE12" s="34"/>
      <c r="AF12" s="34"/>
      <c r="AG12" s="34"/>
      <c r="AH12" s="34"/>
      <c r="AI12" s="34"/>
      <c r="AJ12" s="34"/>
      <c r="AK12" s="34"/>
      <c r="AL12" s="34"/>
      <c r="AM12" s="34"/>
      <c r="AN12" s="34"/>
      <c r="AO12" s="66"/>
      <c r="AP12" s="118" t="s">
        <v>3</v>
      </c>
      <c r="AQ12" s="105" t="str">
        <f xml:space="preserve"> IF(NOT(OR(I22:I25)),"", IF(AND(I22, NOT(OR(I23,I24,I25))), G22, IF(AND(I23,NOT(OR(I22,I24,I25))),G23, IF(AND(I24,NOT(OR(I22,I23,I25))),G24,  IF(AND(I25,NOT(OR(I22,I23,I24))),G25, AI37)  ) ) ))</f>
        <v/>
      </c>
      <c r="AR12" s="66"/>
      <c r="AS12" s="42"/>
      <c r="AT12" s="42"/>
      <c r="AU12" s="42"/>
    </row>
    <row r="13" spans="1:47" ht="21" x14ac:dyDescent="0.35">
      <c r="A13" s="34"/>
      <c r="B13" s="42"/>
      <c r="C13" s="329" t="s">
        <v>97</v>
      </c>
      <c r="D13" s="330"/>
      <c r="E13" s="330"/>
      <c r="F13" s="331"/>
      <c r="G13" s="310"/>
      <c r="H13" s="311"/>
      <c r="I13" s="312"/>
      <c r="J13" s="42"/>
      <c r="K13" s="34"/>
      <c r="L13" s="34"/>
      <c r="M13" s="34"/>
      <c r="N13" s="34"/>
      <c r="O13" s="294" t="s">
        <v>138</v>
      </c>
      <c r="P13" s="295"/>
      <c r="Q13" s="295"/>
      <c r="R13" s="295"/>
      <c r="S13" s="295"/>
      <c r="T13" s="295">
        <v>3</v>
      </c>
      <c r="U13" s="295"/>
      <c r="V13" s="295"/>
      <c r="W13" s="316" t="s">
        <v>95</v>
      </c>
      <c r="X13" s="316"/>
      <c r="Y13" s="316"/>
      <c r="Z13" s="316"/>
      <c r="AA13" s="316"/>
      <c r="AB13" s="316"/>
      <c r="AC13" s="316"/>
      <c r="AD13" s="317"/>
      <c r="AE13" s="34"/>
      <c r="AF13" s="34"/>
      <c r="AG13" s="34"/>
      <c r="AH13" s="34"/>
      <c r="AI13" s="34"/>
      <c r="AJ13" s="34"/>
      <c r="AK13" s="34"/>
      <c r="AL13" s="34"/>
      <c r="AM13" s="34"/>
      <c r="AN13" s="34"/>
      <c r="AO13" s="66"/>
      <c r="AP13" s="117" t="s">
        <v>4</v>
      </c>
      <c r="AQ13" s="104" t="str">
        <f xml:space="preserve"> IF(COUNTIF(I22:I25, TRUE)&lt;2,"", IF(AND(AI37=G22, COUNTIF(I22:I25,TRUE)&lt; 3), IF(I23,G23, IF(I24,G24, IF(I25, G25))), IF( AND(AI37=G23,COUNTIF(I22:I25,TRUE)&lt; 3), IF(I22,G22, IF(I24, G24, IF(I25, G25))), IF( AND(AI37=G24,COUNTIF(I22:I25,TRUE)&lt; 3), IF(I22,G22, IF(I23, G23, IF(I25, G25))), IF( AND(AI37=G25,COUNTIF(I22:I25,TRUE)&lt; 3), IF(I22,G22, IF(I23, G23, IF(I24, G24))),E37)))) )</f>
        <v/>
      </c>
      <c r="AR13" s="66"/>
      <c r="AS13" s="42"/>
      <c r="AT13" s="42"/>
      <c r="AU13" s="42"/>
    </row>
    <row r="14" spans="1:47" ht="21.75" thickBot="1" x14ac:dyDescent="0.4">
      <c r="A14" s="34"/>
      <c r="B14" s="42"/>
      <c r="C14" s="307" t="s">
        <v>128</v>
      </c>
      <c r="D14" s="308"/>
      <c r="E14" s="308"/>
      <c r="F14" s="309"/>
      <c r="G14" s="313"/>
      <c r="H14" s="314"/>
      <c r="I14" s="315"/>
      <c r="J14" s="42"/>
      <c r="K14" s="34"/>
      <c r="L14" s="34"/>
      <c r="M14" s="34"/>
      <c r="N14" s="34"/>
      <c r="O14" s="294" t="s">
        <v>97</v>
      </c>
      <c r="P14" s="295"/>
      <c r="Q14" s="295"/>
      <c r="R14" s="295"/>
      <c r="S14" s="295"/>
      <c r="T14" s="295">
        <v>2</v>
      </c>
      <c r="U14" s="295"/>
      <c r="V14" s="295"/>
      <c r="W14" s="316" t="s">
        <v>136</v>
      </c>
      <c r="X14" s="316"/>
      <c r="Y14" s="316"/>
      <c r="Z14" s="316"/>
      <c r="AA14" s="316"/>
      <c r="AB14" s="316"/>
      <c r="AC14" s="316"/>
      <c r="AD14" s="317"/>
      <c r="AE14" s="34"/>
      <c r="AF14" s="34"/>
      <c r="AG14" s="34"/>
      <c r="AH14" s="34"/>
      <c r="AI14" s="34"/>
      <c r="AJ14" s="34"/>
      <c r="AK14" s="34"/>
      <c r="AL14" s="34"/>
      <c r="AM14" s="34"/>
      <c r="AN14" s="34"/>
      <c r="AO14" s="66"/>
      <c r="AP14" s="118" t="s">
        <v>5</v>
      </c>
      <c r="AQ14" s="105" t="str">
        <f xml:space="preserve"> IF(NOT(OR(M22:M25)),"", IF( AND(M22, NOT(OR(M23,M24,M25))), K22, IF(AND(M23,NOT(OR(M22,M24,M25))),K23, IF(AND(M24,NOT(OR(M22,M23,M25))),K24,  IF(AND(M25,NOT(OR(M22,M23,M24))),K25, C44)  ) ) ))</f>
        <v/>
      </c>
      <c r="AR14" s="66"/>
      <c r="AS14" s="42"/>
      <c r="AT14" s="42"/>
      <c r="AU14" s="42"/>
    </row>
    <row r="15" spans="1:47" ht="21.75" customHeight="1" thickBot="1" x14ac:dyDescent="0.3">
      <c r="A15" s="34"/>
      <c r="B15" s="42"/>
      <c r="C15" s="42"/>
      <c r="D15" s="42"/>
      <c r="E15" s="42"/>
      <c r="F15" s="42"/>
      <c r="G15" s="42"/>
      <c r="H15" s="42"/>
      <c r="I15" s="42"/>
      <c r="J15" s="42"/>
      <c r="K15" s="34"/>
      <c r="L15" s="34"/>
      <c r="M15" s="34"/>
      <c r="N15" s="34"/>
      <c r="O15" s="336" t="s">
        <v>98</v>
      </c>
      <c r="P15" s="318"/>
      <c r="Q15" s="318"/>
      <c r="R15" s="318"/>
      <c r="S15" s="318"/>
      <c r="T15" s="318">
        <v>1</v>
      </c>
      <c r="U15" s="318"/>
      <c r="V15" s="318"/>
      <c r="W15" s="231" t="s">
        <v>135</v>
      </c>
      <c r="X15" s="231"/>
      <c r="Y15" s="231"/>
      <c r="Z15" s="231"/>
      <c r="AA15" s="231"/>
      <c r="AB15" s="231"/>
      <c r="AC15" s="231"/>
      <c r="AD15" s="232"/>
      <c r="AE15" s="34"/>
      <c r="AF15" s="34"/>
      <c r="AG15" s="34"/>
      <c r="AH15" s="34"/>
      <c r="AI15" s="34"/>
      <c r="AJ15" s="34"/>
      <c r="AK15" s="34"/>
      <c r="AL15" s="34"/>
      <c r="AM15" s="34"/>
      <c r="AN15" s="34"/>
      <c r="AO15" s="66"/>
      <c r="AP15" s="117" t="s">
        <v>6</v>
      </c>
      <c r="AQ15" s="104" t="str">
        <f xml:space="preserve"> IF(COUNTIF(M22:M25, TRUE)&lt;2,"", IF(AND(C44=K22, COUNTIF(M22:M25,TRUE)&lt; 3), IF(M23,K23, IF(M24,K24, IF(M25, K25))), IF( AND(C44=K23,COUNTIF(M22:M25,TRUE)&lt; 3), IF(M22,K22, IF(M24, K24, IF(M25, K25))), IF( AND(C44=K24,COUNTIF(M22:M25,TRUE)&lt; 3), IF(M22,K22, IF(M23, K23, IF(M25, C25))), IF( AND(C44=K25,COUNTIF(M22:M25,TRUE)&lt; 3), IF(M22,K22, IF(M23, K23, IF(M24, K24))),AK44)))))</f>
        <v/>
      </c>
      <c r="AR15" s="66"/>
      <c r="AS15" s="42"/>
      <c r="AT15" s="42"/>
      <c r="AU15" s="42"/>
    </row>
    <row r="16" spans="1:47" x14ac:dyDescent="0.25">
      <c r="A16" s="34"/>
      <c r="B16" s="34"/>
      <c r="C16" s="34"/>
      <c r="D16" s="34"/>
      <c r="E16" s="34"/>
      <c r="F16" s="34"/>
      <c r="G16" s="34"/>
      <c r="H16" s="34"/>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66"/>
      <c r="AP16" s="118" t="s">
        <v>7</v>
      </c>
      <c r="AQ16" s="105" t="str">
        <f xml:space="preserve"> IF(NOT(OR(Q22:Q25)),"", IF(AND(Q22, NOT(OR(Q23,Q24,Q25))), O22, IF(AND(Q23,NOT(OR(Q22,Q24,Q25))),O23, IF(AND(Q24,NOT(OR(Q22,Q23,Q25))),O24,  IF(AND(Q25,NOT(OR(Q22,Q23,Q24))),O25, AI44)  ) ) ))</f>
        <v/>
      </c>
      <c r="AR16" s="66"/>
      <c r="AS16" s="42"/>
      <c r="AT16" s="42"/>
      <c r="AU16" s="42"/>
    </row>
    <row r="17" spans="1:47" ht="15" customHeight="1" x14ac:dyDescent="0.25">
      <c r="A17" s="78"/>
      <c r="B17" s="78"/>
      <c r="C17" s="229" t="s">
        <v>121</v>
      </c>
      <c r="D17" s="229"/>
      <c r="E17" s="229"/>
      <c r="F17" s="100"/>
      <c r="G17" s="100"/>
      <c r="H17" s="100"/>
      <c r="I17" s="100"/>
      <c r="J17" s="100"/>
      <c r="K17" s="100"/>
      <c r="L17" s="100"/>
      <c r="M17" s="100"/>
      <c r="N17" s="100"/>
      <c r="O17" s="100"/>
      <c r="P17" s="100"/>
      <c r="Q17" s="100"/>
      <c r="R17" s="78"/>
      <c r="S17" s="78"/>
      <c r="T17" s="78"/>
      <c r="U17" s="78"/>
      <c r="V17" s="78"/>
      <c r="W17" s="78"/>
      <c r="X17" s="78"/>
      <c r="Y17" s="78"/>
      <c r="Z17" s="78"/>
      <c r="AA17" s="78"/>
      <c r="AB17" s="78"/>
      <c r="AC17" s="78"/>
      <c r="AD17" s="78"/>
      <c r="AE17" s="78"/>
      <c r="AF17" s="78"/>
      <c r="AG17" s="78"/>
      <c r="AH17" s="78"/>
      <c r="AI17" s="78"/>
      <c r="AJ17" s="78"/>
      <c r="AK17" s="78"/>
      <c r="AL17" s="78"/>
      <c r="AM17" s="78"/>
      <c r="AN17" s="78"/>
      <c r="AO17" s="66"/>
      <c r="AP17" s="117" t="s">
        <v>8</v>
      </c>
      <c r="AQ17" s="104" t="str">
        <f xml:space="preserve"> IF(COUNTIF(Q22:Q25, TRUE)&lt;2,"", IF(AND(AI44=O22, COUNTIF(Q22:Q25,TRUE)&lt; 3), IF(Q23,O23, IF(Q24,O24, IF(Q25, O25))), IF( AND(AI44=O23,COUNTIF(Q22:Q25,TRUE)&lt; 3), IF(Q22,O22, IF(Q24, O24, IF(Q25, O25))), IF( AND(AI44=O24,COUNTIF(Q22:Q25,TRUE)&lt; 3), IF(Q22,O22, IF(Q23, O23, IF(Q25, O25))), IF( AND(AI44=O25,COUNTIF(Q22:Q25,TRUE)&lt; 3), IF(Q22,O22, IF(Q23, O23, IF(Q24, O24))),E44)))))</f>
        <v/>
      </c>
      <c r="AR17" s="66"/>
      <c r="AS17" s="42"/>
      <c r="AT17" s="42"/>
      <c r="AU17" s="42"/>
    </row>
    <row r="18" spans="1:47" ht="15" customHeight="1" x14ac:dyDescent="0.25">
      <c r="A18" s="78"/>
      <c r="B18" s="78"/>
      <c r="C18" s="229"/>
      <c r="D18" s="229"/>
      <c r="E18" s="229"/>
      <c r="F18" s="100"/>
      <c r="G18" s="100"/>
      <c r="H18" s="100"/>
      <c r="I18" s="100"/>
      <c r="J18" s="100"/>
      <c r="K18" s="100"/>
      <c r="L18" s="100"/>
      <c r="M18" s="100"/>
      <c r="N18" s="100"/>
      <c r="O18" s="100"/>
      <c r="P18" s="100"/>
      <c r="Q18" s="100"/>
      <c r="R18" s="78"/>
      <c r="S18" s="78"/>
      <c r="T18" s="78"/>
      <c r="U18" s="78"/>
      <c r="V18" s="78"/>
      <c r="W18" s="78"/>
      <c r="X18" s="78"/>
      <c r="Y18" s="78"/>
      <c r="Z18" s="78"/>
      <c r="AA18" s="78"/>
      <c r="AB18" s="78"/>
      <c r="AC18" s="78"/>
      <c r="AD18" s="78"/>
      <c r="AE18" s="78"/>
      <c r="AF18" s="78"/>
      <c r="AG18" s="78"/>
      <c r="AH18" s="78"/>
      <c r="AI18" s="78"/>
      <c r="AJ18" s="78"/>
      <c r="AK18" s="78"/>
      <c r="AL18" s="78"/>
      <c r="AM18" s="78"/>
      <c r="AN18" s="78"/>
      <c r="AO18" s="66"/>
      <c r="AP18" s="118" t="s">
        <v>9</v>
      </c>
      <c r="AQ18" s="105" t="str">
        <f xml:space="preserve"> IF(NOT(OR(Y22:Y25)),"", IF(AND(Y22, NOT(OR(Y23,Y24,Y25))), W22, IF(AND(Y23,NOT(OR(Y22,Y24,Y25))),W23, IF(AND(Y24,NOT(OR(Y22,Y23,Y25))),W24,  IF(AND(Y25,NOT(OR(Y22,Y23,Y24))),W25, C51)  ) ) ))</f>
        <v/>
      </c>
      <c r="AR18" s="66"/>
      <c r="AS18" s="42"/>
      <c r="AT18" s="42"/>
      <c r="AU18" s="42"/>
    </row>
    <row r="19" spans="1:47" ht="18.75" x14ac:dyDescent="0.25">
      <c r="A19" s="78"/>
      <c r="B19" s="42"/>
      <c r="C19" s="296" t="s">
        <v>139</v>
      </c>
      <c r="D19" s="296"/>
      <c r="E19" s="296"/>
      <c r="F19" s="296"/>
      <c r="G19" s="296"/>
      <c r="H19" s="296"/>
      <c r="I19" s="296"/>
      <c r="J19" s="296"/>
      <c r="K19" s="296"/>
      <c r="L19" s="296"/>
      <c r="M19" s="296"/>
      <c r="N19" s="296"/>
      <c r="O19" s="296"/>
      <c r="P19" s="296"/>
      <c r="Q19" s="296"/>
      <c r="R19" s="296"/>
      <c r="S19" s="296"/>
      <c r="T19" s="296"/>
      <c r="U19" s="296"/>
      <c r="V19" s="296"/>
      <c r="W19" s="296"/>
      <c r="X19" s="296"/>
      <c r="Y19" s="296"/>
      <c r="Z19" s="296"/>
      <c r="AA19" s="296"/>
      <c r="AB19" s="296"/>
      <c r="AC19" s="296"/>
      <c r="AD19" s="296"/>
      <c r="AE19" s="296"/>
      <c r="AF19" s="296"/>
      <c r="AG19" s="296"/>
      <c r="AH19" s="296"/>
      <c r="AI19" s="296"/>
      <c r="AJ19" s="296"/>
      <c r="AK19" s="296"/>
      <c r="AL19" s="296"/>
      <c r="AM19" s="78"/>
      <c r="AN19" s="78"/>
      <c r="AO19" s="66"/>
      <c r="AP19" s="117" t="s">
        <v>10</v>
      </c>
      <c r="AQ19" s="104" t="str">
        <f xml:space="preserve"> IF(COUNTIF(Y22:Y25, TRUE)&lt;2,"", IF(AND(C51=W22, COUNTIF(Y22:Y25,TRUE)&lt; 3), IF(Y23,W23, IF(Y24,W24, IF(Y25, W25))), IF( AND(C51=W23,COUNTIF(Y22:Y25,TRUE)&lt; 3), IF(Y22,W22, IF(Y24, W24, IF(Y25, W25))), IF( AND(C51=W24,COUNTIF(Y22:Y25,TRUE)&lt; 3), IF(Y22,W22, IF(Y23, W23, IF(Y25, W25))), IF( AND(C51=W25,COUNTIF(Y22:Y25,TRUE)&lt; 3), IF(Y22,W22, IF(Y23, W23, IF(Y24, W24))),AK51)))))</f>
        <v/>
      </c>
      <c r="AR19" s="66"/>
      <c r="AS19" s="42"/>
      <c r="AT19" s="42"/>
      <c r="AU19" s="42"/>
    </row>
    <row r="20" spans="1:47" ht="15.75" thickBot="1" x14ac:dyDescent="0.3">
      <c r="A20" s="78"/>
      <c r="B20" s="42"/>
      <c r="C20" s="42"/>
      <c r="D20" s="42"/>
      <c r="E20" s="42"/>
      <c r="F20" s="42"/>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78"/>
      <c r="AN20" s="78"/>
      <c r="AO20" s="66"/>
      <c r="AP20" s="118" t="s">
        <v>11</v>
      </c>
      <c r="AQ20" s="105" t="str">
        <f xml:space="preserve"> IF(NOT(OR(AC22:AC25)),"", IF(AND(AC22, NOT(OR(AC23,AC24,AC25))), AA22, IF(AND(AC23,NOT(OR(AC22,AC24,AC25))),AA23, IF(AND(AC24,NOT(OR(AC22,AC23,AC25))),AA24,  IF(AND(AC25,NOT(OR(AC22,AC23,AC24))),AA25, AI51)  ) ) ))</f>
        <v/>
      </c>
      <c r="AR20" s="66"/>
      <c r="AS20" s="42"/>
      <c r="AT20" s="42"/>
      <c r="AU20" s="42"/>
    </row>
    <row r="21" spans="1:47" ht="21.75" thickBot="1" x14ac:dyDescent="0.4">
      <c r="A21" s="78"/>
      <c r="B21" s="42"/>
      <c r="C21" s="220" t="s">
        <v>47</v>
      </c>
      <c r="D21" s="221"/>
      <c r="E21" s="222"/>
      <c r="F21" s="42"/>
      <c r="G21" s="223" t="s">
        <v>2</v>
      </c>
      <c r="H21" s="224"/>
      <c r="I21" s="225"/>
      <c r="J21" s="42"/>
      <c r="K21" s="223" t="s">
        <v>48</v>
      </c>
      <c r="L21" s="224"/>
      <c r="M21" s="225"/>
      <c r="N21" s="42"/>
      <c r="O21" s="223" t="s">
        <v>49</v>
      </c>
      <c r="P21" s="224"/>
      <c r="Q21" s="225"/>
      <c r="R21" s="60"/>
      <c r="S21" s="60"/>
      <c r="T21" s="42"/>
      <c r="U21" s="42"/>
      <c r="V21" s="42"/>
      <c r="W21" s="223" t="s">
        <v>50</v>
      </c>
      <c r="X21" s="224"/>
      <c r="Y21" s="225"/>
      <c r="Z21" s="63"/>
      <c r="AA21" s="223" t="s">
        <v>51</v>
      </c>
      <c r="AB21" s="224"/>
      <c r="AC21" s="225"/>
      <c r="AD21" s="42"/>
      <c r="AE21" s="223" t="s">
        <v>52</v>
      </c>
      <c r="AF21" s="224"/>
      <c r="AG21" s="225"/>
      <c r="AH21" s="42"/>
      <c r="AI21" s="223" t="s">
        <v>53</v>
      </c>
      <c r="AJ21" s="224"/>
      <c r="AK21" s="225"/>
      <c r="AL21" s="42"/>
      <c r="AM21" s="78"/>
      <c r="AN21" s="78"/>
      <c r="AO21" s="66"/>
      <c r="AP21" s="117" t="s">
        <v>12</v>
      </c>
      <c r="AQ21" s="104" t="str">
        <f xml:space="preserve"> IF(COUNTIF(AC22:AC25, TRUE)&lt;2,"", IF(AND(AI51=AA22, COUNTIF(AC22:AC25,TRUE)&lt; 3), IF(AC23,AA23, IF(AC24,AA24, IF(AC25, AA25))), IF( AND(AI51=AA23,COUNTIF(AC22:AC25,TRUE)&lt; 3), IF(AC22,AA22, IF(AC24, AA24, IF(AC25, AA25))), IF( AND(AI51=AA24,COUNTIF(AC22:AC25,TRUE)&lt; 3), IF(AC22,AA22, IF(AC23, AA23, IF(AC25, AA25))), IF( AND(AI51=AA25,COUNTIF(AC22:AC25,TRUE)&lt; 3), IF(AC22,AA22, IF(AC23, AA23, IF(AC24, AA24))),E51)))))</f>
        <v/>
      </c>
      <c r="AR21" s="66"/>
      <c r="AS21" s="42"/>
      <c r="AT21" s="42"/>
      <c r="AU21" s="42"/>
    </row>
    <row r="22" spans="1:47" ht="18.75" x14ac:dyDescent="0.25">
      <c r="A22" s="78"/>
      <c r="B22" s="42" t="str">
        <f>IF(C37=C22, "1st",  IF( AK37=C22, "2nd",""))</f>
        <v/>
      </c>
      <c r="C22" s="214" t="s">
        <v>55</v>
      </c>
      <c r="D22" s="215"/>
      <c r="E22" s="43" t="b">
        <v>0</v>
      </c>
      <c r="F22" s="64" t="str">
        <f>IF(AI37=G22, "1st",  IF( E37=G22, "2nd",""))</f>
        <v/>
      </c>
      <c r="G22" s="214" t="s">
        <v>58</v>
      </c>
      <c r="H22" s="215"/>
      <c r="I22" s="43" t="b">
        <v>0</v>
      </c>
      <c r="J22" s="64" t="str">
        <f>IF(C44=K22, "1st",  IF( AK44=K22, "2nd",""))</f>
        <v/>
      </c>
      <c r="K22" s="214" t="s">
        <v>62</v>
      </c>
      <c r="L22" s="215"/>
      <c r="M22" s="43" t="b">
        <v>0</v>
      </c>
      <c r="N22" s="47" t="str">
        <f>IF(AI44=O22, "1st",  IF( E44=O22, "2nd",""))</f>
        <v/>
      </c>
      <c r="O22" s="214" t="s">
        <v>69</v>
      </c>
      <c r="P22" s="215"/>
      <c r="Q22" s="43" t="b">
        <v>0</v>
      </c>
      <c r="R22" s="65"/>
      <c r="S22" s="65"/>
      <c r="T22" s="42"/>
      <c r="U22" s="42"/>
      <c r="V22" s="47" t="str">
        <f>IF(C51=W22, "1st",  IF( AK51=W22, "2nd",""))</f>
        <v/>
      </c>
      <c r="W22" s="214" t="s">
        <v>73</v>
      </c>
      <c r="X22" s="215"/>
      <c r="Y22" s="43" t="b">
        <v>0</v>
      </c>
      <c r="Z22" s="47" t="str">
        <f>IF(AI51=AA22, "1st",  IF( E51=AA22, "2nd",""))</f>
        <v/>
      </c>
      <c r="AA22" s="214" t="s">
        <v>74</v>
      </c>
      <c r="AB22" s="215"/>
      <c r="AC22" s="43" t="b">
        <v>0</v>
      </c>
      <c r="AD22" s="47" t="str">
        <f>IF(C58=AE22, "1st",  IF( AK58=AE22, "2nd",""))</f>
        <v/>
      </c>
      <c r="AE22" s="214" t="s">
        <v>78</v>
      </c>
      <c r="AF22" s="215"/>
      <c r="AG22" s="43" t="b">
        <v>0</v>
      </c>
      <c r="AH22" s="42" t="str">
        <f>IF(AI58=AI22, "1st",  IF( E58=AI22, "2nd",""))</f>
        <v/>
      </c>
      <c r="AI22" s="214" t="s">
        <v>83</v>
      </c>
      <c r="AJ22" s="215"/>
      <c r="AK22" s="43" t="b">
        <v>0</v>
      </c>
      <c r="AL22" s="42"/>
      <c r="AM22" s="78"/>
      <c r="AN22" s="78"/>
      <c r="AO22" s="66"/>
      <c r="AP22" s="118" t="s">
        <v>13</v>
      </c>
      <c r="AQ22" s="105" t="str">
        <f xml:space="preserve"> IF(NOT(OR(AG22:AG25)),"", IF(AND(AG22, NOT(OR(AG23,AG24,AG25))), AE22, IF(AND(AG23,NOT(OR(AG22,AG24,AG25))),AE23, IF(AND(AG24,NOT(OR(AG22,AG23,AG25))),AE24,  IF(AND(AG25,NOT(OR(AG22,AG23,AG24))),AE25, C58)  ) ) ))</f>
        <v/>
      </c>
      <c r="AR22" s="66"/>
      <c r="AS22" s="42"/>
      <c r="AT22" s="42"/>
      <c r="AU22" s="42"/>
    </row>
    <row r="23" spans="1:47" ht="18.75" x14ac:dyDescent="0.25">
      <c r="A23" s="78"/>
      <c r="B23" s="42" t="str">
        <f>IF(C37=C23, "1st",  IF( AK37=C23, "2nd",""))</f>
        <v/>
      </c>
      <c r="C23" s="216" t="s">
        <v>57</v>
      </c>
      <c r="D23" s="217"/>
      <c r="E23" s="44" t="b">
        <v>0</v>
      </c>
      <c r="F23" s="64" t="str">
        <f>IF(AI37=G23, "1st",  IF( E37=G23, "2nd",""))</f>
        <v/>
      </c>
      <c r="G23" s="216" t="s">
        <v>59</v>
      </c>
      <c r="H23" s="217"/>
      <c r="I23" s="44" t="b">
        <v>0</v>
      </c>
      <c r="J23" s="64" t="str">
        <f>IF(C44=K23, "1st",  IF( AK44=K23, "2nd",""))</f>
        <v/>
      </c>
      <c r="K23" s="216" t="s">
        <v>64</v>
      </c>
      <c r="L23" s="217"/>
      <c r="M23" s="44" t="b">
        <v>0</v>
      </c>
      <c r="N23" s="47" t="str">
        <f>IF(AI44=O23, "1st",  IF( E44=O23, "2nd",""))</f>
        <v/>
      </c>
      <c r="O23" s="216" t="s">
        <v>67</v>
      </c>
      <c r="P23" s="217"/>
      <c r="Q23" s="44" t="b">
        <v>0</v>
      </c>
      <c r="R23" s="65"/>
      <c r="S23" s="65"/>
      <c r="T23" s="42"/>
      <c r="U23" s="42"/>
      <c r="V23" s="47" t="str">
        <f>IF(C51=W23, "1st",  IF( AK51=W23, "2nd",""))</f>
        <v/>
      </c>
      <c r="W23" s="216" t="s">
        <v>71</v>
      </c>
      <c r="X23" s="217"/>
      <c r="Y23" s="44" t="b">
        <v>0</v>
      </c>
      <c r="Z23" s="47" t="str">
        <f>IF(AI51=AA23, "1st",  IF( E51=AA23, "2nd",""))</f>
        <v/>
      </c>
      <c r="AA23" s="216" t="s">
        <v>75</v>
      </c>
      <c r="AB23" s="217"/>
      <c r="AC23" s="44" t="b">
        <v>0</v>
      </c>
      <c r="AD23" s="47" t="str">
        <f>IF(C58=AE23, "1st",  IF( AK58=AE23, "2nd",""))</f>
        <v/>
      </c>
      <c r="AE23" s="216" t="s">
        <v>79</v>
      </c>
      <c r="AF23" s="217"/>
      <c r="AG23" s="44" t="b">
        <v>0</v>
      </c>
      <c r="AH23" s="42" t="str">
        <f>IF(AI58=AI23, "1st",  IF( E58=AI23, "2nd",""))</f>
        <v/>
      </c>
      <c r="AI23" s="216" t="s">
        <v>85</v>
      </c>
      <c r="AJ23" s="217"/>
      <c r="AK23" s="44" t="b">
        <v>0</v>
      </c>
      <c r="AL23" s="42"/>
      <c r="AM23" s="78"/>
      <c r="AN23" s="78"/>
      <c r="AO23" s="66"/>
      <c r="AP23" s="117" t="s">
        <v>14</v>
      </c>
      <c r="AQ23" s="104" t="str">
        <f xml:space="preserve"> IF(COUNTIF(AG22:AG25, TRUE)&lt;2,"", IF(AND(C58=AE22, COUNTIF(AG22:AG25,TRUE)&lt; 3), IF(AG23,AE23, IF(AG24,AE24, IF(AG25, AE25))), IF( AND(C58=AE23,COUNTIF(AG22:AG25,TRUE)&lt; 3), IF(AG22,AE22, IF(AG24, AE24, IF(AG25, AE25))), IF( AND(C58=AE24,COUNTIF(AG22:AG25,TRUE)&lt; 3), IF(AG22,AE22, IF(AG23, AE23, IF(AG25, AE25))), IF( AND(C58=AE25,COUNTIF(AG22:AG25,TRUE)&lt; 3), IF(AG22,Z2A, IF(AG23, AE23, IF(AG24, AE24))),AK58)))))</f>
        <v/>
      </c>
      <c r="AR23" s="66"/>
      <c r="AS23" s="42"/>
      <c r="AT23" s="42"/>
      <c r="AU23" s="42"/>
    </row>
    <row r="24" spans="1:47" ht="18.75" x14ac:dyDescent="0.25">
      <c r="A24" s="78"/>
      <c r="B24" s="42" t="str">
        <f>IF(C37=C24, "1st",  IF( AK37=C24, "2nd",""))</f>
        <v/>
      </c>
      <c r="C24" s="216" t="s">
        <v>54</v>
      </c>
      <c r="D24" s="217"/>
      <c r="E24" s="44" t="b">
        <v>0</v>
      </c>
      <c r="F24" s="64" t="str">
        <f>IF(AI37=G24, "1st",  IF( E37=G24, "2nd",""))</f>
        <v/>
      </c>
      <c r="G24" s="216" t="s">
        <v>60</v>
      </c>
      <c r="H24" s="217"/>
      <c r="I24" s="44" t="b">
        <v>0</v>
      </c>
      <c r="J24" s="64" t="str">
        <f>IF(C44=K24, "1st",  IF( AK44=K24, "2nd",""))</f>
        <v/>
      </c>
      <c r="K24" s="216" t="s">
        <v>65</v>
      </c>
      <c r="L24" s="217"/>
      <c r="M24" s="44" t="b">
        <v>0</v>
      </c>
      <c r="N24" s="47" t="str">
        <f>IF(AI44=O24, "1st",  IF( E44=O24, "2nd",""))</f>
        <v/>
      </c>
      <c r="O24" s="216" t="s">
        <v>66</v>
      </c>
      <c r="P24" s="217"/>
      <c r="Q24" s="44" t="b">
        <v>0</v>
      </c>
      <c r="R24" s="65"/>
      <c r="S24" s="65"/>
      <c r="T24" s="42"/>
      <c r="U24" s="42"/>
      <c r="V24" s="47" t="str">
        <f>IF(C51=W24, "1st",  IF( AK51=W24, "2nd",""))</f>
        <v/>
      </c>
      <c r="W24" s="216" t="s">
        <v>72</v>
      </c>
      <c r="X24" s="217"/>
      <c r="Y24" s="44" t="b">
        <v>0</v>
      </c>
      <c r="Z24" s="47" t="str">
        <f>IF(AI51=AA24, "1st",  IF( E51=AA24, "2nd",""))</f>
        <v/>
      </c>
      <c r="AA24" s="216" t="s">
        <v>77</v>
      </c>
      <c r="AB24" s="217"/>
      <c r="AC24" s="44" t="b">
        <v>0</v>
      </c>
      <c r="AD24" s="47" t="str">
        <f>IF(C58=AE24, "1st",  IF( AK58=AE24, "2nd",""))</f>
        <v/>
      </c>
      <c r="AE24" s="216" t="s">
        <v>80</v>
      </c>
      <c r="AF24" s="217"/>
      <c r="AG24" s="44" t="b">
        <v>0</v>
      </c>
      <c r="AH24" s="42" t="str">
        <f>IF(AI58=AI24, "1st",  IF( E58=AI24, "2nd",""))</f>
        <v/>
      </c>
      <c r="AI24" s="216" t="s">
        <v>82</v>
      </c>
      <c r="AJ24" s="217"/>
      <c r="AK24" s="44" t="b">
        <v>0</v>
      </c>
      <c r="AL24" s="42"/>
      <c r="AM24" s="78"/>
      <c r="AN24" s="78"/>
      <c r="AO24" s="66"/>
      <c r="AP24" s="118" t="s">
        <v>16</v>
      </c>
      <c r="AQ24" s="105" t="str">
        <f xml:space="preserve"> IF(NOT(OR(AK22:AK25)),"", IF(AND(AK22, NOT(OR(AK23,AK24,AK25))), AI22, IF(AND(AK23,NOT(OR(AK22,AK24,AK25))),AI23, IF(AND(AK24,NOT(OR(AK22,AK23,AK25))),AI24,  IF(AND(AK25,NOT(OR(AK22,AK23,AK24))),AI25, AI58)  ) ) ))</f>
        <v/>
      </c>
      <c r="AR24" s="66"/>
      <c r="AS24" s="42"/>
      <c r="AT24" s="42"/>
      <c r="AU24" s="42"/>
    </row>
    <row r="25" spans="1:47" ht="19.5" thickBot="1" x14ac:dyDescent="0.3">
      <c r="A25" s="78"/>
      <c r="B25" s="42" t="str">
        <f>IF(C37=C25, "1st",  IF(AK37=C25, "2nd",""))</f>
        <v/>
      </c>
      <c r="C25" s="218" t="s">
        <v>56</v>
      </c>
      <c r="D25" s="219"/>
      <c r="E25" s="45" t="b">
        <v>0</v>
      </c>
      <c r="F25" s="64" t="str">
        <f>IF(AI37=G25, "1st",  IF( E37=G25, "2nd",""))</f>
        <v/>
      </c>
      <c r="G25" s="218" t="s">
        <v>61</v>
      </c>
      <c r="H25" s="219"/>
      <c r="I25" s="45" t="b">
        <v>0</v>
      </c>
      <c r="J25" s="64" t="str">
        <f>IF(C44=K25, "1st",  IF( AK44=K25, "2nd",""))</f>
        <v/>
      </c>
      <c r="K25" s="218" t="s">
        <v>63</v>
      </c>
      <c r="L25" s="219"/>
      <c r="M25" s="45" t="b">
        <v>0</v>
      </c>
      <c r="N25" s="47" t="str">
        <f>IF(AI44=O25, "1st",  IF( E44=O25, "2nd",""))</f>
        <v/>
      </c>
      <c r="O25" s="218" t="s">
        <v>68</v>
      </c>
      <c r="P25" s="219"/>
      <c r="Q25" s="45" t="b">
        <v>0</v>
      </c>
      <c r="R25" s="65"/>
      <c r="S25" s="65"/>
      <c r="T25" s="42"/>
      <c r="U25" s="42"/>
      <c r="V25" s="47" t="str">
        <f>IF(C51=W25, "1st",  IF( AK51=W25, "2nd",""))</f>
        <v/>
      </c>
      <c r="W25" s="218" t="s">
        <v>70</v>
      </c>
      <c r="X25" s="219"/>
      <c r="Y25" s="45" t="b">
        <v>0</v>
      </c>
      <c r="Z25" s="47" t="str">
        <f>IF(AI51=AA25, "1st",  IF( E51=AA25, "2nd",""))</f>
        <v/>
      </c>
      <c r="AA25" s="218" t="s">
        <v>76</v>
      </c>
      <c r="AB25" s="219"/>
      <c r="AC25" s="45" t="b">
        <v>0</v>
      </c>
      <c r="AD25" s="47" t="str">
        <f>IF(C58=AE25, "1st",  IF( AK58=AE25, "2nd",""))</f>
        <v/>
      </c>
      <c r="AE25" s="218" t="s">
        <v>81</v>
      </c>
      <c r="AF25" s="219"/>
      <c r="AG25" s="45" t="b">
        <v>0</v>
      </c>
      <c r="AH25" s="42" t="str">
        <f>IF(AI58=AI25, "1st",  IF( E58=AI25, "2nd",""))</f>
        <v/>
      </c>
      <c r="AI25" s="218" t="s">
        <v>84</v>
      </c>
      <c r="AJ25" s="219"/>
      <c r="AK25" s="45" t="b">
        <v>0</v>
      </c>
      <c r="AL25" s="42"/>
      <c r="AM25" s="78"/>
      <c r="AN25" s="78"/>
      <c r="AO25" s="66"/>
      <c r="AP25" s="119" t="s">
        <v>15</v>
      </c>
      <c r="AQ25" s="106" t="str">
        <f xml:space="preserve"> IF(COUNTIF(AK22:AK25, TRUE)&lt;2,"", IF(AND(AI58=AI22, COUNTIF(AK22:AK25,TRUE)&lt; 3), IF(AK23,AI23, IF(AK24,AI24, IF(AK25, AI25))), IF( AND(AI58=AI23,COUNTIF(AK22:AK25,TRUE)&lt; 3), IF(AK22,AI22, IF(AK24, AI24, IF(AK25, AI25))), IF( AND(AI58=AI24,COUNTIF(AK22:AK25,TRUE)&lt; 3), IF(AK22,AI22, IF(AK23, AI23, IF(AK25, AI25))), IF( AND(AI58=AI25,COUNTIF(AK22:AK25,TRUE)&lt; 3), IF(AK22,AI22, IF(AK23, AI23, IF(AK24, AI24))),E58)))))</f>
        <v/>
      </c>
      <c r="AR25" s="66"/>
      <c r="AS25" s="42"/>
      <c r="AT25" s="42"/>
      <c r="AU25" s="42"/>
    </row>
    <row r="26" spans="1:47" x14ac:dyDescent="0.25">
      <c r="A26" s="78"/>
      <c r="B26" s="42"/>
      <c r="C26" s="60"/>
      <c r="D26" s="60"/>
      <c r="E26" s="65"/>
      <c r="F26" s="64"/>
      <c r="G26" s="60"/>
      <c r="H26" s="60"/>
      <c r="I26" s="65"/>
      <c r="J26" s="64"/>
      <c r="K26" s="60"/>
      <c r="L26" s="60"/>
      <c r="M26" s="65"/>
      <c r="N26" s="47"/>
      <c r="O26" s="60"/>
      <c r="P26" s="60"/>
      <c r="Q26" s="65"/>
      <c r="R26" s="65"/>
      <c r="S26" s="65"/>
      <c r="T26" s="42"/>
      <c r="U26" s="42"/>
      <c r="V26" s="42"/>
      <c r="W26" s="60"/>
      <c r="X26" s="60"/>
      <c r="Y26" s="65"/>
      <c r="Z26" s="63"/>
      <c r="AA26" s="60"/>
      <c r="AB26" s="60"/>
      <c r="AC26" s="65"/>
      <c r="AD26" s="42"/>
      <c r="AE26" s="60"/>
      <c r="AF26" s="60"/>
      <c r="AG26" s="65"/>
      <c r="AH26" s="42"/>
      <c r="AI26" s="60"/>
      <c r="AJ26" s="60"/>
      <c r="AK26" s="65"/>
      <c r="AL26" s="42"/>
      <c r="AM26" s="78"/>
      <c r="AN26" s="78"/>
      <c r="AO26" s="66"/>
      <c r="AP26" s="120" t="s">
        <v>25</v>
      </c>
      <c r="AQ26" s="107" t="str">
        <f>IF( AND(C38,E38), "Only select 1", IF(C38,C37, IF(E38,E37, "")))</f>
        <v/>
      </c>
      <c r="AR26" s="66"/>
      <c r="AS26" s="42"/>
      <c r="AT26" s="42"/>
      <c r="AU26" s="42"/>
    </row>
    <row r="27" spans="1:47" x14ac:dyDescent="0.25">
      <c r="A27" s="78"/>
      <c r="B27" s="78"/>
      <c r="C27" s="86"/>
      <c r="D27" s="86"/>
      <c r="E27" s="87"/>
      <c r="F27" s="88"/>
      <c r="G27" s="86"/>
      <c r="H27" s="86"/>
      <c r="I27" s="87"/>
      <c r="J27" s="88"/>
      <c r="K27" s="86"/>
      <c r="L27" s="86"/>
      <c r="M27" s="87"/>
      <c r="N27" s="89"/>
      <c r="O27" s="86"/>
      <c r="P27" s="86"/>
      <c r="Q27" s="87"/>
      <c r="R27" s="87"/>
      <c r="S27" s="87"/>
      <c r="T27" s="78"/>
      <c r="U27" s="78"/>
      <c r="V27" s="78"/>
      <c r="W27" s="86"/>
      <c r="X27" s="86"/>
      <c r="Y27" s="87"/>
      <c r="Z27" s="90"/>
      <c r="AA27" s="86"/>
      <c r="AB27" s="86"/>
      <c r="AC27" s="87"/>
      <c r="AD27" s="78"/>
      <c r="AE27" s="86"/>
      <c r="AF27" s="86"/>
      <c r="AG27" s="87"/>
      <c r="AH27" s="78"/>
      <c r="AI27" s="86"/>
      <c r="AJ27" s="86"/>
      <c r="AK27" s="87"/>
      <c r="AL27" s="78"/>
      <c r="AM27" s="78"/>
      <c r="AN27" s="78"/>
      <c r="AO27" s="66"/>
      <c r="AP27" s="121" t="s">
        <v>26</v>
      </c>
      <c r="AQ27" s="108" t="str">
        <f>IF( AND(C45,E45), "Only select 1", IF(C45,C44, IF(E45,E44, "")))</f>
        <v/>
      </c>
      <c r="AR27" s="66"/>
      <c r="AS27" s="42"/>
      <c r="AT27" s="42"/>
      <c r="AU27" s="42"/>
    </row>
    <row r="28" spans="1:47" x14ac:dyDescent="0.25">
      <c r="A28" s="78"/>
      <c r="B28" s="78"/>
      <c r="C28" s="86"/>
      <c r="D28" s="86"/>
      <c r="E28" s="87"/>
      <c r="F28" s="88"/>
      <c r="G28" s="86"/>
      <c r="H28" s="86"/>
      <c r="I28" s="87"/>
      <c r="J28" s="88"/>
      <c r="K28" s="86"/>
      <c r="L28" s="86"/>
      <c r="M28" s="87"/>
      <c r="N28" s="89"/>
      <c r="O28" s="86"/>
      <c r="P28" s="86"/>
      <c r="Q28" s="87"/>
      <c r="R28" s="87"/>
      <c r="S28" s="87"/>
      <c r="T28" s="78"/>
      <c r="U28" s="78"/>
      <c r="V28" s="78"/>
      <c r="W28" s="86"/>
      <c r="X28" s="86"/>
      <c r="Y28" s="87"/>
      <c r="Z28" s="90"/>
      <c r="AA28" s="86"/>
      <c r="AB28" s="86"/>
      <c r="AC28" s="87"/>
      <c r="AD28" s="78"/>
      <c r="AE28" s="86"/>
      <c r="AF28" s="86"/>
      <c r="AG28" s="87"/>
      <c r="AH28" s="78"/>
      <c r="AI28" s="86"/>
      <c r="AJ28" s="86"/>
      <c r="AK28" s="87"/>
      <c r="AL28" s="78"/>
      <c r="AM28" s="78"/>
      <c r="AN28" s="78"/>
      <c r="AO28" s="66"/>
      <c r="AP28" s="121" t="s">
        <v>27</v>
      </c>
      <c r="AQ28" s="108" t="str">
        <f>IF( AND(AI38,AK38), "Only select 1", IF(AI38,AI37, IF(AK38,AK37, "")))</f>
        <v/>
      </c>
      <c r="AR28" s="66"/>
      <c r="AS28" s="42"/>
      <c r="AT28" s="42"/>
      <c r="AU28" s="42"/>
    </row>
    <row r="29" spans="1:47" ht="15" customHeight="1" x14ac:dyDescent="0.25">
      <c r="A29" s="80"/>
      <c r="B29" s="80"/>
      <c r="C29" s="230" t="s">
        <v>122</v>
      </c>
      <c r="D29" s="230"/>
      <c r="E29" s="230"/>
      <c r="F29" s="230"/>
      <c r="G29" s="101"/>
      <c r="H29" s="101"/>
      <c r="I29" s="101"/>
      <c r="J29" s="101"/>
      <c r="K29" s="101"/>
      <c r="L29" s="101"/>
      <c r="M29" s="101"/>
      <c r="N29" s="101"/>
      <c r="O29" s="101"/>
      <c r="P29" s="101"/>
      <c r="Q29" s="101"/>
      <c r="R29" s="79"/>
      <c r="S29" s="79"/>
      <c r="T29" s="80"/>
      <c r="U29" s="80"/>
      <c r="V29" s="80"/>
      <c r="W29" s="81"/>
      <c r="X29" s="81"/>
      <c r="Y29" s="79"/>
      <c r="Z29" s="82"/>
      <c r="AA29" s="81"/>
      <c r="AB29" s="81"/>
      <c r="AC29" s="79"/>
      <c r="AD29" s="80"/>
      <c r="AE29" s="81"/>
      <c r="AF29" s="81"/>
      <c r="AG29" s="79"/>
      <c r="AH29" s="80"/>
      <c r="AI29" s="81"/>
      <c r="AJ29" s="81"/>
      <c r="AK29" s="79"/>
      <c r="AL29" s="80"/>
      <c r="AM29" s="80"/>
      <c r="AN29" s="80"/>
      <c r="AO29" s="66"/>
      <c r="AP29" s="121" t="s">
        <v>28</v>
      </c>
      <c r="AQ29" s="108" t="str">
        <f>IF( AND(AI45,AK45), "Only select 1", IF(AI45,AI44, IF(AK45,AK44, "")))</f>
        <v/>
      </c>
      <c r="AR29" s="66"/>
      <c r="AS29" s="42"/>
      <c r="AT29" s="42"/>
      <c r="AU29" s="42"/>
    </row>
    <row r="30" spans="1:47" x14ac:dyDescent="0.25">
      <c r="A30" s="80"/>
      <c r="B30" s="80"/>
      <c r="C30" s="230"/>
      <c r="D30" s="230"/>
      <c r="E30" s="230"/>
      <c r="F30" s="230"/>
      <c r="G30" s="101"/>
      <c r="H30" s="101"/>
      <c r="I30" s="101"/>
      <c r="J30" s="101"/>
      <c r="K30" s="101"/>
      <c r="L30" s="101"/>
      <c r="M30" s="101"/>
      <c r="N30" s="101"/>
      <c r="O30" s="101"/>
      <c r="P30" s="101"/>
      <c r="Q30" s="101"/>
      <c r="R30" s="79"/>
      <c r="S30" s="79"/>
      <c r="T30" s="80"/>
      <c r="U30" s="80"/>
      <c r="V30" s="80"/>
      <c r="W30" s="81"/>
      <c r="X30" s="81"/>
      <c r="Y30" s="79"/>
      <c r="Z30" s="82"/>
      <c r="AA30" s="81"/>
      <c r="AB30" s="81"/>
      <c r="AC30" s="79"/>
      <c r="AD30" s="80"/>
      <c r="AE30" s="81"/>
      <c r="AF30" s="81"/>
      <c r="AG30" s="79"/>
      <c r="AH30" s="80"/>
      <c r="AI30" s="81"/>
      <c r="AJ30" s="81"/>
      <c r="AK30" s="79"/>
      <c r="AL30" s="80"/>
      <c r="AM30" s="80"/>
      <c r="AN30" s="80"/>
      <c r="AO30" s="66"/>
      <c r="AP30" s="121" t="s">
        <v>29</v>
      </c>
      <c r="AQ30" s="108" t="str">
        <f>IF( AND(C52,E52), "Only select 1", IF(C52,C51, IF(E52,E51, "")))</f>
        <v/>
      </c>
      <c r="AR30" s="66"/>
      <c r="AS30" s="42"/>
      <c r="AT30" s="42"/>
      <c r="AU30" s="42"/>
    </row>
    <row r="31" spans="1:47" ht="18.75" x14ac:dyDescent="0.25">
      <c r="A31" s="80"/>
      <c r="B31" s="42"/>
      <c r="C31" s="102" t="s">
        <v>123</v>
      </c>
      <c r="D31" s="102"/>
      <c r="E31" s="102"/>
      <c r="F31" s="102"/>
      <c r="G31" s="102"/>
      <c r="H31" s="102"/>
      <c r="I31" s="102"/>
      <c r="J31" s="102"/>
      <c r="K31" s="102"/>
      <c r="L31" s="102"/>
      <c r="M31" s="102"/>
      <c r="N31" s="102"/>
      <c r="O31" s="102"/>
      <c r="P31" s="102"/>
      <c r="Q31" s="102"/>
      <c r="R31" s="102"/>
      <c r="S31" s="102"/>
      <c r="T31" s="102"/>
      <c r="U31" s="102"/>
      <c r="V31" s="102"/>
      <c r="W31" s="102"/>
      <c r="X31" s="102"/>
      <c r="Y31" s="102"/>
      <c r="Z31" s="102"/>
      <c r="AA31" s="102"/>
      <c r="AB31" s="102"/>
      <c r="AC31" s="102"/>
      <c r="AD31" s="102"/>
      <c r="AE31" s="102"/>
      <c r="AF31" s="102"/>
      <c r="AG31" s="102"/>
      <c r="AH31" s="102"/>
      <c r="AI31" s="102"/>
      <c r="AJ31" s="102"/>
      <c r="AK31" s="102"/>
      <c r="AL31" s="102"/>
      <c r="AM31" s="91"/>
      <c r="AN31" s="91"/>
      <c r="AO31" s="66"/>
      <c r="AP31" s="121" t="s">
        <v>30</v>
      </c>
      <c r="AQ31" s="108" t="str">
        <f>IF( AND(C59,E59), "Only select 1", IF(C59,C58, IF(E59,E58, "")))</f>
        <v/>
      </c>
      <c r="AR31" s="66"/>
      <c r="AS31" s="42"/>
      <c r="AT31" s="42"/>
      <c r="AU31" s="42"/>
    </row>
    <row r="32" spans="1:47" x14ac:dyDescent="0.25">
      <c r="A32" s="80"/>
      <c r="B32" s="42"/>
      <c r="C32" s="42"/>
      <c r="D32" s="42"/>
      <c r="E32" s="42"/>
      <c r="F32" s="42"/>
      <c r="G32" s="42"/>
      <c r="H32" s="42"/>
      <c r="I32" s="42"/>
      <c r="J32" s="42"/>
      <c r="K32" s="42"/>
      <c r="L32" s="42"/>
      <c r="M32" s="48"/>
      <c r="N32" s="42"/>
      <c r="O32" s="42"/>
      <c r="P32" s="42"/>
      <c r="Q32" s="42"/>
      <c r="R32" s="42"/>
      <c r="S32" s="42"/>
      <c r="T32" s="42"/>
      <c r="U32" s="42"/>
      <c r="V32" s="42"/>
      <c r="W32" s="42"/>
      <c r="X32" s="42"/>
      <c r="Y32" s="42"/>
      <c r="Z32" s="42"/>
      <c r="AA32" s="42"/>
      <c r="AB32" s="42"/>
      <c r="AC32" s="42"/>
      <c r="AD32" s="42"/>
      <c r="AE32" s="42"/>
      <c r="AF32" s="42"/>
      <c r="AG32" s="42"/>
      <c r="AH32" s="42"/>
      <c r="AI32" s="42"/>
      <c r="AJ32" s="42"/>
      <c r="AK32" s="42"/>
      <c r="AL32" s="42"/>
      <c r="AM32" s="80"/>
      <c r="AN32" s="80"/>
      <c r="AO32" s="66"/>
      <c r="AP32" s="121" t="s">
        <v>31</v>
      </c>
      <c r="AQ32" s="108" t="str">
        <f>IF( AND(AI52,AK52), "Only select 1", IF(AI52,AI51, IF(AK52,AK51, "")))</f>
        <v/>
      </c>
      <c r="AR32" s="66"/>
      <c r="AS32" s="42"/>
      <c r="AT32" s="42"/>
      <c r="AU32" s="42"/>
    </row>
    <row r="33" spans="1:47" ht="15" customHeight="1" thickBot="1" x14ac:dyDescent="0.3">
      <c r="A33" s="80"/>
      <c r="B33" s="42"/>
      <c r="C33" s="301" t="s">
        <v>103</v>
      </c>
      <c r="D33" s="302"/>
      <c r="E33" s="303"/>
      <c r="F33" s="42"/>
      <c r="G33" s="42"/>
      <c r="H33" s="42"/>
      <c r="I33" s="42"/>
      <c r="J33" s="42"/>
      <c r="K33" s="42"/>
      <c r="L33" s="42"/>
      <c r="M33" s="42"/>
      <c r="N33" s="42"/>
      <c r="O33" s="42"/>
      <c r="P33" s="42"/>
      <c r="Q33" s="42"/>
      <c r="R33" s="42"/>
      <c r="S33" s="42"/>
      <c r="T33" s="42"/>
      <c r="U33" s="42"/>
      <c r="V33" s="42"/>
      <c r="W33" s="42"/>
      <c r="X33" s="42"/>
      <c r="Y33" s="42"/>
      <c r="Z33" s="42"/>
      <c r="AA33" s="42"/>
      <c r="AB33" s="42"/>
      <c r="AC33" s="42"/>
      <c r="AD33" s="42"/>
      <c r="AE33" s="42"/>
      <c r="AF33" s="42"/>
      <c r="AG33" s="42"/>
      <c r="AH33" s="42"/>
      <c r="AI33" s="301" t="s">
        <v>103</v>
      </c>
      <c r="AJ33" s="302"/>
      <c r="AK33" s="303"/>
      <c r="AL33" s="42"/>
      <c r="AM33" s="80"/>
      <c r="AN33" s="80"/>
      <c r="AO33" s="66"/>
      <c r="AP33" s="122" t="s">
        <v>32</v>
      </c>
      <c r="AQ33" s="109" t="str">
        <f>IF( AND(AI59,AK59), "Only select 1", IF(AI59,AI58, IF(AK59,AK58, "")))</f>
        <v/>
      </c>
      <c r="AR33" s="66"/>
      <c r="AS33" s="42"/>
      <c r="AT33" s="42"/>
      <c r="AU33" s="42"/>
    </row>
    <row r="34" spans="1:47" ht="15" customHeight="1" x14ac:dyDescent="0.25">
      <c r="A34" s="80"/>
      <c r="B34" s="42"/>
      <c r="C34" s="304"/>
      <c r="D34" s="305"/>
      <c r="E34" s="306"/>
      <c r="F34" s="42"/>
      <c r="G34" s="42"/>
      <c r="H34" s="42"/>
      <c r="I34" s="42"/>
      <c r="J34" s="42"/>
      <c r="K34" s="42"/>
      <c r="L34" s="42"/>
      <c r="M34" s="42"/>
      <c r="N34" s="42"/>
      <c r="O34" s="42"/>
      <c r="P34" s="42"/>
      <c r="Q34" s="42"/>
      <c r="R34" s="42"/>
      <c r="S34" s="42"/>
      <c r="T34" s="42"/>
      <c r="U34" s="42"/>
      <c r="V34" s="42"/>
      <c r="W34" s="42"/>
      <c r="X34" s="42"/>
      <c r="Y34" s="42"/>
      <c r="Z34" s="42"/>
      <c r="AA34" s="42"/>
      <c r="AB34" s="42"/>
      <c r="AC34" s="42"/>
      <c r="AD34" s="42"/>
      <c r="AE34" s="42"/>
      <c r="AF34" s="42"/>
      <c r="AG34" s="42"/>
      <c r="AH34" s="42"/>
      <c r="AI34" s="304"/>
      <c r="AJ34" s="305"/>
      <c r="AK34" s="306"/>
      <c r="AL34" s="42"/>
      <c r="AM34" s="80"/>
      <c r="AN34" s="80"/>
      <c r="AO34" s="66"/>
      <c r="AP34" s="123" t="s">
        <v>33</v>
      </c>
      <c r="AQ34" s="110" t="str">
        <f>IF( AND(I42,K42), "Only select 1", IF(I42,I41, IF(K42,K41, "")))</f>
        <v/>
      </c>
      <c r="AR34" s="66"/>
      <c r="AS34" s="42"/>
      <c r="AT34" s="42"/>
      <c r="AU34" s="42"/>
    </row>
    <row r="35" spans="1:47" ht="15.75" customHeight="1" thickBot="1" x14ac:dyDescent="0.55000000000000004">
      <c r="A35" s="80"/>
      <c r="B35" s="42"/>
      <c r="C35" s="42"/>
      <c r="D35" s="42"/>
      <c r="E35" s="42"/>
      <c r="F35" s="42"/>
      <c r="G35" s="42"/>
      <c r="H35" s="42"/>
      <c r="I35" s="73"/>
      <c r="J35" s="73"/>
      <c r="K35" s="73"/>
      <c r="L35" s="42"/>
      <c r="M35" s="42"/>
      <c r="N35" s="42"/>
      <c r="O35" s="42"/>
      <c r="P35" s="42"/>
      <c r="Q35" s="42"/>
      <c r="R35" s="42"/>
      <c r="S35" s="42"/>
      <c r="T35" s="42"/>
      <c r="U35" s="42"/>
      <c r="V35" s="42"/>
      <c r="W35" s="42"/>
      <c r="X35" s="42"/>
      <c r="Y35" s="42"/>
      <c r="Z35" s="42"/>
      <c r="AA35" s="42"/>
      <c r="AB35" s="42"/>
      <c r="AC35" s="42"/>
      <c r="AD35" s="42"/>
      <c r="AE35" s="42"/>
      <c r="AF35" s="42"/>
      <c r="AG35" s="42"/>
      <c r="AH35" s="42"/>
      <c r="AI35" s="42"/>
      <c r="AJ35" s="42"/>
      <c r="AK35" s="42"/>
      <c r="AL35" s="42"/>
      <c r="AM35" s="80"/>
      <c r="AN35" s="80"/>
      <c r="AO35" s="66"/>
      <c r="AP35" s="124" t="s">
        <v>34</v>
      </c>
      <c r="AQ35" s="111" t="str">
        <f>IF( AND(I56,K56), "Only select 1", IF(I56,I55, IF(K56,K55, "")))</f>
        <v/>
      </c>
      <c r="AR35" s="66"/>
      <c r="AS35" s="42"/>
      <c r="AT35" s="42"/>
      <c r="AU35" s="42"/>
    </row>
    <row r="36" spans="1:47" ht="15.75" customHeight="1" thickBot="1" x14ac:dyDescent="0.4">
      <c r="A36" s="80"/>
      <c r="B36" s="42"/>
      <c r="C36" s="233" t="s">
        <v>104</v>
      </c>
      <c r="D36" s="234"/>
      <c r="E36" s="235"/>
      <c r="F36" s="42"/>
      <c r="G36" s="46"/>
      <c r="H36" s="46"/>
      <c r="I36" s="248" t="s">
        <v>108</v>
      </c>
      <c r="J36" s="249"/>
      <c r="K36" s="250"/>
      <c r="L36" s="46"/>
      <c r="M36" s="46"/>
      <c r="N36" s="42"/>
      <c r="O36" s="85"/>
      <c r="P36" s="42"/>
      <c r="Q36" s="282" t="s">
        <v>20</v>
      </c>
      <c r="R36" s="283"/>
      <c r="S36" s="283"/>
      <c r="T36" s="283"/>
      <c r="U36" s="283"/>
      <c r="V36" s="283"/>
      <c r="W36" s="284"/>
      <c r="X36" s="46"/>
      <c r="Y36" s="46"/>
      <c r="Z36" s="42"/>
      <c r="AA36" s="46"/>
      <c r="AB36" s="46"/>
      <c r="AC36" s="248" t="s">
        <v>108</v>
      </c>
      <c r="AD36" s="249"/>
      <c r="AE36" s="250"/>
      <c r="AF36" s="46"/>
      <c r="AG36" s="42"/>
      <c r="AH36" s="42"/>
      <c r="AI36" s="233" t="s">
        <v>106</v>
      </c>
      <c r="AJ36" s="234"/>
      <c r="AK36" s="235"/>
      <c r="AL36" s="42"/>
      <c r="AM36" s="80"/>
      <c r="AN36" s="80"/>
      <c r="AO36" s="66"/>
      <c r="AP36" s="124" t="s">
        <v>35</v>
      </c>
      <c r="AQ36" s="111" t="str">
        <f>IF( AND(AC42,AE42), "Only select 1", IF(AC42,AC41, IF(AE42,AE41, "")))</f>
        <v/>
      </c>
      <c r="AR36" s="66"/>
      <c r="AS36" s="42"/>
      <c r="AT36" s="42"/>
      <c r="AU36" s="42"/>
    </row>
    <row r="37" spans="1:47" ht="15.75" customHeight="1" thickBot="1" x14ac:dyDescent="0.3">
      <c r="A37" s="80"/>
      <c r="B37" s="42"/>
      <c r="C37" s="83" t="str">
        <f xml:space="preserve"> IF(NOT(OR(E22,E23,E24,E25)),"", IF( AND(E22, NOT(OR(E23,E24,E25))), C22, IF(AND(E23,NOT(OR(E22,E24,E25))),C23, IF(AND(E24,NOT(OR(E22,E23,E25))),C24,  IF(AND(E25,NOT(OR(E22,E23,E24))),C25, C37)  ) ) ) )</f>
        <v/>
      </c>
      <c r="D37" s="60" t="s">
        <v>86</v>
      </c>
      <c r="E37" s="84" t="str">
        <f xml:space="preserve"> IF(COUNTIF(I22:I25, TRUE)&lt;2,"", IF(AND(AI37=G22, COUNTIF(I22:I25,TRUE)&lt; 3), IF(I23,G23, IF(I24,G24, IF(I25, G25))), IF( AND(AI37=G23,COUNTIF(I22:I25,TRUE)&lt; 3), IF(I22,G22, IF(I24, G24, IF(I25, G25))), IF( AND(AI37=G24,COUNTIF(I22:I25,TRUE)&lt; 3), IF(I22,G22, IF(I23, G23, IF(I25, G25))), IF( AND(AI37=G25,COUNTIF(I22:I25,TRUE)&lt; 3), IF(I22,G22, IF(I23, G23, IF(I24, G24))),E37)))) )</f>
        <v/>
      </c>
      <c r="F37" s="47"/>
      <c r="G37" s="42"/>
      <c r="H37" s="42"/>
      <c r="I37" s="251"/>
      <c r="J37" s="252"/>
      <c r="K37" s="253"/>
      <c r="L37" s="42"/>
      <c r="M37" s="42"/>
      <c r="N37" s="42"/>
      <c r="O37" s="42"/>
      <c r="P37" s="42"/>
      <c r="Q37" s="285"/>
      <c r="R37" s="286"/>
      <c r="S37" s="286"/>
      <c r="T37" s="286"/>
      <c r="U37" s="286"/>
      <c r="V37" s="286"/>
      <c r="W37" s="287"/>
      <c r="X37" s="42"/>
      <c r="Y37" s="42"/>
      <c r="Z37" s="42"/>
      <c r="AA37" s="42"/>
      <c r="AB37" s="42"/>
      <c r="AC37" s="251"/>
      <c r="AD37" s="252"/>
      <c r="AE37" s="253"/>
      <c r="AF37" s="42"/>
      <c r="AG37" s="42"/>
      <c r="AH37" s="42"/>
      <c r="AI37" s="83" t="str">
        <f xml:space="preserve"> IF(NOT(OR(I22:I25)),"", IF(AND(I22, NOT(OR(I23,I24,I25))), G22, IF(AND(I23,NOT(OR(I22,I24,I25))),G23, IF(AND(I24,NOT(OR(I22,I23,I25))),G24,  IF(AND(I25,NOT(OR(I22,I23,I24))),G25, AI37)  ) ) ))</f>
        <v/>
      </c>
      <c r="AJ37" s="60" t="s">
        <v>86</v>
      </c>
      <c r="AK37" s="84" t="str">
        <f>IF(COUNTIF(E22:E25, TRUE)&lt;2,"", IF(AND(C37=C22, COUNTIF(E22:E25,TRUE)&lt; 3), IF(E23,C23, IF(E24,C24, IF(E25, C25))), IF( AND(C37=C23,COUNTIF(E22:E25,TRUE)&lt; 3), IF(E22,C22, IF(E24, C24, IF(E25, C25))), IF( AND(C37=C24,COUNTIF(E22:E25,TRUE)&lt; 3), IF(E22,C22, IF(E23, C23, IF(E25, C25))), IF( AND(C37=C25,COUNTIF(E22:E25,TRUE)&lt; 3), IF(E22,C22, IF(E23, C23, IF(E24, C24))),AK37)))) )</f>
        <v/>
      </c>
      <c r="AL37" s="42"/>
      <c r="AM37" s="80"/>
      <c r="AN37" s="80"/>
      <c r="AO37" s="66"/>
      <c r="AP37" s="125" t="s">
        <v>36</v>
      </c>
      <c r="AQ37" s="112" t="str">
        <f>IF( AND(AC56,AE56), "Only select 1", IF(AC56,AC55, IF(AE56,AE55, "")))</f>
        <v/>
      </c>
      <c r="AR37" s="66"/>
      <c r="AS37" s="42"/>
      <c r="AT37" s="42"/>
      <c r="AU37" s="42"/>
    </row>
    <row r="38" spans="1:47" ht="15.75" thickBot="1" x14ac:dyDescent="0.3">
      <c r="A38" s="80"/>
      <c r="B38" s="42"/>
      <c r="C38" s="67" t="b">
        <v>0</v>
      </c>
      <c r="D38" s="68"/>
      <c r="E38" s="69" t="b">
        <v>0</v>
      </c>
      <c r="F38" s="42"/>
      <c r="G38" s="42"/>
      <c r="H38" s="42"/>
      <c r="I38" s="42"/>
      <c r="J38" s="42"/>
      <c r="K38" s="42"/>
      <c r="L38" s="42"/>
      <c r="M38" s="42"/>
      <c r="N38" s="42"/>
      <c r="O38" s="42"/>
      <c r="P38" s="42"/>
      <c r="Q38" s="288" t="str">
        <f>IF( AND(Q48,V48), "Only select 1", IF(Q48,Q47, IF(V48,V47, "")))</f>
        <v/>
      </c>
      <c r="R38" s="289"/>
      <c r="S38" s="289"/>
      <c r="T38" s="289"/>
      <c r="U38" s="289"/>
      <c r="V38" s="289"/>
      <c r="W38" s="290"/>
      <c r="X38" s="42"/>
      <c r="Y38" s="42"/>
      <c r="Z38" s="42"/>
      <c r="AA38" s="42"/>
      <c r="AB38" s="42"/>
      <c r="AC38" s="42"/>
      <c r="AD38" s="42"/>
      <c r="AE38" s="42"/>
      <c r="AF38" s="42"/>
      <c r="AG38" s="42"/>
      <c r="AH38" s="42"/>
      <c r="AI38" s="67" t="b">
        <v>0</v>
      </c>
      <c r="AJ38" s="68"/>
      <c r="AK38" s="69" t="b">
        <v>0</v>
      </c>
      <c r="AL38" s="42"/>
      <c r="AM38" s="80"/>
      <c r="AN38" s="80"/>
      <c r="AO38" s="66"/>
      <c r="AP38" s="126" t="s">
        <v>37</v>
      </c>
      <c r="AQ38" s="113" t="str">
        <f>IF( AND(M48,O48), "Only select 1", IF(M48,M47, IF(O48,O47, "")))</f>
        <v/>
      </c>
      <c r="AR38" s="66"/>
      <c r="AS38" s="42"/>
      <c r="AT38" s="42"/>
      <c r="AU38" s="42"/>
    </row>
    <row r="39" spans="1:47" ht="15.75" thickBot="1" x14ac:dyDescent="0.3">
      <c r="A39" s="80"/>
      <c r="B39" s="42"/>
      <c r="C39" s="47"/>
      <c r="D39" s="47"/>
      <c r="E39" s="47"/>
      <c r="F39" s="42"/>
      <c r="G39" s="42"/>
      <c r="H39" s="42"/>
      <c r="I39" s="242" t="s">
        <v>113</v>
      </c>
      <c r="J39" s="243"/>
      <c r="K39" s="244"/>
      <c r="L39" s="42"/>
      <c r="M39" s="42"/>
      <c r="N39" s="42"/>
      <c r="O39" s="42"/>
      <c r="P39" s="42"/>
      <c r="Q39" s="291"/>
      <c r="R39" s="292"/>
      <c r="S39" s="292"/>
      <c r="T39" s="292"/>
      <c r="U39" s="292"/>
      <c r="V39" s="292"/>
      <c r="W39" s="293"/>
      <c r="X39" s="42"/>
      <c r="Y39" s="42"/>
      <c r="Z39" s="42"/>
      <c r="AA39" s="42"/>
      <c r="AB39" s="42"/>
      <c r="AC39" s="242" t="s">
        <v>115</v>
      </c>
      <c r="AD39" s="243"/>
      <c r="AE39" s="244"/>
      <c r="AF39" s="42"/>
      <c r="AG39" s="47"/>
      <c r="AH39" s="47"/>
      <c r="AI39" s="47"/>
      <c r="AJ39" s="42"/>
      <c r="AK39" s="42"/>
      <c r="AL39" s="42"/>
      <c r="AM39" s="80"/>
      <c r="AN39" s="80"/>
      <c r="AO39" s="66"/>
      <c r="AP39" s="127" t="s">
        <v>38</v>
      </c>
      <c r="AQ39" s="114" t="str">
        <f>IF( AND(Y48,AA48), "Only select 1", IF(Y48,Y47, IF(AA48,AA47, "")))</f>
        <v/>
      </c>
      <c r="AR39" s="66"/>
      <c r="AS39" s="42"/>
      <c r="AT39" s="42"/>
      <c r="AU39" s="42"/>
    </row>
    <row r="40" spans="1:47" ht="15.75" thickBot="1" x14ac:dyDescent="0.3">
      <c r="A40" s="80"/>
      <c r="B40" s="42"/>
      <c r="C40" s="42"/>
      <c r="D40" s="42"/>
      <c r="E40" s="42"/>
      <c r="F40" s="42"/>
      <c r="G40" s="42"/>
      <c r="H40" s="42"/>
      <c r="I40" s="245"/>
      <c r="J40" s="246"/>
      <c r="K40" s="247"/>
      <c r="L40" s="42"/>
      <c r="M40" s="42"/>
      <c r="N40" s="42"/>
      <c r="O40" s="42"/>
      <c r="P40" s="42"/>
      <c r="Q40" s="42"/>
      <c r="R40" s="42"/>
      <c r="S40" s="42"/>
      <c r="T40" s="42"/>
      <c r="U40" s="42"/>
      <c r="V40" s="42"/>
      <c r="W40" s="42"/>
      <c r="X40" s="42"/>
      <c r="Y40" s="42"/>
      <c r="Z40" s="42"/>
      <c r="AA40" s="42"/>
      <c r="AB40" s="42"/>
      <c r="AC40" s="245"/>
      <c r="AD40" s="246"/>
      <c r="AE40" s="247"/>
      <c r="AF40" s="42"/>
      <c r="AG40" s="42"/>
      <c r="AH40" s="42"/>
      <c r="AI40" s="42"/>
      <c r="AJ40" s="42"/>
      <c r="AK40" s="42"/>
      <c r="AL40" s="42"/>
      <c r="AM40" s="80"/>
      <c r="AN40" s="80"/>
      <c r="AO40" s="66"/>
      <c r="AP40" s="128" t="s">
        <v>39</v>
      </c>
      <c r="AQ40" s="115" t="str">
        <f>IF( AND(Q56,V56), "Only select 1", IF(Q56,Q55, IF(V56,V55, "")))</f>
        <v/>
      </c>
      <c r="AR40" s="66"/>
      <c r="AS40" s="42"/>
      <c r="AT40" s="42"/>
      <c r="AU40" s="42"/>
    </row>
    <row r="41" spans="1:47" ht="15" customHeight="1" thickBot="1" x14ac:dyDescent="0.55000000000000004">
      <c r="A41" s="80"/>
      <c r="B41" s="42"/>
      <c r="C41" s="42"/>
      <c r="D41" s="42"/>
      <c r="E41" s="42"/>
      <c r="F41" s="42"/>
      <c r="G41" s="42"/>
      <c r="H41" s="42"/>
      <c r="I41" s="92" t="str">
        <f>IF( AND(C38,E38), "Only select 1", IF(C38,C37, IF(E38,E37, "")))</f>
        <v/>
      </c>
      <c r="J41" s="76" t="s">
        <v>86</v>
      </c>
      <c r="K41" s="93" t="str">
        <f>IF( AND(C45,E45), "Only select 1", IF(C45,C44, IF(E45,E44, "")))</f>
        <v/>
      </c>
      <c r="L41" s="42"/>
      <c r="M41" s="74"/>
      <c r="N41" s="75"/>
      <c r="O41" s="75"/>
      <c r="P41" s="42"/>
      <c r="Q41" s="42"/>
      <c r="R41" s="42"/>
      <c r="S41" s="42"/>
      <c r="T41" s="42"/>
      <c r="U41" s="42"/>
      <c r="V41" s="42"/>
      <c r="W41" s="42"/>
      <c r="X41" s="42"/>
      <c r="Y41" s="42"/>
      <c r="Z41" s="42"/>
      <c r="AA41" s="42"/>
      <c r="AB41" s="42"/>
      <c r="AC41" s="92" t="str">
        <f>IF( AND(AI38,AK38), "Only select 1", IF(AI38,AI37, IF(AK38,AK37, "")))</f>
        <v/>
      </c>
      <c r="AD41" s="76" t="s">
        <v>86</v>
      </c>
      <c r="AE41" s="93" t="str">
        <f>IF( AND(AI45,AK45), "Only select 1", IF(AI45,AI44, IF(AK45,AK44, "")))</f>
        <v/>
      </c>
      <c r="AF41" s="42"/>
      <c r="AG41" s="42"/>
      <c r="AH41" s="42"/>
      <c r="AI41" s="42"/>
      <c r="AJ41" s="42"/>
      <c r="AK41" s="42"/>
      <c r="AL41" s="42"/>
      <c r="AM41" s="80"/>
      <c r="AN41" s="80"/>
      <c r="AO41" s="66"/>
      <c r="AP41" s="170" t="s">
        <v>20</v>
      </c>
      <c r="AQ41" s="149" t="str">
        <f>Q38</f>
        <v/>
      </c>
      <c r="AR41" s="66"/>
      <c r="AS41" s="42"/>
      <c r="AT41" s="42"/>
      <c r="AU41" s="42"/>
    </row>
    <row r="42" spans="1:47" ht="15.75" customHeight="1" thickBot="1" x14ac:dyDescent="0.3">
      <c r="A42" s="80"/>
      <c r="B42" s="42"/>
      <c r="C42" s="42"/>
      <c r="D42" s="42"/>
      <c r="E42" s="42"/>
      <c r="F42" s="42"/>
      <c r="G42" s="42"/>
      <c r="H42" s="42"/>
      <c r="I42" s="67" t="b">
        <v>0</v>
      </c>
      <c r="J42" s="68"/>
      <c r="K42" s="69" t="b">
        <v>0</v>
      </c>
      <c r="L42" s="42"/>
      <c r="M42" s="254" t="s">
        <v>109</v>
      </c>
      <c r="N42" s="255"/>
      <c r="O42" s="256"/>
      <c r="P42" s="42"/>
      <c r="Q42" s="42"/>
      <c r="R42" s="42"/>
      <c r="S42" s="42"/>
      <c r="T42" s="42"/>
      <c r="U42" s="42"/>
      <c r="V42" s="42"/>
      <c r="W42" s="42"/>
      <c r="X42" s="42"/>
      <c r="Y42" s="254" t="s">
        <v>109</v>
      </c>
      <c r="Z42" s="255"/>
      <c r="AA42" s="256"/>
      <c r="AB42" s="42"/>
      <c r="AC42" s="67" t="b">
        <v>0</v>
      </c>
      <c r="AD42" s="70"/>
      <c r="AE42" s="69" t="b">
        <v>0</v>
      </c>
      <c r="AF42" s="42"/>
      <c r="AG42" s="42"/>
      <c r="AH42" s="42"/>
      <c r="AI42" s="42"/>
      <c r="AJ42" s="42"/>
      <c r="AK42" s="42"/>
      <c r="AL42" s="42"/>
      <c r="AM42" s="80"/>
      <c r="AN42" s="80"/>
      <c r="AO42" s="66"/>
      <c r="AP42" s="205" t="s">
        <v>160</v>
      </c>
      <c r="AQ42" s="208">
        <f>G10</f>
        <v>0</v>
      </c>
      <c r="AR42" s="66"/>
      <c r="AS42" s="42"/>
      <c r="AT42" s="42"/>
      <c r="AU42" s="42"/>
    </row>
    <row r="43" spans="1:47" ht="15.75" customHeight="1" thickBot="1" x14ac:dyDescent="0.6">
      <c r="A43" s="80"/>
      <c r="B43" s="42"/>
      <c r="C43" s="233" t="s">
        <v>105</v>
      </c>
      <c r="D43" s="234"/>
      <c r="E43" s="235"/>
      <c r="F43" s="42"/>
      <c r="G43" s="42"/>
      <c r="H43" s="42"/>
      <c r="I43" s="47"/>
      <c r="J43" s="47"/>
      <c r="K43" s="47"/>
      <c r="L43" s="42"/>
      <c r="M43" s="257"/>
      <c r="N43" s="258"/>
      <c r="O43" s="259"/>
      <c r="P43" s="42"/>
      <c r="Q43" s="77"/>
      <c r="R43" s="77"/>
      <c r="S43" s="77"/>
      <c r="T43" s="77"/>
      <c r="U43" s="77"/>
      <c r="V43" s="77"/>
      <c r="W43" s="77"/>
      <c r="X43" s="42"/>
      <c r="Y43" s="257"/>
      <c r="Z43" s="258"/>
      <c r="AA43" s="259"/>
      <c r="AB43" s="42"/>
      <c r="AC43" s="47"/>
      <c r="AD43" s="47"/>
      <c r="AE43" s="47"/>
      <c r="AF43" s="42"/>
      <c r="AG43" s="47"/>
      <c r="AH43" s="47"/>
      <c r="AI43" s="233" t="s">
        <v>107</v>
      </c>
      <c r="AJ43" s="234"/>
      <c r="AK43" s="235"/>
      <c r="AL43" s="42"/>
      <c r="AM43" s="80"/>
      <c r="AN43" s="80"/>
      <c r="AO43" s="66"/>
      <c r="AP43" s="206" t="str">
        <f>C11</f>
        <v>Player of the tournament</v>
      </c>
      <c r="AQ43" s="180">
        <f>G11</f>
        <v>0</v>
      </c>
      <c r="AR43" s="66"/>
      <c r="AS43" s="42"/>
      <c r="AT43" s="42"/>
      <c r="AU43" s="42"/>
    </row>
    <row r="44" spans="1:47" ht="15.75" customHeight="1" thickBot="1" x14ac:dyDescent="0.6">
      <c r="A44" s="80"/>
      <c r="B44" s="42"/>
      <c r="C44" s="92" t="str">
        <f xml:space="preserve"> IF(NOT(OR(M22:M25)),"", IF( AND(M22, NOT(OR(M23,M24,M25))), K22, IF(AND(M23,NOT(OR(M22,M24,M25))),K23, IF(AND(M24,NOT(OR(M22,M23,M25))),K24,  IF(AND(M25,NOT(OR(M22,M23,M24))),K25, C44)  ) ) ))</f>
        <v/>
      </c>
      <c r="D44" s="76" t="s">
        <v>86</v>
      </c>
      <c r="E44" s="93" t="str">
        <f xml:space="preserve"> IF(COUNTIF(Q22:Q25, TRUE)&lt;2,"", IF(AND(AI44=O22, COUNTIF(Q22:Q25,TRUE)&lt; 3), IF(Q23,O23, IF(Q24,O24, IF(Q25, O25))), IF( AND(AI44=O23,COUNTIF(Q22:Q25,TRUE)&lt; 3), IF(Q22,O22, IF(Q24, O24, IF(Q25, O25))), IF( AND(AI44=O24,COUNTIF(Q22:Q25,TRUE)&lt; 3), IF(Q22,O22, IF(Q23, O23, IF(Q25, O25))), IF( AND(AI44=O25,COUNTIF(Q22:Q25,TRUE)&lt; 3), IF(Q22,O22, IF(Q23, O23, IF(Q24, O24))),E44)))))</f>
        <v/>
      </c>
      <c r="F44" s="42"/>
      <c r="G44" s="42"/>
      <c r="H44" s="42"/>
      <c r="I44" s="47"/>
      <c r="J44" s="47"/>
      <c r="K44" s="47"/>
      <c r="L44" s="42"/>
      <c r="M44" s="42"/>
      <c r="N44" s="42"/>
      <c r="O44" s="42"/>
      <c r="P44" s="42"/>
      <c r="Q44" s="77"/>
      <c r="R44" s="77"/>
      <c r="S44" s="77"/>
      <c r="T44" s="77"/>
      <c r="U44" s="77"/>
      <c r="V44" s="77"/>
      <c r="W44" s="77"/>
      <c r="X44" s="42"/>
      <c r="Y44" s="42"/>
      <c r="Z44" s="42"/>
      <c r="AA44" s="42"/>
      <c r="AB44" s="42"/>
      <c r="AC44" s="42"/>
      <c r="AD44" s="42"/>
      <c r="AE44" s="42"/>
      <c r="AF44" s="42"/>
      <c r="AG44" s="42"/>
      <c r="AH44" s="42"/>
      <c r="AI44" s="92" t="str">
        <f xml:space="preserve"> IF(NOT(OR(Q22:Q25)),"", IF(AND(Q22, NOT(OR(Q23,Q24,Q25))), O22, IF(AND(Q23,NOT(OR(Q22,Q24,Q25))),O23, IF(AND(Q24,NOT(OR(Q22,Q23,Q25))),O24,  IF(AND(Q25,NOT(OR(Q22,Q23,Q24))),O25, AI44)  ) ) ))</f>
        <v/>
      </c>
      <c r="AJ44" s="76" t="s">
        <v>86</v>
      </c>
      <c r="AK44" s="93" t="str">
        <f xml:space="preserve"> IF(COUNTIF(M22:M25, TRUE)&lt;2,"", IF(AND(C44=K22, COUNTIF(M22:M25,TRUE)&lt; 3), IF(M23,K23, IF(M24,K24, IF(M25, K25))), IF( AND(C44=K23,COUNTIF(M22:M25,TRUE)&lt; 3), IF(M22,K22, IF(M24, K24, IF(M25, K25))), IF( AND(C44=K24,COUNTIF(M22:M25,TRUE)&lt; 3), IF(M22,K22, IF(M23, K23, IF(M25, C25))), IF( AND(C44=K25,COUNTIF(M22:M25,TRUE)&lt; 3), IF(M22,K22, IF(M23, K23, IF(M24, K24))),AK44)))))</f>
        <v/>
      </c>
      <c r="AL44" s="42"/>
      <c r="AM44" s="80"/>
      <c r="AN44" s="80"/>
      <c r="AO44" s="66"/>
      <c r="AP44" s="206" t="str">
        <f>C12</f>
        <v>No. of Red cards</v>
      </c>
      <c r="AQ44" s="180">
        <f>G12</f>
        <v>0</v>
      </c>
      <c r="AR44" s="66"/>
      <c r="AS44" s="42"/>
      <c r="AT44" s="42"/>
      <c r="AU44" s="42"/>
    </row>
    <row r="45" spans="1:47" ht="15.75" thickBot="1" x14ac:dyDescent="0.3">
      <c r="A45" s="80"/>
      <c r="B45" s="42"/>
      <c r="C45" s="67" t="b">
        <v>0</v>
      </c>
      <c r="D45" s="68"/>
      <c r="E45" s="69" t="b">
        <v>0</v>
      </c>
      <c r="F45" s="42"/>
      <c r="G45" s="42"/>
      <c r="H45" s="42"/>
      <c r="I45" s="42"/>
      <c r="J45" s="42"/>
      <c r="K45" s="42"/>
      <c r="L45" s="47"/>
      <c r="M45" s="236" t="s">
        <v>111</v>
      </c>
      <c r="N45" s="237"/>
      <c r="O45" s="238"/>
      <c r="P45" s="42"/>
      <c r="Q45" s="270" t="s">
        <v>110</v>
      </c>
      <c r="R45" s="271"/>
      <c r="S45" s="271"/>
      <c r="T45" s="271"/>
      <c r="U45" s="271"/>
      <c r="V45" s="271"/>
      <c r="W45" s="272"/>
      <c r="X45" s="42"/>
      <c r="Y45" s="236" t="s">
        <v>112</v>
      </c>
      <c r="Z45" s="237"/>
      <c r="AA45" s="238"/>
      <c r="AB45" s="42"/>
      <c r="AC45" s="42"/>
      <c r="AD45" s="42"/>
      <c r="AE45" s="42"/>
      <c r="AF45" s="42"/>
      <c r="AG45" s="42"/>
      <c r="AH45" s="42"/>
      <c r="AI45" s="67" t="b">
        <v>0</v>
      </c>
      <c r="AJ45" s="68"/>
      <c r="AK45" s="69" t="b">
        <v>0</v>
      </c>
      <c r="AL45" s="42"/>
      <c r="AM45" s="80"/>
      <c r="AN45" s="80"/>
      <c r="AO45" s="66"/>
      <c r="AP45" s="206" t="str">
        <f>C13</f>
        <v>Group with most goals</v>
      </c>
      <c r="AQ45" s="180">
        <f>G13</f>
        <v>0</v>
      </c>
      <c r="AR45" s="66"/>
      <c r="AS45" s="42"/>
      <c r="AT45" s="42"/>
      <c r="AU45" s="42"/>
    </row>
    <row r="46" spans="1:47" ht="15.75" thickBot="1" x14ac:dyDescent="0.3">
      <c r="A46" s="80"/>
      <c r="B46" s="42"/>
      <c r="C46" s="42"/>
      <c r="D46" s="42"/>
      <c r="E46" s="42"/>
      <c r="F46" s="42"/>
      <c r="G46" s="42"/>
      <c r="H46" s="42"/>
      <c r="I46" s="42"/>
      <c r="J46" s="42"/>
      <c r="K46" s="42"/>
      <c r="L46" s="47"/>
      <c r="M46" s="239"/>
      <c r="N46" s="240"/>
      <c r="O46" s="241"/>
      <c r="P46" s="42"/>
      <c r="Q46" s="273"/>
      <c r="R46" s="274"/>
      <c r="S46" s="274"/>
      <c r="T46" s="274"/>
      <c r="U46" s="274"/>
      <c r="V46" s="274"/>
      <c r="W46" s="275"/>
      <c r="X46" s="42"/>
      <c r="Y46" s="239"/>
      <c r="Z46" s="240"/>
      <c r="AA46" s="241"/>
      <c r="AB46" s="42"/>
      <c r="AC46" s="42"/>
      <c r="AD46" s="42"/>
      <c r="AE46" s="42"/>
      <c r="AF46" s="42"/>
      <c r="AG46" s="42"/>
      <c r="AH46" s="42"/>
      <c r="AJ46" s="42"/>
      <c r="AK46" s="42"/>
      <c r="AL46" s="42"/>
      <c r="AM46" s="80"/>
      <c r="AN46" s="80"/>
      <c r="AO46" s="66"/>
      <c r="AP46" s="207" t="str">
        <f>C14</f>
        <v>No. goals in final (tiebreaker)</v>
      </c>
      <c r="AQ46" s="181">
        <f>G14</f>
        <v>0</v>
      </c>
      <c r="AR46" s="66"/>
      <c r="AS46" s="42"/>
      <c r="AT46" s="42"/>
      <c r="AU46" s="42"/>
    </row>
    <row r="47" spans="1:47" ht="15.75" x14ac:dyDescent="0.25">
      <c r="A47" s="80"/>
      <c r="B47" s="42"/>
      <c r="C47" s="42"/>
      <c r="D47" s="42"/>
      <c r="E47" s="42"/>
      <c r="F47" s="42"/>
      <c r="G47" s="42"/>
      <c r="H47" s="42"/>
      <c r="I47" s="42"/>
      <c r="J47" s="42"/>
      <c r="K47" s="42"/>
      <c r="L47" s="47"/>
      <c r="M47" s="92" t="str">
        <f>IF( AND(I42,K42), "Only select 1", IF(I42,I41, IF(K42,K41, "")))</f>
        <v/>
      </c>
      <c r="N47" s="76" t="s">
        <v>86</v>
      </c>
      <c r="O47" s="93" t="str">
        <f>IF( AND(I56,K56), "Only select 1", IF(I56,I55, IF(K56,K55, "")))</f>
        <v/>
      </c>
      <c r="P47" s="42"/>
      <c r="Q47" s="264" t="str">
        <f>IF( AND(M48,O48), "Only select 1", IF(M48,M47, IF(O48,O47, "")))</f>
        <v/>
      </c>
      <c r="R47" s="265"/>
      <c r="S47" s="60"/>
      <c r="T47" s="60" t="s">
        <v>86</v>
      </c>
      <c r="U47" s="60"/>
      <c r="V47" s="265" t="str">
        <f>IF( AND(Y48,AA48), "Only select 1", IF(Y48,Y47, IF(AA48,AA47, "")))</f>
        <v/>
      </c>
      <c r="W47" s="268"/>
      <c r="X47" s="42"/>
      <c r="Y47" s="83" t="str">
        <f>IF( AND(AC42,AE42), "Only select 1", IF(AC42,AC41, IF(AE42,AE41, "")))</f>
        <v/>
      </c>
      <c r="Z47" s="60" t="s">
        <v>86</v>
      </c>
      <c r="AA47" s="84" t="str">
        <f>IF( AND(AC56,AE56), "Only select 1", IF(AC56,AC55, IF(AE56,AE55, "")))</f>
        <v/>
      </c>
      <c r="AB47" s="42"/>
      <c r="AC47" s="42"/>
      <c r="AD47" s="42"/>
      <c r="AE47" s="42"/>
      <c r="AF47" s="42"/>
      <c r="AG47" s="42"/>
      <c r="AH47" s="42"/>
      <c r="AI47" s="42"/>
      <c r="AJ47" s="42"/>
      <c r="AK47" s="42"/>
      <c r="AL47" s="42"/>
      <c r="AM47" s="80"/>
      <c r="AN47" s="80"/>
      <c r="AO47" s="66"/>
      <c r="AP47" s="66"/>
      <c r="AQ47" s="66"/>
      <c r="AR47" s="66"/>
      <c r="AS47" s="42"/>
      <c r="AT47" s="42"/>
      <c r="AU47" s="42"/>
    </row>
    <row r="48" spans="1:47" ht="15.75" thickBot="1" x14ac:dyDescent="0.3">
      <c r="A48" s="80"/>
      <c r="B48" s="42"/>
      <c r="C48" s="42"/>
      <c r="D48" s="42"/>
      <c r="E48" s="42"/>
      <c r="F48" s="42"/>
      <c r="G48" s="42"/>
      <c r="H48" s="42"/>
      <c r="I48" s="42"/>
      <c r="J48" s="42"/>
      <c r="K48" s="42"/>
      <c r="L48" s="47"/>
      <c r="M48" s="67" t="b">
        <v>0</v>
      </c>
      <c r="N48" s="70"/>
      <c r="O48" s="69" t="b">
        <v>0</v>
      </c>
      <c r="P48" s="42"/>
      <c r="Q48" s="266" t="b">
        <v>0</v>
      </c>
      <c r="R48" s="267"/>
      <c r="S48" s="68"/>
      <c r="T48" s="68"/>
      <c r="U48" s="68"/>
      <c r="V48" s="267" t="b">
        <v>0</v>
      </c>
      <c r="W48" s="269"/>
      <c r="X48" s="46"/>
      <c r="Y48" s="67" t="b">
        <v>0</v>
      </c>
      <c r="Z48" s="70"/>
      <c r="AA48" s="69" t="b">
        <v>0</v>
      </c>
      <c r="AB48" s="42"/>
      <c r="AC48" s="42"/>
      <c r="AD48" s="42"/>
      <c r="AE48" s="42"/>
      <c r="AF48" s="42"/>
      <c r="AG48" s="42"/>
      <c r="AH48" s="42"/>
      <c r="AI48" s="42"/>
      <c r="AJ48" s="42"/>
      <c r="AK48" s="42"/>
      <c r="AL48" s="42"/>
      <c r="AM48" s="80"/>
      <c r="AN48" s="80"/>
      <c r="AO48" s="66"/>
      <c r="AP48" s="66"/>
      <c r="AQ48" s="66"/>
      <c r="AR48" s="66"/>
      <c r="AS48" s="42"/>
      <c r="AT48" s="42"/>
      <c r="AU48" s="42"/>
    </row>
    <row r="49" spans="1:47" ht="15.75" thickBot="1" x14ac:dyDescent="0.3">
      <c r="A49" s="80"/>
      <c r="B49" s="42"/>
      <c r="C49" s="42"/>
      <c r="D49" s="42"/>
      <c r="E49" s="42"/>
      <c r="F49" s="42"/>
      <c r="G49" s="47"/>
      <c r="H49" s="47"/>
      <c r="I49" s="47"/>
      <c r="J49" s="42"/>
      <c r="K49" s="47"/>
      <c r="L49" s="47"/>
      <c r="M49" s="47"/>
      <c r="N49" s="42"/>
      <c r="O49" s="42"/>
      <c r="P49" s="42"/>
      <c r="Q49" s="42"/>
      <c r="R49" s="42"/>
      <c r="S49" s="42"/>
      <c r="T49" s="42"/>
      <c r="U49" s="42"/>
      <c r="V49" s="42"/>
      <c r="W49" s="42"/>
      <c r="X49" s="42"/>
      <c r="Y49" s="47"/>
      <c r="Z49" s="42"/>
      <c r="AA49" s="42"/>
      <c r="AB49" s="42"/>
      <c r="AC49" s="42"/>
      <c r="AD49" s="42"/>
      <c r="AE49" s="42"/>
      <c r="AF49" s="42"/>
      <c r="AG49" s="42"/>
      <c r="AH49" s="42"/>
      <c r="AI49" s="42"/>
      <c r="AJ49" s="42"/>
      <c r="AK49" s="42"/>
      <c r="AL49" s="42"/>
      <c r="AM49" s="80"/>
      <c r="AN49" s="80"/>
      <c r="AO49" s="42"/>
      <c r="AP49" s="42"/>
      <c r="AQ49" s="42"/>
      <c r="AR49" s="42"/>
      <c r="AS49" s="42"/>
      <c r="AT49" s="42"/>
      <c r="AU49" s="42"/>
    </row>
    <row r="50" spans="1:47" ht="19.5" thickBot="1" x14ac:dyDescent="0.3">
      <c r="A50" s="80"/>
      <c r="B50" s="42"/>
      <c r="C50" s="233" t="s">
        <v>117</v>
      </c>
      <c r="D50" s="234"/>
      <c r="E50" s="235"/>
      <c r="F50" s="42"/>
      <c r="G50" s="47"/>
      <c r="H50" s="47"/>
      <c r="I50" s="47"/>
      <c r="J50" s="42"/>
      <c r="K50" s="47"/>
      <c r="L50" s="47"/>
      <c r="M50" s="47"/>
      <c r="N50" s="42"/>
      <c r="O50" s="42"/>
      <c r="P50" s="42"/>
      <c r="Q50" s="42"/>
      <c r="R50" s="42"/>
      <c r="S50" s="42"/>
      <c r="T50" s="42"/>
      <c r="U50" s="42"/>
      <c r="V50" s="42"/>
      <c r="W50" s="42"/>
      <c r="X50" s="42"/>
      <c r="Y50" s="42"/>
      <c r="Z50" s="42"/>
      <c r="AA50" s="42"/>
      <c r="AB50" s="42"/>
      <c r="AC50" s="42"/>
      <c r="AD50" s="42"/>
      <c r="AE50" s="42"/>
      <c r="AF50" s="42"/>
      <c r="AG50" s="42"/>
      <c r="AH50" s="42"/>
      <c r="AI50" s="233" t="s">
        <v>119</v>
      </c>
      <c r="AJ50" s="234"/>
      <c r="AK50" s="235"/>
      <c r="AL50" s="42"/>
      <c r="AM50" s="80"/>
      <c r="AN50" s="80"/>
      <c r="AO50" s="42"/>
      <c r="AP50" s="42"/>
      <c r="AQ50" s="42"/>
      <c r="AR50" s="42"/>
      <c r="AS50" s="42"/>
      <c r="AT50" s="42"/>
      <c r="AU50" s="42"/>
    </row>
    <row r="51" spans="1:47" ht="15.75" x14ac:dyDescent="0.25">
      <c r="A51" s="80"/>
      <c r="B51" s="42"/>
      <c r="C51" s="83" t="str">
        <f xml:space="preserve"> IF(NOT(OR(Y22:Y25)),"", IF(AND(Y22, NOT(OR(Y23,Y24,Y25))), W22, IF(AND(Y23,NOT(OR(Y22,Y24,Y25))),W23, IF(AND(Y24,NOT(OR(Y22,Y23,Y25))),W24,  IF(AND(Y25,NOT(OR(Y22,Y23,Y24))),W25, C51)  ) ) ))</f>
        <v/>
      </c>
      <c r="D51" s="60" t="s">
        <v>86</v>
      </c>
      <c r="E51" s="84" t="str">
        <f xml:space="preserve"> IF(COUNTIF(AC22:AC25, TRUE)&lt;2,"", IF(AND(AI51=AA22, COUNTIF(AC22:AC25,TRUE)&lt; 3), IF(AC23,AA23, IF(AC24,AA24, IF(AC25, AA25))), IF( AND(AI51=AA23,COUNTIF(AC22:AC25,TRUE)&lt; 3), IF(AC22,AA22, IF(AC24, AA24, IF(AC25, AA25))), IF( AND(AI51=AA24,COUNTIF(AC22:AC25,TRUE)&lt; 3), IF(AC22,AA22, IF(AC23, AA23, IF(AC25, AA25))), IF( AND(AI51=AA25,COUNTIF(AC22:AC25,TRUE)&lt; 3), IF(AC22,AA22, IF(AC23, AA23, IF(AC24, AA24))),E51)))))</f>
        <v/>
      </c>
      <c r="F51" s="42"/>
      <c r="G51" s="47"/>
      <c r="H51" s="47"/>
      <c r="I51" s="47"/>
      <c r="J51" s="42"/>
      <c r="K51" s="47"/>
      <c r="L51" s="47"/>
      <c r="M51" s="47"/>
      <c r="N51" s="42"/>
      <c r="O51" s="42"/>
      <c r="P51" s="42"/>
      <c r="Q51" s="42"/>
      <c r="R51" s="42"/>
      <c r="S51" s="42"/>
      <c r="T51" s="42"/>
      <c r="U51" s="42"/>
      <c r="V51" s="42"/>
      <c r="W51" s="42"/>
      <c r="X51" s="42"/>
      <c r="Y51" s="42"/>
      <c r="Z51" s="42"/>
      <c r="AA51" s="42"/>
      <c r="AB51" s="42"/>
      <c r="AC51" s="42"/>
      <c r="AD51" s="42"/>
      <c r="AE51" s="42"/>
      <c r="AF51" s="42"/>
      <c r="AG51" s="42"/>
      <c r="AH51" s="42"/>
      <c r="AI51" s="83" t="str">
        <f xml:space="preserve"> IF(NOT(OR(AC22:AC25)),"", IF(AND(AC22, NOT(OR(AC23,AC24,AC25))), AA22, IF(AND(AC23,NOT(OR(AC22,AC24,AC25))),AA23, IF(AND(AC24,NOT(OR(AC22,AC23,AC25))),AA24,  IF(AND(AC25,NOT(OR(AC22,AC23,AC24))),AA25, AI51)  ) ) ))</f>
        <v/>
      </c>
      <c r="AJ51" s="60" t="s">
        <v>86</v>
      </c>
      <c r="AK51" s="84" t="str">
        <f xml:space="preserve"> IF(COUNTIF(Y22:Y25, TRUE)&lt;2,"", IF(AND(C51=W22, COUNTIF(Y22:Y25,TRUE)&lt; 3), IF(Y23,W23, IF(Y24,W24, IF(Y25, W25))), IF( AND(C51=W23,COUNTIF(Y22:Y25,TRUE)&lt; 3), IF(Y22,W22, IF(Y24, W24, IF(Y25, W25))), IF( AND(C51=W24,COUNTIF(Y22:Y25,TRUE)&lt; 3), IF(Y22,W22, IF(Y23, W23, IF(Y25, W25))), IF( AND(C51=W25,COUNTIF(Y22:Y25,TRUE)&lt; 3), IF(Y22,W22, IF(Y23, W23, IF(Y24, W24))),AK51)))))</f>
        <v/>
      </c>
      <c r="AL51" s="42"/>
      <c r="AM51" s="80"/>
      <c r="AN51" s="80"/>
      <c r="AO51" s="42"/>
      <c r="AP51" s="42"/>
      <c r="AQ51" s="42"/>
      <c r="AR51" s="42"/>
      <c r="AS51" s="42"/>
      <c r="AT51" s="42"/>
      <c r="AU51" s="42"/>
    </row>
    <row r="52" spans="1:47" ht="15.75" thickBot="1" x14ac:dyDescent="0.3">
      <c r="A52" s="80"/>
      <c r="B52" s="42"/>
      <c r="C52" s="67" t="b">
        <v>0</v>
      </c>
      <c r="D52" s="68"/>
      <c r="E52" s="69" t="b">
        <v>0</v>
      </c>
      <c r="F52" s="42"/>
      <c r="G52" s="42"/>
      <c r="H52" s="42"/>
      <c r="I52" s="42"/>
      <c r="J52" s="42"/>
      <c r="K52" s="42"/>
      <c r="L52" s="42"/>
      <c r="M52" s="42"/>
      <c r="N52" s="42"/>
      <c r="O52" s="42"/>
      <c r="P52" s="42"/>
      <c r="Q52" s="42"/>
      <c r="R52" s="42"/>
      <c r="S52" s="42"/>
      <c r="T52" s="42"/>
      <c r="U52" s="42"/>
      <c r="V52" s="42"/>
      <c r="W52" s="42"/>
      <c r="X52" s="42"/>
      <c r="Y52" s="42"/>
      <c r="Z52" s="42"/>
      <c r="AA52" s="42"/>
      <c r="AB52" s="42"/>
      <c r="AC52" s="42"/>
      <c r="AD52" s="42"/>
      <c r="AE52" s="42"/>
      <c r="AF52" s="42"/>
      <c r="AG52" s="42"/>
      <c r="AH52" s="42"/>
      <c r="AI52" s="71" t="b">
        <v>0</v>
      </c>
      <c r="AJ52" s="70"/>
      <c r="AK52" s="72" t="b">
        <v>0</v>
      </c>
      <c r="AL52" s="42"/>
      <c r="AM52" s="80"/>
      <c r="AN52" s="80"/>
      <c r="AO52" s="42"/>
      <c r="AP52" s="42"/>
      <c r="AQ52" s="42"/>
      <c r="AR52" s="42"/>
      <c r="AS52" s="42"/>
      <c r="AT52" s="42"/>
      <c r="AU52" s="42"/>
    </row>
    <row r="53" spans="1:47" x14ac:dyDescent="0.25">
      <c r="A53" s="80"/>
      <c r="B53" s="42"/>
      <c r="C53" s="42"/>
      <c r="D53" s="42"/>
      <c r="E53" s="42"/>
      <c r="F53" s="42"/>
      <c r="G53" s="42"/>
      <c r="H53" s="42"/>
      <c r="I53" s="242" t="s">
        <v>114</v>
      </c>
      <c r="J53" s="243"/>
      <c r="K53" s="244"/>
      <c r="L53" s="42"/>
      <c r="M53" s="42"/>
      <c r="N53" s="42"/>
      <c r="O53" s="42"/>
      <c r="P53" s="42"/>
      <c r="Q53" s="276" t="s">
        <v>87</v>
      </c>
      <c r="R53" s="277"/>
      <c r="S53" s="277"/>
      <c r="T53" s="277"/>
      <c r="U53" s="277"/>
      <c r="V53" s="277"/>
      <c r="W53" s="278"/>
      <c r="X53" s="42"/>
      <c r="Y53" s="42"/>
      <c r="Z53" s="42"/>
      <c r="AA53" s="42"/>
      <c r="AB53" s="42"/>
      <c r="AC53" s="242" t="s">
        <v>116</v>
      </c>
      <c r="AD53" s="243"/>
      <c r="AE53" s="244"/>
      <c r="AF53" s="42"/>
      <c r="AG53" s="42"/>
      <c r="AH53" s="42"/>
      <c r="AI53" s="42"/>
      <c r="AJ53" s="42"/>
      <c r="AK53" s="42"/>
      <c r="AL53" s="42"/>
      <c r="AM53" s="80"/>
      <c r="AN53" s="80"/>
      <c r="AO53" s="42"/>
      <c r="AP53" s="42"/>
      <c r="AQ53" s="42"/>
      <c r="AR53" s="42"/>
      <c r="AS53" s="42"/>
      <c r="AT53" s="42"/>
      <c r="AU53" s="42"/>
    </row>
    <row r="54" spans="1:47" ht="15.75" thickBot="1" x14ac:dyDescent="0.3">
      <c r="A54" s="80"/>
      <c r="B54" s="42"/>
      <c r="C54" s="42"/>
      <c r="D54" s="42"/>
      <c r="E54" s="42"/>
      <c r="F54" s="42"/>
      <c r="G54" s="42"/>
      <c r="H54" s="42"/>
      <c r="I54" s="245"/>
      <c r="J54" s="246"/>
      <c r="K54" s="247"/>
      <c r="L54" s="42"/>
      <c r="M54" s="42"/>
      <c r="N54" s="42"/>
      <c r="O54" s="42"/>
      <c r="P54" s="42"/>
      <c r="Q54" s="279"/>
      <c r="R54" s="280"/>
      <c r="S54" s="280"/>
      <c r="T54" s="280"/>
      <c r="U54" s="280"/>
      <c r="V54" s="280"/>
      <c r="W54" s="281"/>
      <c r="X54" s="42"/>
      <c r="Y54" s="42"/>
      <c r="Z54" s="42"/>
      <c r="AA54" s="42"/>
      <c r="AB54" s="42"/>
      <c r="AC54" s="245"/>
      <c r="AD54" s="246"/>
      <c r="AE54" s="247"/>
      <c r="AF54" s="42"/>
      <c r="AG54" s="42"/>
      <c r="AH54" s="42"/>
      <c r="AI54" s="42"/>
      <c r="AJ54" s="42"/>
      <c r="AK54" s="42"/>
      <c r="AL54" s="42"/>
      <c r="AM54" s="80"/>
      <c r="AN54" s="80"/>
      <c r="AO54" s="42"/>
      <c r="AP54" s="42"/>
      <c r="AQ54" s="42"/>
      <c r="AR54" s="42"/>
      <c r="AS54" s="42"/>
      <c r="AT54" s="42"/>
      <c r="AU54" s="42"/>
    </row>
    <row r="55" spans="1:47" ht="15.75" x14ac:dyDescent="0.25">
      <c r="A55" s="80"/>
      <c r="B55" s="42"/>
      <c r="C55" s="42"/>
      <c r="D55" s="42"/>
      <c r="E55" s="42"/>
      <c r="F55" s="42"/>
      <c r="G55" s="42"/>
      <c r="H55" s="42"/>
      <c r="I55" s="92" t="str">
        <f>IF( AND(C52,E52), "Only select 1", IF(C52,C51, IF(E52,E51, "")))</f>
        <v/>
      </c>
      <c r="J55" s="76" t="s">
        <v>86</v>
      </c>
      <c r="K55" s="93" t="str">
        <f>IF( AND(C59,E59), "Only select 1", IF(C59,C58, IF(E59,E58, "")))</f>
        <v/>
      </c>
      <c r="L55" s="47"/>
      <c r="M55" s="47"/>
      <c r="N55" s="42"/>
      <c r="O55" s="42"/>
      <c r="P55" s="42"/>
      <c r="Q55" s="264" t="str">
        <f>IF( AND(M48,O48), "", IF(M48,O47, IF(O48,M47, "")))</f>
        <v/>
      </c>
      <c r="R55" s="265"/>
      <c r="S55" s="60"/>
      <c r="T55" s="60" t="s">
        <v>86</v>
      </c>
      <c r="U55" s="60"/>
      <c r="V55" s="265" t="str">
        <f>IF( AND(Y48,AA48), "", IF(Y48,AA47, IF(AA48,Y47, "")))</f>
        <v/>
      </c>
      <c r="W55" s="268"/>
      <c r="X55" s="42"/>
      <c r="Y55" s="42"/>
      <c r="Z55" s="42"/>
      <c r="AA55" s="42"/>
      <c r="AB55" s="42"/>
      <c r="AC55" s="83" t="str">
        <f>IF( AND(AI52,AK52), "Only select 1", IF(AI52,AI51, IF(AK52,AK51, "")))</f>
        <v/>
      </c>
      <c r="AD55" s="60" t="s">
        <v>86</v>
      </c>
      <c r="AE55" s="84" t="str">
        <f>IF( AND(AI59,AK59), "Only select 1", IF(AI59,AI58, IF(AK59,AK58, "")))</f>
        <v/>
      </c>
      <c r="AF55" s="42"/>
      <c r="AG55" s="42"/>
      <c r="AH55" s="42"/>
      <c r="AI55" s="42"/>
      <c r="AJ55" s="42"/>
      <c r="AK55" s="42"/>
      <c r="AL55" s="42"/>
      <c r="AM55" s="80"/>
      <c r="AN55" s="80"/>
      <c r="AO55" s="42"/>
      <c r="AP55" s="42"/>
      <c r="AQ55" s="42"/>
      <c r="AR55" s="42"/>
      <c r="AS55" s="42"/>
      <c r="AT55" s="42"/>
      <c r="AU55" s="42"/>
    </row>
    <row r="56" spans="1:47" ht="15.75" thickBot="1" x14ac:dyDescent="0.3">
      <c r="A56" s="80"/>
      <c r="B56" s="42"/>
      <c r="C56" s="42"/>
      <c r="D56" s="42"/>
      <c r="E56" s="42"/>
      <c r="F56" s="42"/>
      <c r="G56" s="42"/>
      <c r="H56" s="42"/>
      <c r="I56" s="67" t="b">
        <v>0</v>
      </c>
      <c r="J56" s="68"/>
      <c r="K56" s="69" t="b">
        <v>0</v>
      </c>
      <c r="L56" s="47"/>
      <c r="M56" s="47"/>
      <c r="N56" s="42"/>
      <c r="O56" s="42"/>
      <c r="P56" s="42"/>
      <c r="Q56" s="266" t="b">
        <v>0</v>
      </c>
      <c r="R56" s="267"/>
      <c r="S56" s="68"/>
      <c r="T56" s="68"/>
      <c r="U56" s="68"/>
      <c r="V56" s="267" t="b">
        <v>0</v>
      </c>
      <c r="W56" s="269"/>
      <c r="X56" s="42"/>
      <c r="Y56" s="42"/>
      <c r="Z56" s="42"/>
      <c r="AA56" s="42"/>
      <c r="AB56" s="42"/>
      <c r="AC56" s="67" t="b">
        <v>0</v>
      </c>
      <c r="AD56" s="70"/>
      <c r="AE56" s="69" t="b">
        <v>0</v>
      </c>
      <c r="AF56" s="42"/>
      <c r="AG56" s="42"/>
      <c r="AH56" s="42"/>
      <c r="AI56" s="42"/>
      <c r="AJ56" s="42"/>
      <c r="AK56" s="42"/>
      <c r="AL56" s="42"/>
      <c r="AM56" s="80"/>
      <c r="AN56" s="80"/>
      <c r="AO56" s="42"/>
      <c r="AP56" s="42"/>
      <c r="AQ56" s="42"/>
      <c r="AR56" s="42"/>
      <c r="AS56" s="42"/>
      <c r="AT56" s="42"/>
      <c r="AU56" s="42"/>
    </row>
    <row r="57" spans="1:47" ht="19.5" thickBot="1" x14ac:dyDescent="0.3">
      <c r="A57" s="80"/>
      <c r="B57" s="42"/>
      <c r="C57" s="233" t="s">
        <v>118</v>
      </c>
      <c r="D57" s="234"/>
      <c r="E57" s="235"/>
      <c r="F57" s="42"/>
      <c r="G57" s="42"/>
      <c r="H57" s="42"/>
      <c r="I57" s="42"/>
      <c r="J57" s="42"/>
      <c r="K57" s="42"/>
      <c r="L57" s="47"/>
      <c r="M57" s="47"/>
      <c r="N57" s="42"/>
      <c r="O57" s="42"/>
      <c r="P57" s="42"/>
      <c r="Q57" s="42"/>
      <c r="R57" s="42"/>
      <c r="S57" s="42"/>
      <c r="T57" s="42"/>
      <c r="U57" s="42"/>
      <c r="V57" s="42"/>
      <c r="W57" s="42"/>
      <c r="X57" s="42"/>
      <c r="Y57" s="42"/>
      <c r="Z57" s="42"/>
      <c r="AA57" s="42"/>
      <c r="AB57" s="42"/>
      <c r="AC57" s="42"/>
      <c r="AD57" s="42"/>
      <c r="AE57" s="42"/>
      <c r="AF57" s="42"/>
      <c r="AG57" s="42"/>
      <c r="AH57" s="42"/>
      <c r="AI57" s="233" t="s">
        <v>120</v>
      </c>
      <c r="AJ57" s="234"/>
      <c r="AK57" s="235"/>
      <c r="AL57" s="42"/>
      <c r="AM57" s="80"/>
      <c r="AN57" s="80"/>
      <c r="AO57" s="42"/>
      <c r="AP57" s="42"/>
      <c r="AQ57" s="42"/>
      <c r="AR57" s="42"/>
      <c r="AS57" s="42"/>
      <c r="AT57" s="42"/>
      <c r="AU57" s="42"/>
    </row>
    <row r="58" spans="1:47" ht="15.75" x14ac:dyDescent="0.25">
      <c r="A58" s="80"/>
      <c r="B58" s="42"/>
      <c r="C58" s="92" t="str">
        <f xml:space="preserve"> IF(NOT(OR(AG22:AG25)),"", IF(AND(AG22, NOT(OR(AG23,AG24,AG25))), AE22, IF(AND(AG23,NOT(OR(AG22,AG24,AG25))),AE23, IF(AND(AG24,NOT(OR(AG22,AG23,AG25))),AE24,  IF(AND(AG25,NOT(OR(AG22,AG23,AG24))),AE25, C58)  ) ) ))</f>
        <v/>
      </c>
      <c r="D58" s="76" t="s">
        <v>86</v>
      </c>
      <c r="E58" s="93" t="str">
        <f xml:space="preserve"> IF(COUNTIF(AK22:AK25, TRUE)&lt;2,"", IF(AND(AI58=AI22, COUNTIF(AK22:AK25,TRUE)&lt; 3), IF(AK23,AI23, IF(AK24,AI24, IF(AK25, AI25))), IF( AND(AI58=AI23,COUNTIF(AK22:AK25,TRUE)&lt; 3), IF(AK22,AI22, IF(AK24, AI24, IF(AK25, AI25))), IF( AND(AI58=AI24,COUNTIF(AK22:AK25,TRUE)&lt; 3), IF(AK22,AI22, IF(AK23, AI23, IF(AK25, AI25))), IF( AND(AI58=AI25,COUNTIF(AK22:AK25,TRUE)&lt; 3), IF(AK22,AI22, IF(AK23, AI23, IF(AK24, AI24))),E58)))))</f>
        <v/>
      </c>
      <c r="F58" s="42"/>
      <c r="G58" s="42"/>
      <c r="H58" s="42"/>
      <c r="I58" s="42"/>
      <c r="J58" s="42"/>
      <c r="K58" s="42"/>
      <c r="L58" s="42"/>
      <c r="M58" s="42"/>
      <c r="N58" s="42"/>
      <c r="O58" s="42"/>
      <c r="P58" s="42"/>
      <c r="Q58" s="42"/>
      <c r="R58" s="42"/>
      <c r="S58" s="42"/>
      <c r="T58" s="42"/>
      <c r="U58" s="42"/>
      <c r="V58" s="42"/>
      <c r="W58" s="42"/>
      <c r="X58" s="42"/>
      <c r="Y58" s="42"/>
      <c r="Z58" s="42"/>
      <c r="AA58" s="42"/>
      <c r="AB58" s="42"/>
      <c r="AC58" s="42"/>
      <c r="AD58" s="42"/>
      <c r="AE58" s="42"/>
      <c r="AF58" s="42"/>
      <c r="AG58" s="42"/>
      <c r="AH58" s="42"/>
      <c r="AI58" s="83" t="str">
        <f xml:space="preserve"> IF(NOT(OR(AK22:AK25)),"", IF(AND(AK22, NOT(OR(AK23,AK24,AK25))), AI22, IF(AND(AK23,NOT(OR(AK22,AK24,AK25))),AI23, IF(AND(AK24,NOT(OR(AK22,AK23,AK25))),AI24,  IF(AND(AK25,NOT(OR(AK22,AK23,AK24))),AI25, AI58)  ) ) ))</f>
        <v/>
      </c>
      <c r="AJ58" s="60" t="s">
        <v>86</v>
      </c>
      <c r="AK58" s="84" t="str">
        <f xml:space="preserve"> IF(COUNTIF(AG22:AG25, TRUE)&lt;2,"", IF(AND(C58=AE22, COUNTIF(AG22:AG25,TRUE)&lt; 3), IF(AG23,AE23, IF(AG24,AE24, IF(AG25, AE25))), IF( AND(C58=AE23,COUNTIF(AG22:AG25,TRUE)&lt; 3), IF(AG22,AE22, IF(AG24, AE24, IF(AG25, AE25))), IF( AND(C58=AE24,COUNTIF(AG22:AG25,TRUE)&lt; 3), IF(AG22,AE22, IF(AG23, AE23, IF(AG25, AE25))), IF( AND(C58=AE25,COUNTIF(AG22:AG25,TRUE)&lt; 3), IF(AG22,Z2A, IF(AG23, AE23, IF(AG24, AE24))),AK58)))))</f>
        <v/>
      </c>
      <c r="AL58" s="42"/>
      <c r="AM58" s="80"/>
      <c r="AN58" s="80"/>
      <c r="AO58" s="42"/>
      <c r="AP58" s="42"/>
      <c r="AQ58" s="42"/>
      <c r="AR58" s="42"/>
      <c r="AS58" s="42"/>
      <c r="AT58" s="42"/>
      <c r="AU58" s="42"/>
    </row>
    <row r="59" spans="1:47" ht="15.75" thickBot="1" x14ac:dyDescent="0.3">
      <c r="A59" s="80"/>
      <c r="B59" s="42"/>
      <c r="C59" s="67" t="b">
        <v>0</v>
      </c>
      <c r="D59" s="68"/>
      <c r="E59" s="69" t="b">
        <v>0</v>
      </c>
      <c r="F59" s="42"/>
      <c r="G59" s="42"/>
      <c r="H59" s="42"/>
      <c r="I59" s="42"/>
      <c r="J59" s="42"/>
      <c r="K59" s="42"/>
      <c r="L59" s="42"/>
      <c r="M59" s="42"/>
      <c r="N59" s="42"/>
      <c r="O59" s="42"/>
      <c r="P59" s="42"/>
      <c r="Q59" s="42"/>
      <c r="R59" s="42"/>
      <c r="S59" s="42"/>
      <c r="T59" s="42"/>
      <c r="U59" s="42"/>
      <c r="V59" s="42"/>
      <c r="W59" s="42"/>
      <c r="X59" s="42"/>
      <c r="Y59" s="42"/>
      <c r="Z59" s="42"/>
      <c r="AA59" s="42"/>
      <c r="AB59" s="42"/>
      <c r="AC59" s="42"/>
      <c r="AD59" s="42"/>
      <c r="AE59" s="42"/>
      <c r="AF59" s="42"/>
      <c r="AG59" s="42"/>
      <c r="AH59" s="42"/>
      <c r="AI59" s="71" t="b">
        <v>0</v>
      </c>
      <c r="AJ59" s="70"/>
      <c r="AK59" s="72" t="b">
        <v>0</v>
      </c>
      <c r="AL59" s="42"/>
      <c r="AM59" s="80"/>
      <c r="AN59" s="80"/>
      <c r="AO59" s="42"/>
      <c r="AP59" s="42"/>
      <c r="AQ59" s="42"/>
      <c r="AR59" s="42"/>
      <c r="AS59" s="42"/>
      <c r="AT59" s="42"/>
      <c r="AU59" s="42"/>
    </row>
    <row r="60" spans="1:47" ht="15" customHeight="1" x14ac:dyDescent="0.25">
      <c r="A60" s="80"/>
      <c r="B60" s="42"/>
      <c r="C60" s="42"/>
      <c r="D60" s="42"/>
      <c r="E60" s="42"/>
      <c r="F60" s="42"/>
      <c r="G60" s="42"/>
      <c r="H60" s="42"/>
      <c r="I60" s="42"/>
      <c r="J60" s="42"/>
      <c r="K60" s="42"/>
      <c r="L60" s="42"/>
      <c r="M60" s="42"/>
      <c r="N60" s="42"/>
      <c r="O60" s="42"/>
      <c r="P60" s="42"/>
      <c r="Q60" s="42"/>
      <c r="R60" s="42"/>
      <c r="S60" s="42"/>
      <c r="T60" s="42"/>
      <c r="U60" s="42"/>
      <c r="V60" s="42"/>
      <c r="W60" s="42"/>
      <c r="X60" s="42"/>
      <c r="Y60" s="42"/>
      <c r="Z60" s="42"/>
      <c r="AA60" s="42"/>
      <c r="AB60" s="42"/>
      <c r="AC60" s="42"/>
      <c r="AD60" s="42"/>
      <c r="AE60" s="42"/>
      <c r="AF60" s="42"/>
      <c r="AG60" s="42"/>
      <c r="AH60" s="42"/>
      <c r="AI60" s="42"/>
      <c r="AJ60" s="42"/>
      <c r="AK60" s="42"/>
      <c r="AL60" s="42"/>
      <c r="AM60" s="80"/>
      <c r="AN60" s="80"/>
      <c r="AO60" s="42"/>
      <c r="AP60" s="42"/>
      <c r="AQ60" s="42"/>
      <c r="AR60" s="42"/>
      <c r="AS60" s="42"/>
      <c r="AT60" s="42"/>
      <c r="AU60" s="42"/>
    </row>
    <row r="61" spans="1:47" ht="15" customHeight="1" x14ac:dyDescent="0.25">
      <c r="A61" s="80"/>
      <c r="B61" s="42"/>
      <c r="C61" s="42"/>
      <c r="D61" s="42"/>
      <c r="E61" s="42"/>
      <c r="F61" s="42"/>
      <c r="G61" s="42"/>
      <c r="H61" s="42"/>
      <c r="I61" s="42"/>
      <c r="J61" s="42"/>
      <c r="K61" s="42"/>
      <c r="L61" s="42"/>
      <c r="M61" s="42"/>
      <c r="N61" s="42"/>
      <c r="O61" s="42"/>
      <c r="P61" s="42"/>
      <c r="Q61" s="42"/>
      <c r="R61" s="42"/>
      <c r="S61" s="42"/>
      <c r="T61" s="42"/>
      <c r="U61" s="42"/>
      <c r="V61" s="42"/>
      <c r="W61" s="42"/>
      <c r="X61" s="42"/>
      <c r="Y61" s="42"/>
      <c r="Z61" s="42"/>
      <c r="AA61" s="42"/>
      <c r="AB61" s="42"/>
      <c r="AC61" s="42"/>
      <c r="AD61" s="42"/>
      <c r="AE61" s="42"/>
      <c r="AF61" s="42"/>
      <c r="AG61" s="42"/>
      <c r="AH61" s="42"/>
      <c r="AI61" s="42"/>
      <c r="AJ61" s="42"/>
      <c r="AK61" s="42"/>
      <c r="AL61" s="42"/>
      <c r="AM61" s="80"/>
      <c r="AN61" s="80"/>
      <c r="AO61" s="42"/>
      <c r="AP61" s="42"/>
      <c r="AQ61" s="42"/>
      <c r="AR61" s="42"/>
      <c r="AS61" s="42"/>
      <c r="AT61" s="42"/>
      <c r="AU61" s="42"/>
    </row>
    <row r="62" spans="1:47" x14ac:dyDescent="0.25">
      <c r="A62" s="80"/>
      <c r="B62" s="42"/>
      <c r="C62" s="42"/>
      <c r="D62" s="42"/>
      <c r="E62" s="42"/>
      <c r="F62" s="42"/>
      <c r="G62" s="42"/>
      <c r="H62" s="42"/>
      <c r="I62" s="42"/>
      <c r="J62" s="42"/>
      <c r="K62" s="42"/>
      <c r="L62" s="42"/>
      <c r="M62" s="42"/>
      <c r="N62" s="42"/>
      <c r="O62" s="42"/>
      <c r="P62" s="42"/>
      <c r="Q62" s="42"/>
      <c r="R62" s="42"/>
      <c r="S62" s="42"/>
      <c r="T62" s="42"/>
      <c r="U62" s="42"/>
      <c r="V62" s="42"/>
      <c r="W62" s="42"/>
      <c r="X62" s="42"/>
      <c r="Y62" s="42"/>
      <c r="Z62" s="42"/>
      <c r="AA62" s="42"/>
      <c r="AB62" s="42"/>
      <c r="AC62" s="42"/>
      <c r="AD62" s="42"/>
      <c r="AE62" s="42"/>
      <c r="AF62" s="42"/>
      <c r="AG62" s="42"/>
      <c r="AH62" s="42"/>
      <c r="AI62" s="42"/>
      <c r="AJ62" s="42"/>
      <c r="AK62" s="42"/>
      <c r="AL62" s="42"/>
      <c r="AM62" s="80"/>
      <c r="AN62" s="80"/>
      <c r="AO62" s="42"/>
      <c r="AP62" s="42"/>
      <c r="AQ62" s="42"/>
      <c r="AR62" s="42"/>
      <c r="AS62" s="42"/>
      <c r="AT62" s="42"/>
      <c r="AU62" s="42"/>
    </row>
    <row r="63" spans="1:47" x14ac:dyDescent="0.25">
      <c r="A63" s="80"/>
      <c r="B63" s="80"/>
      <c r="C63" s="80"/>
      <c r="D63" s="80"/>
      <c r="E63" s="80"/>
      <c r="F63" s="80"/>
      <c r="G63" s="80"/>
      <c r="H63" s="80"/>
      <c r="I63" s="80"/>
      <c r="J63" s="80"/>
      <c r="K63" s="80"/>
      <c r="L63" s="80"/>
      <c r="M63" s="80"/>
      <c r="N63" s="80"/>
      <c r="O63" s="80"/>
      <c r="P63" s="80"/>
      <c r="Q63" s="80"/>
      <c r="R63" s="80"/>
      <c r="S63" s="80"/>
      <c r="T63" s="80"/>
      <c r="U63" s="80"/>
      <c r="V63" s="80"/>
      <c r="W63" s="80"/>
      <c r="X63" s="80"/>
      <c r="Y63" s="80"/>
      <c r="Z63" s="80"/>
      <c r="AA63" s="80"/>
      <c r="AB63" s="80"/>
      <c r="AC63" s="80"/>
      <c r="AD63" s="80"/>
      <c r="AE63" s="80"/>
      <c r="AF63" s="80"/>
      <c r="AG63" s="80"/>
      <c r="AH63" s="80"/>
      <c r="AI63" s="80"/>
      <c r="AJ63" s="80"/>
      <c r="AK63" s="80"/>
      <c r="AL63" s="80"/>
      <c r="AM63" s="80"/>
      <c r="AN63" s="80"/>
      <c r="AO63" s="42"/>
      <c r="AP63" s="42"/>
      <c r="AQ63" s="42"/>
      <c r="AR63" s="42"/>
      <c r="AS63" s="42"/>
      <c r="AT63" s="42"/>
      <c r="AU63" s="42"/>
    </row>
    <row r="64" spans="1:47" x14ac:dyDescent="0.25">
      <c r="A64" s="80"/>
      <c r="B64" s="80"/>
      <c r="C64" s="80"/>
      <c r="D64" s="80"/>
      <c r="E64" s="80"/>
      <c r="F64" s="80"/>
      <c r="G64" s="80"/>
      <c r="H64" s="80"/>
      <c r="I64" s="80"/>
      <c r="J64" s="80"/>
      <c r="K64" s="80"/>
      <c r="L64" s="80"/>
      <c r="M64" s="80"/>
      <c r="N64" s="80"/>
      <c r="O64" s="80"/>
      <c r="P64" s="80"/>
      <c r="Q64" s="80"/>
      <c r="R64" s="80"/>
      <c r="S64" s="80"/>
      <c r="T64" s="80"/>
      <c r="U64" s="80"/>
      <c r="V64" s="80"/>
      <c r="W64" s="80"/>
      <c r="X64" s="80"/>
      <c r="Y64" s="80"/>
      <c r="Z64" s="80"/>
      <c r="AA64" s="80"/>
      <c r="AB64" s="80"/>
      <c r="AC64" s="80"/>
      <c r="AD64" s="80"/>
      <c r="AE64" s="80"/>
      <c r="AF64" s="80"/>
      <c r="AG64" s="80"/>
      <c r="AH64" s="80"/>
      <c r="AI64" s="80"/>
      <c r="AJ64" s="80"/>
      <c r="AK64" s="80"/>
      <c r="AL64" s="80"/>
      <c r="AM64" s="80"/>
      <c r="AN64" s="80"/>
      <c r="AO64" s="42"/>
      <c r="AP64" s="42"/>
      <c r="AQ64" s="42"/>
      <c r="AR64" s="42"/>
      <c r="AS64" s="42"/>
      <c r="AT64" s="42"/>
      <c r="AU64" s="42"/>
    </row>
    <row r="65" spans="1:47" x14ac:dyDescent="0.25">
      <c r="A65" s="80"/>
      <c r="B65" s="80"/>
      <c r="C65" s="80"/>
      <c r="D65" s="80"/>
      <c r="E65" s="80"/>
      <c r="F65" s="80"/>
      <c r="G65" s="80"/>
      <c r="H65" s="80"/>
      <c r="I65" s="80"/>
      <c r="J65" s="80"/>
      <c r="K65" s="80"/>
      <c r="L65" s="80"/>
      <c r="M65" s="80"/>
      <c r="N65" s="80"/>
      <c r="O65" s="80"/>
      <c r="P65" s="80"/>
      <c r="Q65" s="80"/>
      <c r="R65" s="80"/>
      <c r="S65" s="80"/>
      <c r="T65" s="80"/>
      <c r="U65" s="80"/>
      <c r="V65" s="80"/>
      <c r="W65" s="80"/>
      <c r="X65" s="80"/>
      <c r="Y65" s="80"/>
      <c r="Z65" s="80"/>
      <c r="AA65" s="80"/>
      <c r="AB65" s="80"/>
      <c r="AC65" s="80"/>
      <c r="AD65" s="80"/>
      <c r="AE65" s="80"/>
      <c r="AF65" s="80"/>
      <c r="AG65" s="80"/>
      <c r="AH65" s="80"/>
      <c r="AI65" s="80"/>
      <c r="AJ65" s="80"/>
      <c r="AK65" s="80"/>
      <c r="AL65" s="80"/>
      <c r="AM65" s="80"/>
      <c r="AN65" s="80"/>
      <c r="AO65" s="42"/>
      <c r="AP65" s="42"/>
      <c r="AQ65" s="42"/>
      <c r="AR65" s="42"/>
      <c r="AS65" s="42"/>
      <c r="AT65" s="42"/>
      <c r="AU65" s="42"/>
    </row>
    <row r="66" spans="1:47" x14ac:dyDescent="0.25">
      <c r="A66" s="80"/>
      <c r="B66" s="80"/>
      <c r="C66" s="80"/>
      <c r="D66" s="80"/>
      <c r="E66" s="80"/>
      <c r="F66" s="80"/>
      <c r="G66" s="80"/>
      <c r="H66" s="80"/>
      <c r="I66" s="80"/>
      <c r="J66" s="80"/>
      <c r="K66" s="80"/>
      <c r="L66" s="80"/>
      <c r="M66" s="80"/>
      <c r="N66" s="80"/>
      <c r="O66" s="80"/>
      <c r="P66" s="80"/>
      <c r="Q66" s="80"/>
      <c r="R66" s="80"/>
      <c r="S66" s="80"/>
      <c r="T66" s="80"/>
      <c r="U66" s="80"/>
      <c r="V66" s="80"/>
      <c r="W66" s="80"/>
      <c r="X66" s="80"/>
      <c r="Y66" s="80"/>
      <c r="Z66" s="80"/>
      <c r="AA66" s="80"/>
      <c r="AB66" s="80"/>
      <c r="AC66" s="80"/>
      <c r="AD66" s="80"/>
      <c r="AE66" s="80"/>
      <c r="AF66" s="80"/>
      <c r="AG66" s="80"/>
      <c r="AH66" s="80"/>
      <c r="AI66" s="80"/>
      <c r="AJ66" s="80"/>
      <c r="AK66" s="80"/>
      <c r="AL66" s="80"/>
      <c r="AM66" s="80"/>
      <c r="AN66" s="80"/>
      <c r="AO66" s="42"/>
      <c r="AP66" s="42"/>
      <c r="AQ66" s="42"/>
      <c r="AR66" s="42"/>
      <c r="AS66" s="42"/>
      <c r="AT66" s="42"/>
      <c r="AU66" s="42"/>
    </row>
  </sheetData>
  <sortState ref="AI2:AI5">
    <sortCondition ref="AI2"/>
  </sortState>
  <mergeCells count="133">
    <mergeCell ref="AO5:AR6"/>
    <mergeCell ref="O11:S11"/>
    <mergeCell ref="T8:V8"/>
    <mergeCell ref="T9:V9"/>
    <mergeCell ref="T10:V10"/>
    <mergeCell ref="T11:V11"/>
    <mergeCell ref="T12:V12"/>
    <mergeCell ref="T13:V13"/>
    <mergeCell ref="W3:AD3"/>
    <mergeCell ref="W4:AD4"/>
    <mergeCell ref="W5:AD5"/>
    <mergeCell ref="W6:AD6"/>
    <mergeCell ref="W7:AD7"/>
    <mergeCell ref="W8:AD8"/>
    <mergeCell ref="O6:S6"/>
    <mergeCell ref="O7:S7"/>
    <mergeCell ref="O8:S8"/>
    <mergeCell ref="C12:F12"/>
    <mergeCell ref="G10:I10"/>
    <mergeCell ref="G11:I11"/>
    <mergeCell ref="G12:I12"/>
    <mergeCell ref="AP7:AQ7"/>
    <mergeCell ref="O12:S12"/>
    <mergeCell ref="O13:S13"/>
    <mergeCell ref="O14:S14"/>
    <mergeCell ref="O15:S15"/>
    <mergeCell ref="O9:S9"/>
    <mergeCell ref="O10:S10"/>
    <mergeCell ref="T5:V5"/>
    <mergeCell ref="T6:V6"/>
    <mergeCell ref="W9:AD9"/>
    <mergeCell ref="W10:AD10"/>
    <mergeCell ref="W11:AD11"/>
    <mergeCell ref="W12:AD12"/>
    <mergeCell ref="W13:AD13"/>
    <mergeCell ref="AI33:AK34"/>
    <mergeCell ref="I36:K37"/>
    <mergeCell ref="W23:X23"/>
    <mergeCell ref="W24:X24"/>
    <mergeCell ref="W25:X25"/>
    <mergeCell ref="K21:M21"/>
    <mergeCell ref="O21:Q21"/>
    <mergeCell ref="W21:Y21"/>
    <mergeCell ref="AA21:AC21"/>
    <mergeCell ref="AE22:AF22"/>
    <mergeCell ref="AE23:AF23"/>
    <mergeCell ref="AE24:AF24"/>
    <mergeCell ref="C6:J7"/>
    <mergeCell ref="C8:J9"/>
    <mergeCell ref="C10:F10"/>
    <mergeCell ref="C11:F11"/>
    <mergeCell ref="C13:F13"/>
    <mergeCell ref="AP8:AQ8"/>
    <mergeCell ref="AO3:AR4"/>
    <mergeCell ref="C33:E34"/>
    <mergeCell ref="C14:F14"/>
    <mergeCell ref="G13:I13"/>
    <mergeCell ref="G14:I14"/>
    <mergeCell ref="AI22:AJ22"/>
    <mergeCell ref="AI23:AJ23"/>
    <mergeCell ref="AI24:AJ24"/>
    <mergeCell ref="AI25:AJ25"/>
    <mergeCell ref="AA22:AB22"/>
    <mergeCell ref="AA23:AB23"/>
    <mergeCell ref="AA24:AB24"/>
    <mergeCell ref="AA25:AB25"/>
    <mergeCell ref="G25:H25"/>
    <mergeCell ref="K22:L22"/>
    <mergeCell ref="K23:L23"/>
    <mergeCell ref="K24:L24"/>
    <mergeCell ref="W14:AD14"/>
    <mergeCell ref="T15:V15"/>
    <mergeCell ref="T7:V7"/>
    <mergeCell ref="O3:S3"/>
    <mergeCell ref="AE25:AF25"/>
    <mergeCell ref="W22:X22"/>
    <mergeCell ref="M45:O46"/>
    <mergeCell ref="AC36:AE37"/>
    <mergeCell ref="M42:O43"/>
    <mergeCell ref="Y42:AA43"/>
    <mergeCell ref="C2:D3"/>
    <mergeCell ref="E2:G3"/>
    <mergeCell ref="Q55:R55"/>
    <mergeCell ref="Q56:R56"/>
    <mergeCell ref="V55:W55"/>
    <mergeCell ref="V56:W56"/>
    <mergeCell ref="Q45:W46"/>
    <mergeCell ref="Q53:W54"/>
    <mergeCell ref="Q47:R47"/>
    <mergeCell ref="V47:W47"/>
    <mergeCell ref="Q48:R48"/>
    <mergeCell ref="V48:W48"/>
    <mergeCell ref="Q36:W37"/>
    <mergeCell ref="Q38:W39"/>
    <mergeCell ref="O4:S4"/>
    <mergeCell ref="O5:S5"/>
    <mergeCell ref="C19:AL19"/>
    <mergeCell ref="T14:V14"/>
    <mergeCell ref="T3:V3"/>
    <mergeCell ref="T4:V4"/>
    <mergeCell ref="O1:Y2"/>
    <mergeCell ref="C17:E18"/>
    <mergeCell ref="C29:F30"/>
    <mergeCell ref="W15:AD15"/>
    <mergeCell ref="AI50:AK50"/>
    <mergeCell ref="AI57:AK57"/>
    <mergeCell ref="C43:E43"/>
    <mergeCell ref="AI36:AK36"/>
    <mergeCell ref="AI43:AK43"/>
    <mergeCell ref="C50:E50"/>
    <mergeCell ref="C57:E57"/>
    <mergeCell ref="Y45:AA46"/>
    <mergeCell ref="I39:K40"/>
    <mergeCell ref="AC39:AE40"/>
    <mergeCell ref="I53:K54"/>
    <mergeCell ref="AC53:AE54"/>
    <mergeCell ref="K25:L25"/>
    <mergeCell ref="O22:P22"/>
    <mergeCell ref="O23:P23"/>
    <mergeCell ref="O24:P24"/>
    <mergeCell ref="O25:P25"/>
    <mergeCell ref="AE21:AG21"/>
    <mergeCell ref="AI21:AK21"/>
    <mergeCell ref="C36:E36"/>
    <mergeCell ref="C22:D22"/>
    <mergeCell ref="C23:D23"/>
    <mergeCell ref="C24:D24"/>
    <mergeCell ref="C25:D25"/>
    <mergeCell ref="G22:H22"/>
    <mergeCell ref="G23:H23"/>
    <mergeCell ref="G24:H24"/>
    <mergeCell ref="C21:E21"/>
    <mergeCell ref="G21:I21"/>
  </mergeCells>
  <pageMargins left="0.7" right="0.7" top="0.75" bottom="0.75" header="0.3" footer="0.3"/>
  <pageSetup paperSize="9" orientation="portrait"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1029" r:id="rId4" name="Check Box 5">
              <controlPr defaultSize="0" autoFill="0" autoLine="0" autoPict="0">
                <anchor moveWithCells="1">
                  <from>
                    <xdr:col>4</xdr:col>
                    <xdr:colOff>352425</xdr:colOff>
                    <xdr:row>21</xdr:row>
                    <xdr:rowOff>9525</xdr:rowOff>
                  </from>
                  <to>
                    <xdr:col>4</xdr:col>
                    <xdr:colOff>990600</xdr:colOff>
                    <xdr:row>21</xdr:row>
                    <xdr:rowOff>228600</xdr:rowOff>
                  </to>
                </anchor>
              </controlPr>
            </control>
          </mc:Choice>
        </mc:AlternateContent>
        <mc:AlternateContent xmlns:mc="http://schemas.openxmlformats.org/markup-compatibility/2006">
          <mc:Choice Requires="x14">
            <control shapeId="1030" r:id="rId5" name="Check Box 6">
              <controlPr defaultSize="0" autoFill="0" autoLine="0" autoPict="0">
                <anchor moveWithCells="1">
                  <from>
                    <xdr:col>4</xdr:col>
                    <xdr:colOff>352425</xdr:colOff>
                    <xdr:row>22</xdr:row>
                    <xdr:rowOff>0</xdr:rowOff>
                  </from>
                  <to>
                    <xdr:col>5</xdr:col>
                    <xdr:colOff>0</xdr:colOff>
                    <xdr:row>22</xdr:row>
                    <xdr:rowOff>228600</xdr:rowOff>
                  </to>
                </anchor>
              </controlPr>
            </control>
          </mc:Choice>
        </mc:AlternateContent>
        <mc:AlternateContent xmlns:mc="http://schemas.openxmlformats.org/markup-compatibility/2006">
          <mc:Choice Requires="x14">
            <control shapeId="1031" r:id="rId6" name="Check Box 7">
              <controlPr defaultSize="0" autoFill="0" autoLine="0" autoPict="0">
                <anchor moveWithCells="1">
                  <from>
                    <xdr:col>4</xdr:col>
                    <xdr:colOff>352425</xdr:colOff>
                    <xdr:row>23</xdr:row>
                    <xdr:rowOff>28575</xdr:rowOff>
                  </from>
                  <to>
                    <xdr:col>4</xdr:col>
                    <xdr:colOff>990600</xdr:colOff>
                    <xdr:row>23</xdr:row>
                    <xdr:rowOff>228600</xdr:rowOff>
                  </to>
                </anchor>
              </controlPr>
            </control>
          </mc:Choice>
        </mc:AlternateContent>
        <mc:AlternateContent xmlns:mc="http://schemas.openxmlformats.org/markup-compatibility/2006">
          <mc:Choice Requires="x14">
            <control shapeId="1032" r:id="rId7" name="Check Box 8">
              <controlPr defaultSize="0" autoFill="0" autoLine="0" autoPict="0">
                <anchor moveWithCells="1">
                  <from>
                    <xdr:col>4</xdr:col>
                    <xdr:colOff>352425</xdr:colOff>
                    <xdr:row>24</xdr:row>
                    <xdr:rowOff>0</xdr:rowOff>
                  </from>
                  <to>
                    <xdr:col>4</xdr:col>
                    <xdr:colOff>990600</xdr:colOff>
                    <xdr:row>24</xdr:row>
                    <xdr:rowOff>228600</xdr:rowOff>
                  </to>
                </anchor>
              </controlPr>
            </control>
          </mc:Choice>
        </mc:AlternateContent>
        <mc:AlternateContent xmlns:mc="http://schemas.openxmlformats.org/markup-compatibility/2006">
          <mc:Choice Requires="x14">
            <control shapeId="1192" r:id="rId8" name="Check Box 168">
              <controlPr defaultSize="0" autoFill="0" autoLine="0" autoPict="0">
                <anchor moveWithCells="1">
                  <from>
                    <xdr:col>8</xdr:col>
                    <xdr:colOff>409575</xdr:colOff>
                    <xdr:row>21</xdr:row>
                    <xdr:rowOff>0</xdr:rowOff>
                  </from>
                  <to>
                    <xdr:col>9</xdr:col>
                    <xdr:colOff>0</xdr:colOff>
                    <xdr:row>21</xdr:row>
                    <xdr:rowOff>228600</xdr:rowOff>
                  </to>
                </anchor>
              </controlPr>
            </control>
          </mc:Choice>
        </mc:AlternateContent>
        <mc:AlternateContent xmlns:mc="http://schemas.openxmlformats.org/markup-compatibility/2006">
          <mc:Choice Requires="x14">
            <control shapeId="1193" r:id="rId9" name="Check Box 169">
              <controlPr defaultSize="0" autoFill="0" autoLine="0" autoPict="0">
                <anchor moveWithCells="1">
                  <from>
                    <xdr:col>8</xdr:col>
                    <xdr:colOff>409575</xdr:colOff>
                    <xdr:row>22</xdr:row>
                    <xdr:rowOff>0</xdr:rowOff>
                  </from>
                  <to>
                    <xdr:col>9</xdr:col>
                    <xdr:colOff>0</xdr:colOff>
                    <xdr:row>22</xdr:row>
                    <xdr:rowOff>209550</xdr:rowOff>
                  </to>
                </anchor>
              </controlPr>
            </control>
          </mc:Choice>
        </mc:AlternateContent>
        <mc:AlternateContent xmlns:mc="http://schemas.openxmlformats.org/markup-compatibility/2006">
          <mc:Choice Requires="x14">
            <control shapeId="1194" r:id="rId10" name="Check Box 170">
              <controlPr defaultSize="0" autoFill="0" autoLine="0" autoPict="0">
                <anchor moveWithCells="1">
                  <from>
                    <xdr:col>8</xdr:col>
                    <xdr:colOff>409575</xdr:colOff>
                    <xdr:row>23</xdr:row>
                    <xdr:rowOff>9525</xdr:rowOff>
                  </from>
                  <to>
                    <xdr:col>8</xdr:col>
                    <xdr:colOff>990600</xdr:colOff>
                    <xdr:row>23</xdr:row>
                    <xdr:rowOff>209550</xdr:rowOff>
                  </to>
                </anchor>
              </controlPr>
            </control>
          </mc:Choice>
        </mc:AlternateContent>
        <mc:AlternateContent xmlns:mc="http://schemas.openxmlformats.org/markup-compatibility/2006">
          <mc:Choice Requires="x14">
            <control shapeId="1195" r:id="rId11" name="Check Box 171">
              <controlPr defaultSize="0" autoFill="0" autoLine="0" autoPict="0">
                <anchor moveWithCells="1">
                  <from>
                    <xdr:col>8</xdr:col>
                    <xdr:colOff>409575</xdr:colOff>
                    <xdr:row>24</xdr:row>
                    <xdr:rowOff>9525</xdr:rowOff>
                  </from>
                  <to>
                    <xdr:col>8</xdr:col>
                    <xdr:colOff>990600</xdr:colOff>
                    <xdr:row>24</xdr:row>
                    <xdr:rowOff>228600</xdr:rowOff>
                  </to>
                </anchor>
              </controlPr>
            </control>
          </mc:Choice>
        </mc:AlternateContent>
        <mc:AlternateContent xmlns:mc="http://schemas.openxmlformats.org/markup-compatibility/2006">
          <mc:Choice Requires="x14">
            <control shapeId="1196" r:id="rId12" name="Check Box 172">
              <controlPr defaultSize="0" autoFill="0" autoLine="0" autoPict="0">
                <anchor moveWithCells="1">
                  <from>
                    <xdr:col>12</xdr:col>
                    <xdr:colOff>390525</xdr:colOff>
                    <xdr:row>21</xdr:row>
                    <xdr:rowOff>0</xdr:rowOff>
                  </from>
                  <to>
                    <xdr:col>12</xdr:col>
                    <xdr:colOff>990600</xdr:colOff>
                    <xdr:row>21</xdr:row>
                    <xdr:rowOff>228600</xdr:rowOff>
                  </to>
                </anchor>
              </controlPr>
            </control>
          </mc:Choice>
        </mc:AlternateContent>
        <mc:AlternateContent xmlns:mc="http://schemas.openxmlformats.org/markup-compatibility/2006">
          <mc:Choice Requires="x14">
            <control shapeId="1197" r:id="rId13" name="Check Box 173">
              <controlPr defaultSize="0" autoFill="0" autoLine="0" autoPict="0">
                <anchor moveWithCells="1">
                  <from>
                    <xdr:col>12</xdr:col>
                    <xdr:colOff>390525</xdr:colOff>
                    <xdr:row>22</xdr:row>
                    <xdr:rowOff>0</xdr:rowOff>
                  </from>
                  <to>
                    <xdr:col>13</xdr:col>
                    <xdr:colOff>0</xdr:colOff>
                    <xdr:row>22</xdr:row>
                    <xdr:rowOff>209550</xdr:rowOff>
                  </to>
                </anchor>
              </controlPr>
            </control>
          </mc:Choice>
        </mc:AlternateContent>
        <mc:AlternateContent xmlns:mc="http://schemas.openxmlformats.org/markup-compatibility/2006">
          <mc:Choice Requires="x14">
            <control shapeId="1198" r:id="rId14" name="Check Box 174">
              <controlPr defaultSize="0" autoFill="0" autoLine="0" autoPict="0">
                <anchor moveWithCells="1">
                  <from>
                    <xdr:col>12</xdr:col>
                    <xdr:colOff>390525</xdr:colOff>
                    <xdr:row>23</xdr:row>
                    <xdr:rowOff>0</xdr:rowOff>
                  </from>
                  <to>
                    <xdr:col>13</xdr:col>
                    <xdr:colOff>0</xdr:colOff>
                    <xdr:row>23</xdr:row>
                    <xdr:rowOff>209550</xdr:rowOff>
                  </to>
                </anchor>
              </controlPr>
            </control>
          </mc:Choice>
        </mc:AlternateContent>
        <mc:AlternateContent xmlns:mc="http://schemas.openxmlformats.org/markup-compatibility/2006">
          <mc:Choice Requires="x14">
            <control shapeId="1199" r:id="rId15" name="Check Box 175">
              <controlPr defaultSize="0" autoFill="0" autoLine="0" autoPict="0">
                <anchor moveWithCells="1">
                  <from>
                    <xdr:col>12</xdr:col>
                    <xdr:colOff>390525</xdr:colOff>
                    <xdr:row>24</xdr:row>
                    <xdr:rowOff>0</xdr:rowOff>
                  </from>
                  <to>
                    <xdr:col>12</xdr:col>
                    <xdr:colOff>990600</xdr:colOff>
                    <xdr:row>24</xdr:row>
                    <xdr:rowOff>228600</xdr:rowOff>
                  </to>
                </anchor>
              </controlPr>
            </control>
          </mc:Choice>
        </mc:AlternateContent>
        <mc:AlternateContent xmlns:mc="http://schemas.openxmlformats.org/markup-compatibility/2006">
          <mc:Choice Requires="x14">
            <control shapeId="1200" r:id="rId16" name="Check Box 176">
              <controlPr defaultSize="0" autoFill="0" autoLine="0" autoPict="0">
                <anchor moveWithCells="1">
                  <from>
                    <xdr:col>16</xdr:col>
                    <xdr:colOff>381000</xdr:colOff>
                    <xdr:row>21</xdr:row>
                    <xdr:rowOff>9525</xdr:rowOff>
                  </from>
                  <to>
                    <xdr:col>16</xdr:col>
                    <xdr:colOff>990600</xdr:colOff>
                    <xdr:row>21</xdr:row>
                    <xdr:rowOff>228600</xdr:rowOff>
                  </to>
                </anchor>
              </controlPr>
            </control>
          </mc:Choice>
        </mc:AlternateContent>
        <mc:AlternateContent xmlns:mc="http://schemas.openxmlformats.org/markup-compatibility/2006">
          <mc:Choice Requires="x14">
            <control shapeId="1205" r:id="rId17" name="Check Box 181">
              <controlPr defaultSize="0" autoFill="0" autoLine="0" autoPict="0">
                <anchor moveWithCells="1">
                  <from>
                    <xdr:col>24</xdr:col>
                    <xdr:colOff>390525</xdr:colOff>
                    <xdr:row>21</xdr:row>
                    <xdr:rowOff>9525</xdr:rowOff>
                  </from>
                  <to>
                    <xdr:col>24</xdr:col>
                    <xdr:colOff>990600</xdr:colOff>
                    <xdr:row>21</xdr:row>
                    <xdr:rowOff>228600</xdr:rowOff>
                  </to>
                </anchor>
              </controlPr>
            </control>
          </mc:Choice>
        </mc:AlternateContent>
        <mc:AlternateContent xmlns:mc="http://schemas.openxmlformats.org/markup-compatibility/2006">
          <mc:Choice Requires="x14">
            <control shapeId="1206" r:id="rId18" name="Check Box 182">
              <controlPr defaultSize="0" autoFill="0" autoLine="0" autoPict="0">
                <anchor moveWithCells="1">
                  <from>
                    <xdr:col>24</xdr:col>
                    <xdr:colOff>390525</xdr:colOff>
                    <xdr:row>22</xdr:row>
                    <xdr:rowOff>0</xdr:rowOff>
                  </from>
                  <to>
                    <xdr:col>24</xdr:col>
                    <xdr:colOff>971550</xdr:colOff>
                    <xdr:row>22</xdr:row>
                    <xdr:rowOff>209550</xdr:rowOff>
                  </to>
                </anchor>
              </controlPr>
            </control>
          </mc:Choice>
        </mc:AlternateContent>
        <mc:AlternateContent xmlns:mc="http://schemas.openxmlformats.org/markup-compatibility/2006">
          <mc:Choice Requires="x14">
            <control shapeId="1207" r:id="rId19" name="Check Box 183">
              <controlPr defaultSize="0" autoFill="0" autoLine="0" autoPict="0">
                <anchor moveWithCells="1">
                  <from>
                    <xdr:col>24</xdr:col>
                    <xdr:colOff>390525</xdr:colOff>
                    <xdr:row>23</xdr:row>
                    <xdr:rowOff>9525</xdr:rowOff>
                  </from>
                  <to>
                    <xdr:col>24</xdr:col>
                    <xdr:colOff>990600</xdr:colOff>
                    <xdr:row>23</xdr:row>
                    <xdr:rowOff>209550</xdr:rowOff>
                  </to>
                </anchor>
              </controlPr>
            </control>
          </mc:Choice>
        </mc:AlternateContent>
        <mc:AlternateContent xmlns:mc="http://schemas.openxmlformats.org/markup-compatibility/2006">
          <mc:Choice Requires="x14">
            <control shapeId="1208" r:id="rId20" name="Check Box 184">
              <controlPr defaultSize="0" autoFill="0" autoLine="0" autoPict="0">
                <anchor moveWithCells="1">
                  <from>
                    <xdr:col>24</xdr:col>
                    <xdr:colOff>390525</xdr:colOff>
                    <xdr:row>23</xdr:row>
                    <xdr:rowOff>228600</xdr:rowOff>
                  </from>
                  <to>
                    <xdr:col>24</xdr:col>
                    <xdr:colOff>990600</xdr:colOff>
                    <xdr:row>24</xdr:row>
                    <xdr:rowOff>228600</xdr:rowOff>
                  </to>
                </anchor>
              </controlPr>
            </control>
          </mc:Choice>
        </mc:AlternateContent>
        <mc:AlternateContent xmlns:mc="http://schemas.openxmlformats.org/markup-compatibility/2006">
          <mc:Choice Requires="x14">
            <control shapeId="1209" r:id="rId21" name="Check Box 185">
              <controlPr defaultSize="0" autoFill="0" autoLine="0" autoPict="0">
                <anchor moveWithCells="1">
                  <from>
                    <xdr:col>28</xdr:col>
                    <xdr:colOff>390525</xdr:colOff>
                    <xdr:row>20</xdr:row>
                    <xdr:rowOff>266700</xdr:rowOff>
                  </from>
                  <to>
                    <xdr:col>29</xdr:col>
                    <xdr:colOff>0</xdr:colOff>
                    <xdr:row>21</xdr:row>
                    <xdr:rowOff>228600</xdr:rowOff>
                  </to>
                </anchor>
              </controlPr>
            </control>
          </mc:Choice>
        </mc:AlternateContent>
        <mc:AlternateContent xmlns:mc="http://schemas.openxmlformats.org/markup-compatibility/2006">
          <mc:Choice Requires="x14">
            <control shapeId="1210" r:id="rId22" name="Check Box 186">
              <controlPr defaultSize="0" autoFill="0" autoLine="0" autoPict="0">
                <anchor moveWithCells="1">
                  <from>
                    <xdr:col>28</xdr:col>
                    <xdr:colOff>390525</xdr:colOff>
                    <xdr:row>22</xdr:row>
                    <xdr:rowOff>9525</xdr:rowOff>
                  </from>
                  <to>
                    <xdr:col>28</xdr:col>
                    <xdr:colOff>990600</xdr:colOff>
                    <xdr:row>22</xdr:row>
                    <xdr:rowOff>209550</xdr:rowOff>
                  </to>
                </anchor>
              </controlPr>
            </control>
          </mc:Choice>
        </mc:AlternateContent>
        <mc:AlternateContent xmlns:mc="http://schemas.openxmlformats.org/markup-compatibility/2006">
          <mc:Choice Requires="x14">
            <control shapeId="1211" r:id="rId23" name="Check Box 187">
              <controlPr defaultSize="0" autoFill="0" autoLine="0" autoPict="0">
                <anchor moveWithCells="1">
                  <from>
                    <xdr:col>28</xdr:col>
                    <xdr:colOff>390525</xdr:colOff>
                    <xdr:row>23</xdr:row>
                    <xdr:rowOff>0</xdr:rowOff>
                  </from>
                  <to>
                    <xdr:col>28</xdr:col>
                    <xdr:colOff>990600</xdr:colOff>
                    <xdr:row>23</xdr:row>
                    <xdr:rowOff>209550</xdr:rowOff>
                  </to>
                </anchor>
              </controlPr>
            </control>
          </mc:Choice>
        </mc:AlternateContent>
        <mc:AlternateContent xmlns:mc="http://schemas.openxmlformats.org/markup-compatibility/2006">
          <mc:Choice Requires="x14">
            <control shapeId="1212" r:id="rId24" name="Check Box 188">
              <controlPr defaultSize="0" autoFill="0" autoLine="0" autoPict="0">
                <anchor moveWithCells="1">
                  <from>
                    <xdr:col>28</xdr:col>
                    <xdr:colOff>390525</xdr:colOff>
                    <xdr:row>24</xdr:row>
                    <xdr:rowOff>0</xdr:rowOff>
                  </from>
                  <to>
                    <xdr:col>29</xdr:col>
                    <xdr:colOff>0</xdr:colOff>
                    <xdr:row>24</xdr:row>
                    <xdr:rowOff>228600</xdr:rowOff>
                  </to>
                </anchor>
              </controlPr>
            </control>
          </mc:Choice>
        </mc:AlternateContent>
        <mc:AlternateContent xmlns:mc="http://schemas.openxmlformats.org/markup-compatibility/2006">
          <mc:Choice Requires="x14">
            <control shapeId="1213" r:id="rId25" name="Check Box 189">
              <controlPr defaultSize="0" autoFill="0" autoLine="0" autoPict="0">
                <anchor moveWithCells="1">
                  <from>
                    <xdr:col>32</xdr:col>
                    <xdr:colOff>419100</xdr:colOff>
                    <xdr:row>21</xdr:row>
                    <xdr:rowOff>9525</xdr:rowOff>
                  </from>
                  <to>
                    <xdr:col>33</xdr:col>
                    <xdr:colOff>0</xdr:colOff>
                    <xdr:row>21</xdr:row>
                    <xdr:rowOff>228600</xdr:rowOff>
                  </to>
                </anchor>
              </controlPr>
            </control>
          </mc:Choice>
        </mc:AlternateContent>
        <mc:AlternateContent xmlns:mc="http://schemas.openxmlformats.org/markup-compatibility/2006">
          <mc:Choice Requires="x14">
            <control shapeId="1214" r:id="rId26" name="Check Box 190">
              <controlPr defaultSize="0" autoFill="0" autoLine="0" autoPict="0">
                <anchor moveWithCells="1">
                  <from>
                    <xdr:col>32</xdr:col>
                    <xdr:colOff>419100</xdr:colOff>
                    <xdr:row>22</xdr:row>
                    <xdr:rowOff>0</xdr:rowOff>
                  </from>
                  <to>
                    <xdr:col>32</xdr:col>
                    <xdr:colOff>990600</xdr:colOff>
                    <xdr:row>22</xdr:row>
                    <xdr:rowOff>209550</xdr:rowOff>
                  </to>
                </anchor>
              </controlPr>
            </control>
          </mc:Choice>
        </mc:AlternateContent>
        <mc:AlternateContent xmlns:mc="http://schemas.openxmlformats.org/markup-compatibility/2006">
          <mc:Choice Requires="x14">
            <control shapeId="1215" r:id="rId27" name="Check Box 191">
              <controlPr defaultSize="0" autoFill="0" autoLine="0" autoPict="0">
                <anchor moveWithCells="1">
                  <from>
                    <xdr:col>32</xdr:col>
                    <xdr:colOff>419100</xdr:colOff>
                    <xdr:row>23</xdr:row>
                    <xdr:rowOff>9525</xdr:rowOff>
                  </from>
                  <to>
                    <xdr:col>32</xdr:col>
                    <xdr:colOff>990600</xdr:colOff>
                    <xdr:row>23</xdr:row>
                    <xdr:rowOff>209550</xdr:rowOff>
                  </to>
                </anchor>
              </controlPr>
            </control>
          </mc:Choice>
        </mc:AlternateContent>
        <mc:AlternateContent xmlns:mc="http://schemas.openxmlformats.org/markup-compatibility/2006">
          <mc:Choice Requires="x14">
            <control shapeId="1216" r:id="rId28" name="Check Box 192">
              <controlPr defaultSize="0" autoFill="0" autoLine="0" autoPict="0">
                <anchor moveWithCells="1">
                  <from>
                    <xdr:col>32</xdr:col>
                    <xdr:colOff>419100</xdr:colOff>
                    <xdr:row>24</xdr:row>
                    <xdr:rowOff>0</xdr:rowOff>
                  </from>
                  <to>
                    <xdr:col>32</xdr:col>
                    <xdr:colOff>990600</xdr:colOff>
                    <xdr:row>24</xdr:row>
                    <xdr:rowOff>228600</xdr:rowOff>
                  </to>
                </anchor>
              </controlPr>
            </control>
          </mc:Choice>
        </mc:AlternateContent>
        <mc:AlternateContent xmlns:mc="http://schemas.openxmlformats.org/markup-compatibility/2006">
          <mc:Choice Requires="x14">
            <control shapeId="1217" r:id="rId29" name="Check Box 193">
              <controlPr defaultSize="0" autoFill="0" autoLine="0" autoPict="0">
                <anchor moveWithCells="1">
                  <from>
                    <xdr:col>36</xdr:col>
                    <xdr:colOff>409575</xdr:colOff>
                    <xdr:row>20</xdr:row>
                    <xdr:rowOff>257175</xdr:rowOff>
                  </from>
                  <to>
                    <xdr:col>36</xdr:col>
                    <xdr:colOff>990600</xdr:colOff>
                    <xdr:row>21</xdr:row>
                    <xdr:rowOff>228600</xdr:rowOff>
                  </to>
                </anchor>
              </controlPr>
            </control>
          </mc:Choice>
        </mc:AlternateContent>
        <mc:AlternateContent xmlns:mc="http://schemas.openxmlformats.org/markup-compatibility/2006">
          <mc:Choice Requires="x14">
            <control shapeId="1218" r:id="rId30" name="Check Box 194">
              <controlPr defaultSize="0" autoFill="0" autoLine="0" autoPict="0">
                <anchor moveWithCells="1">
                  <from>
                    <xdr:col>36</xdr:col>
                    <xdr:colOff>409575</xdr:colOff>
                    <xdr:row>22</xdr:row>
                    <xdr:rowOff>0</xdr:rowOff>
                  </from>
                  <to>
                    <xdr:col>37</xdr:col>
                    <xdr:colOff>0</xdr:colOff>
                    <xdr:row>22</xdr:row>
                    <xdr:rowOff>209550</xdr:rowOff>
                  </to>
                </anchor>
              </controlPr>
            </control>
          </mc:Choice>
        </mc:AlternateContent>
        <mc:AlternateContent xmlns:mc="http://schemas.openxmlformats.org/markup-compatibility/2006">
          <mc:Choice Requires="x14">
            <control shapeId="1219" r:id="rId31" name="Check Box 195">
              <controlPr defaultSize="0" autoFill="0" autoLine="0" autoPict="0">
                <anchor moveWithCells="1">
                  <from>
                    <xdr:col>36</xdr:col>
                    <xdr:colOff>409575</xdr:colOff>
                    <xdr:row>23</xdr:row>
                    <xdr:rowOff>9525</xdr:rowOff>
                  </from>
                  <to>
                    <xdr:col>37</xdr:col>
                    <xdr:colOff>0</xdr:colOff>
                    <xdr:row>23</xdr:row>
                    <xdr:rowOff>209550</xdr:rowOff>
                  </to>
                </anchor>
              </controlPr>
            </control>
          </mc:Choice>
        </mc:AlternateContent>
        <mc:AlternateContent xmlns:mc="http://schemas.openxmlformats.org/markup-compatibility/2006">
          <mc:Choice Requires="x14">
            <control shapeId="1220" r:id="rId32" name="Check Box 196">
              <controlPr defaultSize="0" autoFill="0" autoLine="0" autoPict="0">
                <anchor moveWithCells="1">
                  <from>
                    <xdr:col>36</xdr:col>
                    <xdr:colOff>409575</xdr:colOff>
                    <xdr:row>24</xdr:row>
                    <xdr:rowOff>9525</xdr:rowOff>
                  </from>
                  <to>
                    <xdr:col>36</xdr:col>
                    <xdr:colOff>990600</xdr:colOff>
                    <xdr:row>24</xdr:row>
                    <xdr:rowOff>228600</xdr:rowOff>
                  </to>
                </anchor>
              </controlPr>
            </control>
          </mc:Choice>
        </mc:AlternateContent>
        <mc:AlternateContent xmlns:mc="http://schemas.openxmlformats.org/markup-compatibility/2006">
          <mc:Choice Requires="x14">
            <control shapeId="1223" r:id="rId33" name="Check Box 199">
              <controlPr defaultSize="0" autoFill="0" autoLine="0" autoPict="0">
                <anchor moveWithCells="1">
                  <from>
                    <xdr:col>16</xdr:col>
                    <xdr:colOff>381000</xdr:colOff>
                    <xdr:row>22</xdr:row>
                    <xdr:rowOff>0</xdr:rowOff>
                  </from>
                  <to>
                    <xdr:col>16</xdr:col>
                    <xdr:colOff>990600</xdr:colOff>
                    <xdr:row>22</xdr:row>
                    <xdr:rowOff>209550</xdr:rowOff>
                  </to>
                </anchor>
              </controlPr>
            </control>
          </mc:Choice>
        </mc:AlternateContent>
        <mc:AlternateContent xmlns:mc="http://schemas.openxmlformats.org/markup-compatibility/2006">
          <mc:Choice Requires="x14">
            <control shapeId="1224" r:id="rId34" name="Check Box 200">
              <controlPr defaultSize="0" autoFill="0" autoLine="0" autoPict="0">
                <anchor moveWithCells="1">
                  <from>
                    <xdr:col>16</xdr:col>
                    <xdr:colOff>381000</xdr:colOff>
                    <xdr:row>23</xdr:row>
                    <xdr:rowOff>9525</xdr:rowOff>
                  </from>
                  <to>
                    <xdr:col>16</xdr:col>
                    <xdr:colOff>990600</xdr:colOff>
                    <xdr:row>23</xdr:row>
                    <xdr:rowOff>228600</xdr:rowOff>
                  </to>
                </anchor>
              </controlPr>
            </control>
          </mc:Choice>
        </mc:AlternateContent>
        <mc:AlternateContent xmlns:mc="http://schemas.openxmlformats.org/markup-compatibility/2006">
          <mc:Choice Requires="x14">
            <control shapeId="1225" r:id="rId35" name="Check Box 201">
              <controlPr defaultSize="0" autoFill="0" autoLine="0" autoPict="0">
                <anchor moveWithCells="1">
                  <from>
                    <xdr:col>16</xdr:col>
                    <xdr:colOff>361950</xdr:colOff>
                    <xdr:row>24</xdr:row>
                    <xdr:rowOff>9525</xdr:rowOff>
                  </from>
                  <to>
                    <xdr:col>16</xdr:col>
                    <xdr:colOff>990600</xdr:colOff>
                    <xdr:row>24</xdr:row>
                    <xdr:rowOff>228600</xdr:rowOff>
                  </to>
                </anchor>
              </controlPr>
            </control>
          </mc:Choice>
        </mc:AlternateContent>
        <mc:AlternateContent xmlns:mc="http://schemas.openxmlformats.org/markup-compatibility/2006">
          <mc:Choice Requires="x14">
            <control shapeId="1226" r:id="rId36" name="Check Box 202">
              <controlPr defaultSize="0" autoFill="0" autoLine="0" autoPict="0">
                <anchor moveWithCells="1">
                  <from>
                    <xdr:col>2</xdr:col>
                    <xdr:colOff>295275</xdr:colOff>
                    <xdr:row>36</xdr:row>
                    <xdr:rowOff>171450</xdr:rowOff>
                  </from>
                  <to>
                    <xdr:col>2</xdr:col>
                    <xdr:colOff>600075</xdr:colOff>
                    <xdr:row>38</xdr:row>
                    <xdr:rowOff>0</xdr:rowOff>
                  </to>
                </anchor>
              </controlPr>
            </control>
          </mc:Choice>
        </mc:AlternateContent>
        <mc:AlternateContent xmlns:mc="http://schemas.openxmlformats.org/markup-compatibility/2006">
          <mc:Choice Requires="x14">
            <control shapeId="1227" r:id="rId37" name="Check Box 203">
              <controlPr defaultSize="0" autoFill="0" autoLine="0" autoPict="0">
                <anchor moveWithCells="1">
                  <from>
                    <xdr:col>4</xdr:col>
                    <xdr:colOff>200025</xdr:colOff>
                    <xdr:row>36</xdr:row>
                    <xdr:rowOff>171450</xdr:rowOff>
                  </from>
                  <to>
                    <xdr:col>4</xdr:col>
                    <xdr:colOff>523875</xdr:colOff>
                    <xdr:row>38</xdr:row>
                    <xdr:rowOff>0</xdr:rowOff>
                  </to>
                </anchor>
              </controlPr>
            </control>
          </mc:Choice>
        </mc:AlternateContent>
        <mc:AlternateContent xmlns:mc="http://schemas.openxmlformats.org/markup-compatibility/2006">
          <mc:Choice Requires="x14">
            <control shapeId="1228" r:id="rId38" name="Check Box 204">
              <controlPr defaultSize="0" autoFill="0" autoLine="0" autoPict="0">
                <anchor moveWithCells="1">
                  <from>
                    <xdr:col>2</xdr:col>
                    <xdr:colOff>295275</xdr:colOff>
                    <xdr:row>43</xdr:row>
                    <xdr:rowOff>171450</xdr:rowOff>
                  </from>
                  <to>
                    <xdr:col>2</xdr:col>
                    <xdr:colOff>600075</xdr:colOff>
                    <xdr:row>45</xdr:row>
                    <xdr:rowOff>0</xdr:rowOff>
                  </to>
                </anchor>
              </controlPr>
            </control>
          </mc:Choice>
        </mc:AlternateContent>
        <mc:AlternateContent xmlns:mc="http://schemas.openxmlformats.org/markup-compatibility/2006">
          <mc:Choice Requires="x14">
            <control shapeId="1229" r:id="rId39" name="Check Box 205">
              <controlPr defaultSize="0" autoFill="0" autoLine="0" autoPict="0">
                <anchor moveWithCells="1">
                  <from>
                    <xdr:col>4</xdr:col>
                    <xdr:colOff>200025</xdr:colOff>
                    <xdr:row>43</xdr:row>
                    <xdr:rowOff>171450</xdr:rowOff>
                  </from>
                  <to>
                    <xdr:col>4</xdr:col>
                    <xdr:colOff>523875</xdr:colOff>
                    <xdr:row>45</xdr:row>
                    <xdr:rowOff>0</xdr:rowOff>
                  </to>
                </anchor>
              </controlPr>
            </control>
          </mc:Choice>
        </mc:AlternateContent>
        <mc:AlternateContent xmlns:mc="http://schemas.openxmlformats.org/markup-compatibility/2006">
          <mc:Choice Requires="x14">
            <control shapeId="1230" r:id="rId40" name="Check Box 206">
              <controlPr defaultSize="0" autoFill="0" autoLine="0" autoPict="0">
                <anchor moveWithCells="1">
                  <from>
                    <xdr:col>34</xdr:col>
                    <xdr:colOff>295275</xdr:colOff>
                    <xdr:row>36</xdr:row>
                    <xdr:rowOff>171450</xdr:rowOff>
                  </from>
                  <to>
                    <xdr:col>34</xdr:col>
                    <xdr:colOff>600075</xdr:colOff>
                    <xdr:row>38</xdr:row>
                    <xdr:rowOff>0</xdr:rowOff>
                  </to>
                </anchor>
              </controlPr>
            </control>
          </mc:Choice>
        </mc:AlternateContent>
        <mc:AlternateContent xmlns:mc="http://schemas.openxmlformats.org/markup-compatibility/2006">
          <mc:Choice Requires="x14">
            <control shapeId="1231" r:id="rId41" name="Check Box 207">
              <controlPr defaultSize="0" autoFill="0" autoLine="0" autoPict="0">
                <anchor moveWithCells="1">
                  <from>
                    <xdr:col>36</xdr:col>
                    <xdr:colOff>219075</xdr:colOff>
                    <xdr:row>36</xdr:row>
                    <xdr:rowOff>171450</xdr:rowOff>
                  </from>
                  <to>
                    <xdr:col>36</xdr:col>
                    <xdr:colOff>523875</xdr:colOff>
                    <xdr:row>38</xdr:row>
                    <xdr:rowOff>0</xdr:rowOff>
                  </to>
                </anchor>
              </controlPr>
            </control>
          </mc:Choice>
        </mc:AlternateContent>
        <mc:AlternateContent xmlns:mc="http://schemas.openxmlformats.org/markup-compatibility/2006">
          <mc:Choice Requires="x14">
            <control shapeId="1232" r:id="rId42" name="Check Box 208">
              <controlPr defaultSize="0" autoFill="0" autoLine="0" autoPict="0">
                <anchor moveWithCells="1">
                  <from>
                    <xdr:col>36</xdr:col>
                    <xdr:colOff>209550</xdr:colOff>
                    <xdr:row>43</xdr:row>
                    <xdr:rowOff>171450</xdr:rowOff>
                  </from>
                  <to>
                    <xdr:col>36</xdr:col>
                    <xdr:colOff>523875</xdr:colOff>
                    <xdr:row>45</xdr:row>
                    <xdr:rowOff>0</xdr:rowOff>
                  </to>
                </anchor>
              </controlPr>
            </control>
          </mc:Choice>
        </mc:AlternateContent>
        <mc:AlternateContent xmlns:mc="http://schemas.openxmlformats.org/markup-compatibility/2006">
          <mc:Choice Requires="x14">
            <control shapeId="1233" r:id="rId43" name="Check Box 209">
              <controlPr defaultSize="0" autoFill="0" autoLine="0" autoPict="0">
                <anchor moveWithCells="1">
                  <from>
                    <xdr:col>4</xdr:col>
                    <xdr:colOff>209550</xdr:colOff>
                    <xdr:row>50</xdr:row>
                    <xdr:rowOff>171450</xdr:rowOff>
                  </from>
                  <to>
                    <xdr:col>4</xdr:col>
                    <xdr:colOff>523875</xdr:colOff>
                    <xdr:row>52</xdr:row>
                    <xdr:rowOff>38100</xdr:rowOff>
                  </to>
                </anchor>
              </controlPr>
            </control>
          </mc:Choice>
        </mc:AlternateContent>
        <mc:AlternateContent xmlns:mc="http://schemas.openxmlformats.org/markup-compatibility/2006">
          <mc:Choice Requires="x14">
            <control shapeId="1234" r:id="rId44" name="Check Box 210">
              <controlPr defaultSize="0" autoFill="0" autoLine="0" autoPict="0">
                <anchor moveWithCells="1">
                  <from>
                    <xdr:col>4</xdr:col>
                    <xdr:colOff>219075</xdr:colOff>
                    <xdr:row>57</xdr:row>
                    <xdr:rowOff>171450</xdr:rowOff>
                  </from>
                  <to>
                    <xdr:col>4</xdr:col>
                    <xdr:colOff>523875</xdr:colOff>
                    <xdr:row>59</xdr:row>
                    <xdr:rowOff>28575</xdr:rowOff>
                  </to>
                </anchor>
              </controlPr>
            </control>
          </mc:Choice>
        </mc:AlternateContent>
        <mc:AlternateContent xmlns:mc="http://schemas.openxmlformats.org/markup-compatibility/2006">
          <mc:Choice Requires="x14">
            <control shapeId="1235" r:id="rId45" name="Check Box 211">
              <controlPr defaultSize="0" autoFill="0" autoLine="0" autoPict="0">
                <anchor moveWithCells="1">
                  <from>
                    <xdr:col>36</xdr:col>
                    <xdr:colOff>219075</xdr:colOff>
                    <xdr:row>50</xdr:row>
                    <xdr:rowOff>171450</xdr:rowOff>
                  </from>
                  <to>
                    <xdr:col>36</xdr:col>
                    <xdr:colOff>523875</xdr:colOff>
                    <xdr:row>51</xdr:row>
                    <xdr:rowOff>190500</xdr:rowOff>
                  </to>
                </anchor>
              </controlPr>
            </control>
          </mc:Choice>
        </mc:AlternateContent>
        <mc:AlternateContent xmlns:mc="http://schemas.openxmlformats.org/markup-compatibility/2006">
          <mc:Choice Requires="x14">
            <control shapeId="1236" r:id="rId46" name="Check Box 212">
              <controlPr defaultSize="0" autoFill="0" autoLine="0" autoPict="0">
                <anchor moveWithCells="1">
                  <from>
                    <xdr:col>36</xdr:col>
                    <xdr:colOff>228600</xdr:colOff>
                    <xdr:row>57</xdr:row>
                    <xdr:rowOff>171450</xdr:rowOff>
                  </from>
                  <to>
                    <xdr:col>36</xdr:col>
                    <xdr:colOff>542925</xdr:colOff>
                    <xdr:row>58</xdr:row>
                    <xdr:rowOff>190500</xdr:rowOff>
                  </to>
                </anchor>
              </controlPr>
            </control>
          </mc:Choice>
        </mc:AlternateContent>
        <mc:AlternateContent xmlns:mc="http://schemas.openxmlformats.org/markup-compatibility/2006">
          <mc:Choice Requires="x14">
            <control shapeId="1237" r:id="rId47" name="Check Box 213">
              <controlPr defaultSize="0" autoFill="0" autoLine="0" autoPict="0">
                <anchor moveWithCells="1">
                  <from>
                    <xdr:col>34</xdr:col>
                    <xdr:colOff>304800</xdr:colOff>
                    <xdr:row>57</xdr:row>
                    <xdr:rowOff>171450</xdr:rowOff>
                  </from>
                  <to>
                    <xdr:col>34</xdr:col>
                    <xdr:colOff>609600</xdr:colOff>
                    <xdr:row>58</xdr:row>
                    <xdr:rowOff>190500</xdr:rowOff>
                  </to>
                </anchor>
              </controlPr>
            </control>
          </mc:Choice>
        </mc:AlternateContent>
        <mc:AlternateContent xmlns:mc="http://schemas.openxmlformats.org/markup-compatibility/2006">
          <mc:Choice Requires="x14">
            <control shapeId="1238" r:id="rId48" name="Check Box 214">
              <controlPr defaultSize="0" autoFill="0" autoLine="0" autoPict="0">
                <anchor moveWithCells="1">
                  <from>
                    <xdr:col>34</xdr:col>
                    <xdr:colOff>314325</xdr:colOff>
                    <xdr:row>50</xdr:row>
                    <xdr:rowOff>180975</xdr:rowOff>
                  </from>
                  <to>
                    <xdr:col>34</xdr:col>
                    <xdr:colOff>609600</xdr:colOff>
                    <xdr:row>52</xdr:row>
                    <xdr:rowOff>9525</xdr:rowOff>
                  </to>
                </anchor>
              </controlPr>
            </control>
          </mc:Choice>
        </mc:AlternateContent>
        <mc:AlternateContent xmlns:mc="http://schemas.openxmlformats.org/markup-compatibility/2006">
          <mc:Choice Requires="x14">
            <control shapeId="1239" r:id="rId49" name="Check Box 215">
              <controlPr defaultSize="0" autoFill="0" autoLine="0" autoPict="0">
                <anchor moveWithCells="1">
                  <from>
                    <xdr:col>2</xdr:col>
                    <xdr:colOff>304800</xdr:colOff>
                    <xdr:row>57</xdr:row>
                    <xdr:rowOff>171450</xdr:rowOff>
                  </from>
                  <to>
                    <xdr:col>2</xdr:col>
                    <xdr:colOff>619125</xdr:colOff>
                    <xdr:row>59</xdr:row>
                    <xdr:rowOff>28575</xdr:rowOff>
                  </to>
                </anchor>
              </controlPr>
            </control>
          </mc:Choice>
        </mc:AlternateContent>
        <mc:AlternateContent xmlns:mc="http://schemas.openxmlformats.org/markup-compatibility/2006">
          <mc:Choice Requires="x14">
            <control shapeId="1240" r:id="rId50" name="Check Box 216">
              <controlPr defaultSize="0" autoFill="0" autoLine="0" autoPict="0">
                <anchor moveWithCells="1">
                  <from>
                    <xdr:col>2</xdr:col>
                    <xdr:colOff>314325</xdr:colOff>
                    <xdr:row>50</xdr:row>
                    <xdr:rowOff>171450</xdr:rowOff>
                  </from>
                  <to>
                    <xdr:col>2</xdr:col>
                    <xdr:colOff>619125</xdr:colOff>
                    <xdr:row>52</xdr:row>
                    <xdr:rowOff>38100</xdr:rowOff>
                  </to>
                </anchor>
              </controlPr>
            </control>
          </mc:Choice>
        </mc:AlternateContent>
        <mc:AlternateContent xmlns:mc="http://schemas.openxmlformats.org/markup-compatibility/2006">
          <mc:Choice Requires="x14">
            <control shapeId="1241" r:id="rId51" name="Check Box 217">
              <controlPr defaultSize="0" autoFill="0" autoLine="0" autoPict="0">
                <anchor moveWithCells="1">
                  <from>
                    <xdr:col>34</xdr:col>
                    <xdr:colOff>295275</xdr:colOff>
                    <xdr:row>43</xdr:row>
                    <xdr:rowOff>171450</xdr:rowOff>
                  </from>
                  <to>
                    <xdr:col>34</xdr:col>
                    <xdr:colOff>600075</xdr:colOff>
                    <xdr:row>45</xdr:row>
                    <xdr:rowOff>0</xdr:rowOff>
                  </to>
                </anchor>
              </controlPr>
            </control>
          </mc:Choice>
        </mc:AlternateContent>
        <mc:AlternateContent xmlns:mc="http://schemas.openxmlformats.org/markup-compatibility/2006">
          <mc:Choice Requires="x14">
            <control shapeId="1244" r:id="rId52" name="Check Box 220">
              <controlPr defaultSize="0" autoFill="0" autoLine="0" autoPict="0">
                <anchor moveWithCells="1">
                  <from>
                    <xdr:col>28</xdr:col>
                    <xdr:colOff>314325</xdr:colOff>
                    <xdr:row>40</xdr:row>
                    <xdr:rowOff>171450</xdr:rowOff>
                  </from>
                  <to>
                    <xdr:col>28</xdr:col>
                    <xdr:colOff>619125</xdr:colOff>
                    <xdr:row>42</xdr:row>
                    <xdr:rowOff>0</xdr:rowOff>
                  </to>
                </anchor>
              </controlPr>
            </control>
          </mc:Choice>
        </mc:AlternateContent>
        <mc:AlternateContent xmlns:mc="http://schemas.openxmlformats.org/markup-compatibility/2006">
          <mc:Choice Requires="x14">
            <control shapeId="1245" r:id="rId53" name="Check Box 221">
              <controlPr defaultSize="0" autoFill="0" autoLine="0" autoPict="0">
                <anchor moveWithCells="1">
                  <from>
                    <xdr:col>30</xdr:col>
                    <xdr:colOff>180975</xdr:colOff>
                    <xdr:row>40</xdr:row>
                    <xdr:rowOff>171450</xdr:rowOff>
                  </from>
                  <to>
                    <xdr:col>30</xdr:col>
                    <xdr:colOff>504825</xdr:colOff>
                    <xdr:row>42</xdr:row>
                    <xdr:rowOff>0</xdr:rowOff>
                  </to>
                </anchor>
              </controlPr>
            </control>
          </mc:Choice>
        </mc:AlternateContent>
        <mc:AlternateContent xmlns:mc="http://schemas.openxmlformats.org/markup-compatibility/2006">
          <mc:Choice Requires="x14">
            <control shapeId="1246" r:id="rId54" name="Check Box 222">
              <controlPr defaultSize="0" autoFill="0" autoLine="0" autoPict="0">
                <anchor moveWithCells="1">
                  <from>
                    <xdr:col>10</xdr:col>
                    <xdr:colOff>190500</xdr:colOff>
                    <xdr:row>54</xdr:row>
                    <xdr:rowOff>180975</xdr:rowOff>
                  </from>
                  <to>
                    <xdr:col>10</xdr:col>
                    <xdr:colOff>504825</xdr:colOff>
                    <xdr:row>56</xdr:row>
                    <xdr:rowOff>0</xdr:rowOff>
                  </to>
                </anchor>
              </controlPr>
            </control>
          </mc:Choice>
        </mc:AlternateContent>
        <mc:AlternateContent xmlns:mc="http://schemas.openxmlformats.org/markup-compatibility/2006">
          <mc:Choice Requires="x14">
            <control shapeId="1247" r:id="rId55" name="Check Box 223">
              <controlPr defaultSize="0" autoFill="0" autoLine="0" autoPict="0">
                <anchor moveWithCells="1">
                  <from>
                    <xdr:col>8</xdr:col>
                    <xdr:colOff>266700</xdr:colOff>
                    <xdr:row>54</xdr:row>
                    <xdr:rowOff>171450</xdr:rowOff>
                  </from>
                  <to>
                    <xdr:col>8</xdr:col>
                    <xdr:colOff>561975</xdr:colOff>
                    <xdr:row>55</xdr:row>
                    <xdr:rowOff>190500</xdr:rowOff>
                  </to>
                </anchor>
              </controlPr>
            </control>
          </mc:Choice>
        </mc:AlternateContent>
        <mc:AlternateContent xmlns:mc="http://schemas.openxmlformats.org/markup-compatibility/2006">
          <mc:Choice Requires="x14">
            <control shapeId="1248" r:id="rId56" name="Check Box 224">
              <controlPr defaultSize="0" autoFill="0" autoLine="0" autoPict="0">
                <anchor moveWithCells="1">
                  <from>
                    <xdr:col>8</xdr:col>
                    <xdr:colOff>304800</xdr:colOff>
                    <xdr:row>40</xdr:row>
                    <xdr:rowOff>171450</xdr:rowOff>
                  </from>
                  <to>
                    <xdr:col>8</xdr:col>
                    <xdr:colOff>600075</xdr:colOff>
                    <xdr:row>42</xdr:row>
                    <xdr:rowOff>38100</xdr:rowOff>
                  </to>
                </anchor>
              </controlPr>
            </control>
          </mc:Choice>
        </mc:AlternateContent>
        <mc:AlternateContent xmlns:mc="http://schemas.openxmlformats.org/markup-compatibility/2006">
          <mc:Choice Requires="x14">
            <control shapeId="1249" r:id="rId57" name="Check Box 225">
              <controlPr defaultSize="0" autoFill="0" autoLine="0" autoPict="0">
                <anchor moveWithCells="1">
                  <from>
                    <xdr:col>10</xdr:col>
                    <xdr:colOff>200025</xdr:colOff>
                    <xdr:row>40</xdr:row>
                    <xdr:rowOff>171450</xdr:rowOff>
                  </from>
                  <to>
                    <xdr:col>10</xdr:col>
                    <xdr:colOff>523875</xdr:colOff>
                    <xdr:row>42</xdr:row>
                    <xdr:rowOff>38100</xdr:rowOff>
                  </to>
                </anchor>
              </controlPr>
            </control>
          </mc:Choice>
        </mc:AlternateContent>
        <mc:AlternateContent xmlns:mc="http://schemas.openxmlformats.org/markup-compatibility/2006">
          <mc:Choice Requires="x14">
            <control shapeId="1250" r:id="rId58" name="Check Box 226">
              <controlPr defaultSize="0" autoFill="0" autoLine="0" autoPict="0">
                <anchor moveWithCells="1">
                  <from>
                    <xdr:col>28</xdr:col>
                    <xdr:colOff>285750</xdr:colOff>
                    <xdr:row>54</xdr:row>
                    <xdr:rowOff>171450</xdr:rowOff>
                  </from>
                  <to>
                    <xdr:col>28</xdr:col>
                    <xdr:colOff>600075</xdr:colOff>
                    <xdr:row>56</xdr:row>
                    <xdr:rowOff>9525</xdr:rowOff>
                  </to>
                </anchor>
              </controlPr>
            </control>
          </mc:Choice>
        </mc:AlternateContent>
        <mc:AlternateContent xmlns:mc="http://schemas.openxmlformats.org/markup-compatibility/2006">
          <mc:Choice Requires="x14">
            <control shapeId="1251" r:id="rId59" name="Check Box 227">
              <controlPr defaultSize="0" autoFill="0" autoLine="0" autoPict="0">
                <anchor moveWithCells="1">
                  <from>
                    <xdr:col>30</xdr:col>
                    <xdr:colOff>190500</xdr:colOff>
                    <xdr:row>54</xdr:row>
                    <xdr:rowOff>171450</xdr:rowOff>
                  </from>
                  <to>
                    <xdr:col>30</xdr:col>
                    <xdr:colOff>504825</xdr:colOff>
                    <xdr:row>56</xdr:row>
                    <xdr:rowOff>9525</xdr:rowOff>
                  </to>
                </anchor>
              </controlPr>
            </control>
          </mc:Choice>
        </mc:AlternateContent>
        <mc:AlternateContent xmlns:mc="http://schemas.openxmlformats.org/markup-compatibility/2006">
          <mc:Choice Requires="x14">
            <control shapeId="1252" r:id="rId60" name="Check Box 228">
              <controlPr defaultSize="0" autoFill="0" autoLine="0" autoPict="0">
                <anchor moveWithCells="1">
                  <from>
                    <xdr:col>24</xdr:col>
                    <xdr:colOff>304800</xdr:colOff>
                    <xdr:row>46</xdr:row>
                    <xdr:rowOff>171450</xdr:rowOff>
                  </from>
                  <to>
                    <xdr:col>24</xdr:col>
                    <xdr:colOff>609600</xdr:colOff>
                    <xdr:row>48</xdr:row>
                    <xdr:rowOff>9525</xdr:rowOff>
                  </to>
                </anchor>
              </controlPr>
            </control>
          </mc:Choice>
        </mc:AlternateContent>
        <mc:AlternateContent xmlns:mc="http://schemas.openxmlformats.org/markup-compatibility/2006">
          <mc:Choice Requires="x14">
            <control shapeId="1253" r:id="rId61" name="Check Box 229">
              <controlPr defaultSize="0" autoFill="0" autoLine="0" autoPict="0">
                <anchor moveWithCells="1">
                  <from>
                    <xdr:col>26</xdr:col>
                    <xdr:colOff>190500</xdr:colOff>
                    <xdr:row>46</xdr:row>
                    <xdr:rowOff>171450</xdr:rowOff>
                  </from>
                  <to>
                    <xdr:col>26</xdr:col>
                    <xdr:colOff>504825</xdr:colOff>
                    <xdr:row>48</xdr:row>
                    <xdr:rowOff>9525</xdr:rowOff>
                  </to>
                </anchor>
              </controlPr>
            </control>
          </mc:Choice>
        </mc:AlternateContent>
        <mc:AlternateContent xmlns:mc="http://schemas.openxmlformats.org/markup-compatibility/2006">
          <mc:Choice Requires="x14">
            <control shapeId="1254" r:id="rId62" name="Check Box 230">
              <controlPr defaultSize="0" autoFill="0" autoLine="0" autoPict="0">
                <anchor moveWithCells="1">
                  <from>
                    <xdr:col>12</xdr:col>
                    <xdr:colOff>295275</xdr:colOff>
                    <xdr:row>46</xdr:row>
                    <xdr:rowOff>171450</xdr:rowOff>
                  </from>
                  <to>
                    <xdr:col>12</xdr:col>
                    <xdr:colOff>600075</xdr:colOff>
                    <xdr:row>47</xdr:row>
                    <xdr:rowOff>190500</xdr:rowOff>
                  </to>
                </anchor>
              </controlPr>
            </control>
          </mc:Choice>
        </mc:AlternateContent>
        <mc:AlternateContent xmlns:mc="http://schemas.openxmlformats.org/markup-compatibility/2006">
          <mc:Choice Requires="x14">
            <control shapeId="1255" r:id="rId63" name="Check Box 231">
              <controlPr defaultSize="0" autoFill="0" autoLine="0" autoPict="0">
                <anchor moveWithCells="1">
                  <from>
                    <xdr:col>14</xdr:col>
                    <xdr:colOff>209550</xdr:colOff>
                    <xdr:row>46</xdr:row>
                    <xdr:rowOff>171450</xdr:rowOff>
                  </from>
                  <to>
                    <xdr:col>14</xdr:col>
                    <xdr:colOff>523875</xdr:colOff>
                    <xdr:row>47</xdr:row>
                    <xdr:rowOff>190500</xdr:rowOff>
                  </to>
                </anchor>
              </controlPr>
            </control>
          </mc:Choice>
        </mc:AlternateContent>
        <mc:AlternateContent xmlns:mc="http://schemas.openxmlformats.org/markup-compatibility/2006">
          <mc:Choice Requires="x14">
            <control shapeId="1256" r:id="rId64" name="Check Box 232">
              <controlPr defaultSize="0" autoFill="0" autoLine="0" autoPict="0">
                <anchor moveWithCells="1">
                  <from>
                    <xdr:col>16</xdr:col>
                    <xdr:colOff>342900</xdr:colOff>
                    <xdr:row>46</xdr:row>
                    <xdr:rowOff>171450</xdr:rowOff>
                  </from>
                  <to>
                    <xdr:col>16</xdr:col>
                    <xdr:colOff>647700</xdr:colOff>
                    <xdr:row>47</xdr:row>
                    <xdr:rowOff>190500</xdr:rowOff>
                  </to>
                </anchor>
              </controlPr>
            </control>
          </mc:Choice>
        </mc:AlternateContent>
        <mc:AlternateContent xmlns:mc="http://schemas.openxmlformats.org/markup-compatibility/2006">
          <mc:Choice Requires="x14">
            <control shapeId="1257" r:id="rId65" name="Check Box 233">
              <controlPr defaultSize="0" autoFill="0" autoLine="0" autoPict="0">
                <anchor moveWithCells="1">
                  <from>
                    <xdr:col>22</xdr:col>
                    <xdr:colOff>171450</xdr:colOff>
                    <xdr:row>46</xdr:row>
                    <xdr:rowOff>171450</xdr:rowOff>
                  </from>
                  <to>
                    <xdr:col>22</xdr:col>
                    <xdr:colOff>485775</xdr:colOff>
                    <xdr:row>47</xdr:row>
                    <xdr:rowOff>190500</xdr:rowOff>
                  </to>
                </anchor>
              </controlPr>
            </control>
          </mc:Choice>
        </mc:AlternateContent>
        <mc:AlternateContent xmlns:mc="http://schemas.openxmlformats.org/markup-compatibility/2006">
          <mc:Choice Requires="x14">
            <control shapeId="1258" r:id="rId66" name="Check Box 234">
              <controlPr defaultSize="0" autoFill="0" autoLine="0" autoPict="0">
                <anchor moveWithCells="1">
                  <from>
                    <xdr:col>16</xdr:col>
                    <xdr:colOff>523875</xdr:colOff>
                    <xdr:row>54</xdr:row>
                    <xdr:rowOff>171450</xdr:rowOff>
                  </from>
                  <to>
                    <xdr:col>16</xdr:col>
                    <xdr:colOff>828675</xdr:colOff>
                    <xdr:row>55</xdr:row>
                    <xdr:rowOff>190500</xdr:rowOff>
                  </to>
                </anchor>
              </controlPr>
            </control>
          </mc:Choice>
        </mc:AlternateContent>
        <mc:AlternateContent xmlns:mc="http://schemas.openxmlformats.org/markup-compatibility/2006">
          <mc:Choice Requires="x14">
            <control shapeId="1259" r:id="rId67" name="Check Box 235">
              <controlPr defaultSize="0" autoFill="0" autoLine="0" autoPict="0">
                <anchor moveWithCells="1">
                  <from>
                    <xdr:col>22</xdr:col>
                    <xdr:colOff>142875</xdr:colOff>
                    <xdr:row>54</xdr:row>
                    <xdr:rowOff>171450</xdr:rowOff>
                  </from>
                  <to>
                    <xdr:col>22</xdr:col>
                    <xdr:colOff>428625</xdr:colOff>
                    <xdr:row>55</xdr:row>
                    <xdr:rowOff>190500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B52"/>
  <sheetViews>
    <sheetView zoomScale="54" workbookViewId="0">
      <selection activeCell="C5" sqref="C5"/>
    </sheetView>
  </sheetViews>
  <sheetFormatPr defaultRowHeight="15" x14ac:dyDescent="0.25"/>
  <cols>
    <col min="1" max="1" width="20.28515625" customWidth="1"/>
    <col min="2" max="2" width="15.140625" customWidth="1"/>
    <col min="3" max="3" width="15.140625" style="150" customWidth="1"/>
    <col min="4" max="4" width="5.140625" style="162" customWidth="1"/>
    <col min="5" max="5" width="20.28515625" bestFit="1" customWidth="1"/>
    <col min="6" max="6" width="15.140625" customWidth="1"/>
    <col min="7" max="7" width="15.140625" style="150" customWidth="1"/>
    <col min="8" max="8" width="4.28515625" style="162" customWidth="1"/>
    <col min="9" max="9" width="20.28515625" bestFit="1" customWidth="1"/>
    <col min="10" max="10" width="15.140625" customWidth="1"/>
    <col min="11" max="11" width="15.140625" style="150" customWidth="1"/>
    <col min="12" max="12" width="5.140625" style="162" customWidth="1"/>
    <col min="13" max="13" width="20.28515625" bestFit="1" customWidth="1"/>
    <col min="14" max="14" width="15.140625" customWidth="1"/>
    <col min="15" max="15" width="15.140625" style="150" customWidth="1"/>
    <col min="16" max="16" width="4.7109375" style="162" customWidth="1"/>
    <col min="17" max="17" width="20.28515625" bestFit="1" customWidth="1"/>
    <col min="18" max="18" width="15.140625" customWidth="1"/>
    <col min="19" max="19" width="15.140625" style="150" customWidth="1"/>
    <col min="20" max="20" width="5.140625" style="162" customWidth="1"/>
    <col min="21" max="21" width="20.28515625" bestFit="1" customWidth="1"/>
    <col min="22" max="22" width="15.140625" customWidth="1"/>
    <col min="23" max="23" width="15.140625" style="150" customWidth="1"/>
    <col min="24" max="24" width="5.140625" style="162" customWidth="1"/>
    <col min="25" max="25" width="20.28515625" bestFit="1" customWidth="1"/>
    <col min="26" max="26" width="15.140625" customWidth="1"/>
    <col min="27" max="27" width="15.140625" style="150" customWidth="1"/>
    <col min="28" max="28" width="5.140625" style="162" customWidth="1"/>
    <col min="29" max="29" width="20.28515625" bestFit="1" customWidth="1"/>
    <col min="30" max="30" width="15.140625" customWidth="1"/>
    <col min="31" max="31" width="15.140625" style="150" customWidth="1"/>
    <col min="32" max="32" width="5.140625" style="162" customWidth="1"/>
    <col min="33" max="33" width="20.28515625" bestFit="1" customWidth="1"/>
    <col min="34" max="34" width="15.140625" customWidth="1"/>
    <col min="35" max="35" width="15.140625" style="150" customWidth="1"/>
    <col min="36" max="36" width="5.140625" style="162" customWidth="1"/>
    <col min="37" max="37" width="20.28515625" bestFit="1" customWidth="1"/>
    <col min="38" max="38" width="15.140625" customWidth="1"/>
    <col min="39" max="39" width="15.140625" style="150" customWidth="1"/>
    <col min="40" max="40" width="5.140625" style="162" customWidth="1"/>
    <col min="41" max="41" width="19.140625" bestFit="1" customWidth="1"/>
    <col min="42" max="42" width="15.140625" customWidth="1"/>
    <col min="43" max="43" width="16.28515625" bestFit="1" customWidth="1"/>
    <col min="44" max="44" width="5.5703125" customWidth="1"/>
    <col min="45" max="45" width="15.140625" customWidth="1"/>
    <col min="46" max="46" width="16.28515625" bestFit="1" customWidth="1"/>
    <col min="47" max="47" width="15.140625" customWidth="1"/>
  </cols>
  <sheetData>
    <row r="1" spans="1:54" ht="15.75" x14ac:dyDescent="0.25">
      <c r="A1" s="183" t="s">
        <v>164</v>
      </c>
      <c r="B1" s="151"/>
      <c r="C1" s="151"/>
      <c r="D1" s="151"/>
      <c r="E1" s="151"/>
      <c r="F1" s="151"/>
      <c r="G1" s="151"/>
      <c r="H1" s="151"/>
      <c r="I1" s="151"/>
      <c r="J1" s="151"/>
      <c r="K1" s="151"/>
      <c r="L1" s="151"/>
      <c r="M1" s="151"/>
      <c r="N1" s="151"/>
      <c r="O1" s="151"/>
      <c r="P1" s="151"/>
      <c r="Q1" s="151"/>
      <c r="R1" s="151"/>
      <c r="S1" s="151"/>
      <c r="T1" s="151"/>
      <c r="U1" s="151"/>
      <c r="V1" s="151"/>
      <c r="W1" s="151"/>
      <c r="X1" s="151"/>
      <c r="Y1" s="151"/>
      <c r="Z1" s="151"/>
      <c r="AA1" s="151"/>
      <c r="AB1" s="151"/>
      <c r="AC1" s="151"/>
      <c r="AD1" s="151"/>
      <c r="AE1" s="151"/>
      <c r="AF1" s="151"/>
      <c r="AG1" s="151"/>
      <c r="AH1" s="151"/>
      <c r="AI1" s="151"/>
      <c r="AJ1" s="151"/>
      <c r="AK1" s="151"/>
      <c r="AL1" s="151"/>
      <c r="AM1" s="151"/>
      <c r="AN1" s="151"/>
      <c r="AO1" s="151"/>
      <c r="AP1" s="151"/>
      <c r="AQ1" s="151"/>
      <c r="AR1" s="151"/>
      <c r="AS1" s="151"/>
      <c r="AT1" s="151"/>
      <c r="AU1" s="151"/>
      <c r="AV1" s="151"/>
      <c r="AW1" s="151"/>
      <c r="AX1" s="151"/>
      <c r="AY1" s="151"/>
      <c r="AZ1" s="151"/>
      <c r="BA1" s="151"/>
      <c r="BB1" s="151"/>
    </row>
    <row r="2" spans="1:54" ht="16.5" thickBot="1" x14ac:dyDescent="0.3">
      <c r="A2" s="340" t="s">
        <v>151</v>
      </c>
      <c r="B2" s="340"/>
      <c r="C2" s="151"/>
      <c r="D2" s="151"/>
      <c r="E2" s="340" t="s">
        <v>152</v>
      </c>
      <c r="F2" s="340"/>
      <c r="G2" s="151"/>
      <c r="H2" s="151"/>
      <c r="I2" s="340" t="s">
        <v>153</v>
      </c>
      <c r="J2" s="340"/>
      <c r="K2" s="151"/>
      <c r="L2" s="151"/>
      <c r="M2" s="340" t="s">
        <v>150</v>
      </c>
      <c r="N2" s="340"/>
      <c r="O2" s="151"/>
      <c r="P2" s="151"/>
      <c r="Q2" s="340" t="s">
        <v>149</v>
      </c>
      <c r="R2" s="340"/>
      <c r="S2" s="151"/>
      <c r="T2" s="151"/>
      <c r="U2" s="340" t="s">
        <v>154</v>
      </c>
      <c r="V2" s="340"/>
      <c r="W2" s="151"/>
      <c r="X2" s="151"/>
      <c r="Y2" s="340" t="s">
        <v>163</v>
      </c>
      <c r="Z2" s="340"/>
      <c r="AA2" s="151"/>
      <c r="AB2" s="151"/>
      <c r="AC2" s="340" t="s">
        <v>155</v>
      </c>
      <c r="AD2" s="340"/>
      <c r="AE2" s="151"/>
      <c r="AF2" s="151"/>
      <c r="AG2" s="340" t="s">
        <v>156</v>
      </c>
      <c r="AH2" s="340"/>
      <c r="AI2" s="151"/>
      <c r="AJ2" s="151"/>
      <c r="AK2" s="340" t="s">
        <v>157</v>
      </c>
      <c r="AL2" s="340"/>
      <c r="AM2" s="151"/>
      <c r="AN2" s="151"/>
      <c r="AO2" s="340" t="s">
        <v>158</v>
      </c>
      <c r="AP2" s="340"/>
      <c r="AQ2" s="151"/>
      <c r="AR2" s="151"/>
      <c r="AS2" s="340" t="s">
        <v>159</v>
      </c>
      <c r="AT2" s="340"/>
      <c r="AU2" s="151"/>
      <c r="AV2" s="151"/>
      <c r="AW2" s="151"/>
      <c r="AX2" s="151"/>
      <c r="AY2" s="151"/>
      <c r="AZ2" s="151"/>
      <c r="BA2" s="151"/>
      <c r="BB2" s="151"/>
    </row>
    <row r="3" spans="1:54" ht="15.75" thickBot="1" x14ac:dyDescent="0.3">
      <c r="A3" s="341" t="s">
        <v>162</v>
      </c>
      <c r="B3" s="342"/>
      <c r="C3" s="184"/>
      <c r="D3" s="76"/>
      <c r="E3" s="341" t="s">
        <v>162</v>
      </c>
      <c r="F3" s="342"/>
      <c r="G3" s="185"/>
      <c r="H3" s="76"/>
      <c r="I3" s="341" t="s">
        <v>162</v>
      </c>
      <c r="J3" s="342"/>
      <c r="K3" s="185"/>
      <c r="L3" s="76"/>
      <c r="M3" s="341" t="s">
        <v>162</v>
      </c>
      <c r="N3" s="342"/>
      <c r="O3" s="185"/>
      <c r="P3" s="76"/>
      <c r="Q3" s="341" t="s">
        <v>162</v>
      </c>
      <c r="R3" s="342"/>
      <c r="S3" s="185"/>
      <c r="T3" s="76"/>
      <c r="U3" s="341" t="s">
        <v>162</v>
      </c>
      <c r="V3" s="342"/>
      <c r="W3" s="185"/>
      <c r="X3" s="76"/>
      <c r="Y3" s="341" t="s">
        <v>162</v>
      </c>
      <c r="Z3" s="342"/>
      <c r="AA3" s="185"/>
      <c r="AB3" s="76"/>
      <c r="AC3" s="341" t="s">
        <v>162</v>
      </c>
      <c r="AD3" s="342"/>
      <c r="AE3" s="185"/>
      <c r="AF3" s="76"/>
      <c r="AG3" s="341" t="s">
        <v>162</v>
      </c>
      <c r="AH3" s="342"/>
      <c r="AI3" s="185"/>
      <c r="AJ3" s="76"/>
      <c r="AK3" s="341" t="s">
        <v>162</v>
      </c>
      <c r="AL3" s="342"/>
      <c r="AM3" s="185"/>
      <c r="AN3" s="76"/>
      <c r="AO3" s="341" t="s">
        <v>162</v>
      </c>
      <c r="AP3" s="342"/>
      <c r="AQ3" s="185"/>
      <c r="AR3" s="76"/>
      <c r="AS3" s="341" t="s">
        <v>162</v>
      </c>
      <c r="AT3" s="342"/>
      <c r="AU3" s="185"/>
      <c r="AV3" s="151"/>
      <c r="AW3" s="151"/>
      <c r="AX3" s="151"/>
      <c r="AY3" s="151"/>
      <c r="AZ3" s="151"/>
      <c r="BA3" s="151"/>
      <c r="BB3" s="151"/>
    </row>
    <row r="4" spans="1:54" ht="15.75" thickBot="1" x14ac:dyDescent="0.3">
      <c r="A4" s="171" t="s">
        <v>89</v>
      </c>
      <c r="B4" s="172" t="s">
        <v>88</v>
      </c>
      <c r="C4" s="171" t="s">
        <v>19</v>
      </c>
      <c r="D4" s="182"/>
      <c r="E4" s="171" t="s">
        <v>89</v>
      </c>
      <c r="F4" s="172" t="s">
        <v>88</v>
      </c>
      <c r="G4" s="171" t="s">
        <v>19</v>
      </c>
      <c r="H4" s="182"/>
      <c r="I4" s="171" t="s">
        <v>89</v>
      </c>
      <c r="J4" s="172" t="s">
        <v>88</v>
      </c>
      <c r="K4" s="171" t="s">
        <v>19</v>
      </c>
      <c r="L4" s="182"/>
      <c r="M4" s="171" t="s">
        <v>89</v>
      </c>
      <c r="N4" s="172" t="s">
        <v>88</v>
      </c>
      <c r="O4" s="171" t="s">
        <v>19</v>
      </c>
      <c r="P4" s="182"/>
      <c r="Q4" s="7" t="s">
        <v>89</v>
      </c>
      <c r="R4" s="49" t="s">
        <v>88</v>
      </c>
      <c r="S4" s="171" t="s">
        <v>19</v>
      </c>
      <c r="T4" s="182"/>
      <c r="U4" s="7" t="s">
        <v>89</v>
      </c>
      <c r="V4" s="49" t="s">
        <v>88</v>
      </c>
      <c r="W4" s="171" t="s">
        <v>19</v>
      </c>
      <c r="X4" s="182"/>
      <c r="Y4" s="7" t="s">
        <v>89</v>
      </c>
      <c r="Z4" s="49" t="s">
        <v>88</v>
      </c>
      <c r="AA4" s="171" t="s">
        <v>19</v>
      </c>
      <c r="AB4" s="182"/>
      <c r="AC4" s="7" t="s">
        <v>89</v>
      </c>
      <c r="AD4" s="49" t="s">
        <v>88</v>
      </c>
      <c r="AE4" s="171" t="s">
        <v>19</v>
      </c>
      <c r="AF4" s="182"/>
      <c r="AG4" s="7" t="s">
        <v>89</v>
      </c>
      <c r="AH4" s="49" t="s">
        <v>88</v>
      </c>
      <c r="AI4" s="171" t="s">
        <v>19</v>
      </c>
      <c r="AJ4" s="182"/>
      <c r="AK4" s="7" t="s">
        <v>89</v>
      </c>
      <c r="AL4" s="49" t="s">
        <v>88</v>
      </c>
      <c r="AM4" s="171" t="s">
        <v>19</v>
      </c>
      <c r="AN4" s="182"/>
      <c r="AO4" s="7" t="s">
        <v>89</v>
      </c>
      <c r="AP4" s="49" t="s">
        <v>88</v>
      </c>
      <c r="AQ4" s="171" t="s">
        <v>19</v>
      </c>
      <c r="AR4" s="182"/>
      <c r="AS4" s="171" t="s">
        <v>89</v>
      </c>
      <c r="AT4" s="172" t="s">
        <v>88</v>
      </c>
      <c r="AU4" s="171" t="s">
        <v>19</v>
      </c>
      <c r="AV4" s="151"/>
      <c r="AW4" s="151"/>
      <c r="AX4" s="151"/>
      <c r="AY4" s="151"/>
      <c r="AZ4" s="151"/>
      <c r="BA4" s="151"/>
      <c r="BB4" s="151"/>
    </row>
    <row r="5" spans="1:54" x14ac:dyDescent="0.25">
      <c r="A5" s="8" t="s">
        <v>0</v>
      </c>
      <c r="B5" s="9"/>
      <c r="C5" s="187">
        <f>SUM( IF(B5=Scoring!$B$5, Scoring!$I$5, 0), IF(ISNUMBER(MATCH(B5,Scoring!$B$5:$B$6,0)),Scoring!$I$6,0) )</f>
        <v>1</v>
      </c>
      <c r="D5" s="76"/>
      <c r="E5" s="8" t="s">
        <v>0</v>
      </c>
      <c r="F5" s="204"/>
      <c r="G5" s="157">
        <f>SUM( IF(F5=Scoring!$B$5, Scoring!$I$5, 0), IF(ISNUMBER(MATCH(F5,Scoring!$B$5:$B$6,0)),Scoring!$I$6,0) )</f>
        <v>1</v>
      </c>
      <c r="H5" s="76"/>
      <c r="I5" s="8" t="s">
        <v>0</v>
      </c>
      <c r="J5" s="9"/>
      <c r="K5" s="157">
        <f>SUM( IF(J5=Scoring!$B$5, Scoring!$I$5, 0), IF(ISNUMBER(MATCH(J5,Scoring!$B$5:$B$6,0)),Scoring!$I$6,0) )</f>
        <v>1</v>
      </c>
      <c r="L5" s="76"/>
      <c r="M5" s="8" t="s">
        <v>0</v>
      </c>
      <c r="N5" s="9"/>
      <c r="O5" s="157">
        <f>SUM( IF(N5=Scoring!$B$5, Scoring!$I$5, 0), IF(ISNUMBER(MATCH(N5,Scoring!$B$5:$B$6,0)),Scoring!$I$6,0) )</f>
        <v>1</v>
      </c>
      <c r="P5" s="76"/>
      <c r="Q5" s="8" t="s">
        <v>0</v>
      </c>
      <c r="R5" s="9"/>
      <c r="S5" s="157">
        <f>SUM( IF(R5=Scoring!$B$5, Scoring!$I$5, 0), IF(ISNUMBER(MATCH(R5,Scoring!$B$5:$B$6,0)),Scoring!$I$6,0) )</f>
        <v>1</v>
      </c>
      <c r="T5" s="76"/>
      <c r="U5" s="8" t="s">
        <v>0</v>
      </c>
      <c r="V5" s="9"/>
      <c r="W5" s="157">
        <f>SUM( IF(V5=Scoring!$B$5, Scoring!$I$5, 0), IF(ISNUMBER(MATCH(V5,Scoring!$B$5:$B$6,0)),Scoring!$I$6,0) )</f>
        <v>1</v>
      </c>
      <c r="X5" s="76"/>
      <c r="Y5" s="8" t="s">
        <v>0</v>
      </c>
      <c r="Z5" s="9"/>
      <c r="AA5" s="157">
        <f>SUM( IF(Z5=Scoring!$B$5, Scoring!$I$5, 0), IF(ISNUMBER(MATCH(Z5,Scoring!$B$5:$B$6,0)),Scoring!$I$6,0) )</f>
        <v>1</v>
      </c>
      <c r="AB5" s="76"/>
      <c r="AC5" s="8" t="s">
        <v>0</v>
      </c>
      <c r="AD5" s="9"/>
      <c r="AE5" s="157">
        <f>SUM( IF(AD5=Scoring!$B$5, Scoring!$I$5, 0), IF(ISNUMBER(MATCH(AD5,Scoring!$B$5:$B$6,0)),Scoring!$I$6,0) )</f>
        <v>1</v>
      </c>
      <c r="AF5" s="76"/>
      <c r="AG5" s="8" t="s">
        <v>0</v>
      </c>
      <c r="AH5" s="9"/>
      <c r="AI5" s="157">
        <f>SUM( IF(AH5=Scoring!$B$5, Scoring!$I$5, 0), IF(ISNUMBER(MATCH(AH5,Scoring!$B$5:$B$6,0)),Scoring!$I$6,0) )</f>
        <v>1</v>
      </c>
      <c r="AJ5" s="76"/>
      <c r="AK5" s="8" t="s">
        <v>0</v>
      </c>
      <c r="AL5" s="9"/>
      <c r="AM5" s="157">
        <f>SUM( IF(AL5=Scoring!$B$5, Scoring!$I$5, 0), IF(ISNUMBER(MATCH(AL5,Scoring!$B$5:$B$6,0)),Scoring!$I$6,0) )</f>
        <v>1</v>
      </c>
      <c r="AN5" s="76"/>
      <c r="AO5" s="8" t="s">
        <v>0</v>
      </c>
      <c r="AP5" s="9"/>
      <c r="AQ5" s="157">
        <f>SUM( IF(AP5=Scoring!$B$5, Scoring!$I$5, 0), IF(ISNUMBER(MATCH(AP5,Scoring!$B$5:$B$6,0)),Scoring!$I$6,0) )</f>
        <v>1</v>
      </c>
      <c r="AR5" s="76"/>
      <c r="AS5" s="8" t="s">
        <v>0</v>
      </c>
      <c r="AT5" s="9"/>
      <c r="AU5" s="157">
        <f>SUM( IF(AT5=Scoring!$B$5, Scoring!$I$5, 0), IF(ISNUMBER(MATCH(AT5,Scoring!$B$5:$B$6,0)),Scoring!$I$6,0) )</f>
        <v>1</v>
      </c>
      <c r="AV5" s="151"/>
      <c r="AW5" s="151"/>
      <c r="AX5" s="151"/>
      <c r="AY5" s="151"/>
      <c r="AZ5" s="151"/>
      <c r="BA5" s="151"/>
      <c r="BB5" s="151"/>
    </row>
    <row r="6" spans="1:54" x14ac:dyDescent="0.25">
      <c r="A6" s="10" t="s">
        <v>1</v>
      </c>
      <c r="B6" s="11"/>
      <c r="C6" s="188">
        <f>SUM( IF(B6=Scoring!$B$6, Scoring!$I$5, 0), IF(ISNUMBER(MATCH(B6,Scoring!$B$5:$B$6,0)),Scoring!$I$6,0) )</f>
        <v>1</v>
      </c>
      <c r="D6" s="76"/>
      <c r="E6" s="10" t="s">
        <v>1</v>
      </c>
      <c r="F6" s="11"/>
      <c r="G6" s="158">
        <f>SUM( IF(F6=Scoring!$B$6, Scoring!$I$5, 0), IF(ISNUMBER(MATCH(F6,Scoring!$B$5:$B$6,0)),Scoring!$I$6,0) )</f>
        <v>1</v>
      </c>
      <c r="H6" s="76"/>
      <c r="I6" s="10" t="s">
        <v>1</v>
      </c>
      <c r="J6" s="11"/>
      <c r="K6" s="158">
        <f>SUM( IF(J6=Scoring!$B$6, Scoring!$I$5, 0), IF(ISNUMBER(MATCH(J6,Scoring!$B$5:$B$6,0)),Scoring!$I$6,0) )</f>
        <v>1</v>
      </c>
      <c r="L6" s="76"/>
      <c r="M6" s="10" t="s">
        <v>1</v>
      </c>
      <c r="N6" s="11"/>
      <c r="O6" s="158">
        <f>SUM( IF(N6=Scoring!$B$6, Scoring!$I$5, 0), IF(ISNUMBER(MATCH(N6,Scoring!$B$5:$B$6,0)),Scoring!$I$6,0) )</f>
        <v>1</v>
      </c>
      <c r="P6" s="76"/>
      <c r="Q6" s="10" t="s">
        <v>1</v>
      </c>
      <c r="R6" s="11"/>
      <c r="S6" s="158">
        <f>SUM( IF(R6=Scoring!$B$6, Scoring!$I$5, 0), IF(ISNUMBER(MATCH(R6,Scoring!$B$5:$B$6,0)),Scoring!$I$6,0) )</f>
        <v>1</v>
      </c>
      <c r="T6" s="76"/>
      <c r="U6" s="10" t="s">
        <v>1</v>
      </c>
      <c r="V6" s="11"/>
      <c r="W6" s="158">
        <f>SUM( IF(V6=Scoring!$B$6, Scoring!$I$5, 0), IF(ISNUMBER(MATCH(V6,Scoring!$B$5:$B$6,0)),Scoring!$I$6,0) )</f>
        <v>1</v>
      </c>
      <c r="X6" s="76"/>
      <c r="Y6" s="10" t="s">
        <v>1</v>
      </c>
      <c r="Z6" s="11"/>
      <c r="AA6" s="158">
        <f>SUM( IF(Z6=Scoring!$B$6, Scoring!$I$5, 0), IF(ISNUMBER(MATCH(Z6,Scoring!$B$5:$B$6,0)),Scoring!$I$6,0) )</f>
        <v>1</v>
      </c>
      <c r="AB6" s="76"/>
      <c r="AC6" s="10" t="s">
        <v>1</v>
      </c>
      <c r="AD6" s="11"/>
      <c r="AE6" s="158">
        <f>SUM( IF(AD6=Scoring!$B$6, Scoring!$I$5, 0), IF(ISNUMBER(MATCH(AD6,Scoring!$B$5:$B$6,0)),Scoring!$I$6,0) )</f>
        <v>1</v>
      </c>
      <c r="AF6" s="76"/>
      <c r="AG6" s="10" t="s">
        <v>1</v>
      </c>
      <c r="AH6" s="11"/>
      <c r="AI6" s="158">
        <f>SUM( IF(AH6=Scoring!$B$6, Scoring!$I$5, 0), IF(ISNUMBER(MATCH(AH6,Scoring!$B$5:$B$6,0)),Scoring!$I$6,0) )</f>
        <v>1</v>
      </c>
      <c r="AJ6" s="76"/>
      <c r="AK6" s="10" t="s">
        <v>1</v>
      </c>
      <c r="AL6" s="11"/>
      <c r="AM6" s="158">
        <f>SUM( IF(AL6=Scoring!$B$6, Scoring!$I$5, 0), IF(ISNUMBER(MATCH(AL6,Scoring!$B$5:$B$6,0)),Scoring!$I$6,0) )</f>
        <v>1</v>
      </c>
      <c r="AN6" s="76"/>
      <c r="AO6" s="10" t="s">
        <v>1</v>
      </c>
      <c r="AP6" s="11"/>
      <c r="AQ6" s="158">
        <f>SUM( IF(AP6=Scoring!$B$6, Scoring!$I$5, 0), IF(ISNUMBER(MATCH(AP6,Scoring!$B$5:$B$6,0)),Scoring!$I$6,0) )</f>
        <v>1</v>
      </c>
      <c r="AR6" s="76"/>
      <c r="AS6" s="10" t="s">
        <v>1</v>
      </c>
      <c r="AT6" s="11"/>
      <c r="AU6" s="158">
        <f>SUM( IF(AT6=Scoring!$B$6, Scoring!$I$5, 0), IF(ISNUMBER(MATCH(AT6,Scoring!$B$5:$B$6,0)),Scoring!$I$6,0) )</f>
        <v>1</v>
      </c>
      <c r="AV6" s="151"/>
      <c r="AW6" s="151"/>
      <c r="AX6" s="151"/>
      <c r="AY6" s="151"/>
      <c r="AZ6" s="151"/>
      <c r="BA6" s="151"/>
      <c r="BB6" s="151"/>
    </row>
    <row r="7" spans="1:54" x14ac:dyDescent="0.25">
      <c r="A7" s="12" t="s">
        <v>3</v>
      </c>
      <c r="B7" s="13"/>
      <c r="C7" s="189">
        <f>SUM( IF(B7=Scoring!$B$7, Scoring!$I$5, 0), IF(ISNUMBER(MATCH(B7,Scoring!$B$7:$B$8,0)),Scoring!$I$6,0) )</f>
        <v>1</v>
      </c>
      <c r="D7" s="76"/>
      <c r="E7" s="12" t="s">
        <v>3</v>
      </c>
      <c r="F7" s="13"/>
      <c r="G7" s="159">
        <f>SUM( IF(F7=Scoring!$B$7, Scoring!$I$5, 0), IF(ISNUMBER(MATCH(F7,Scoring!$B$7:$B$8,0)),Scoring!$I$6,0) )</f>
        <v>1</v>
      </c>
      <c r="H7" s="76"/>
      <c r="I7" s="12" t="s">
        <v>3</v>
      </c>
      <c r="J7" s="13"/>
      <c r="K7" s="159">
        <f>SUM( IF(J7=Scoring!$B$7, Scoring!$I$5, 0), IF(ISNUMBER(MATCH(J7,Scoring!$B$7:$B$8,0)),Scoring!$I$6,0) )</f>
        <v>1</v>
      </c>
      <c r="L7" s="76"/>
      <c r="M7" s="12" t="s">
        <v>3</v>
      </c>
      <c r="N7" s="13"/>
      <c r="O7" s="159">
        <f>SUM( IF(N7=Scoring!$B$7, Scoring!$I$5, 0), IF(ISNUMBER(MATCH(N7,Scoring!$B$7:$B$8,0)),Scoring!$I$6,0) )</f>
        <v>1</v>
      </c>
      <c r="P7" s="76"/>
      <c r="Q7" s="12" t="s">
        <v>3</v>
      </c>
      <c r="R7" s="13"/>
      <c r="S7" s="159">
        <f>SUM( IF(R7=Scoring!$B$7, Scoring!$I$5, 0), IF(ISNUMBER(MATCH(R7,Scoring!$B$7:$B$8,0)),Scoring!$I$6,0) )</f>
        <v>1</v>
      </c>
      <c r="T7" s="76"/>
      <c r="U7" s="12" t="s">
        <v>3</v>
      </c>
      <c r="V7" s="13"/>
      <c r="W7" s="159">
        <f>SUM( IF(V7=Scoring!$B$7, Scoring!$I$5, 0), IF(ISNUMBER(MATCH(V7,Scoring!$B$7:$B$8,0)),Scoring!$I$6,0) )</f>
        <v>1</v>
      </c>
      <c r="X7" s="76"/>
      <c r="Y7" s="12" t="s">
        <v>3</v>
      </c>
      <c r="Z7" s="13"/>
      <c r="AA7" s="159">
        <f>SUM( IF(Z7=Scoring!$B$7, Scoring!$I$5, 0), IF(ISNUMBER(MATCH(Z7,Scoring!$B$7:$B$8,0)),Scoring!$I$6,0) )</f>
        <v>1</v>
      </c>
      <c r="AB7" s="76"/>
      <c r="AC7" s="12" t="s">
        <v>3</v>
      </c>
      <c r="AD7" s="13"/>
      <c r="AE7" s="159">
        <f>SUM( IF(AD7=Scoring!$B$7, Scoring!$I$5, 0), IF(ISNUMBER(MATCH(AD7,Scoring!$B$7:$B$8,0)),Scoring!$I$6,0) )</f>
        <v>1</v>
      </c>
      <c r="AF7" s="76"/>
      <c r="AG7" s="12" t="s">
        <v>3</v>
      </c>
      <c r="AH7" s="13"/>
      <c r="AI7" s="159">
        <f>SUM( IF(AH7=Scoring!$B$7, Scoring!$I$5, 0), IF(ISNUMBER(MATCH(AH7,Scoring!$B$7:$B$8,0)),Scoring!$I$6,0) )</f>
        <v>1</v>
      </c>
      <c r="AJ7" s="76"/>
      <c r="AK7" s="12" t="s">
        <v>3</v>
      </c>
      <c r="AL7" s="13"/>
      <c r="AM7" s="159">
        <f>SUM( IF(AL7=Scoring!$B$7, Scoring!$I$5, 0), IF(ISNUMBER(MATCH(AL7,Scoring!$B$7:$B$8,0)),Scoring!$I$6,0) )</f>
        <v>1</v>
      </c>
      <c r="AN7" s="76"/>
      <c r="AO7" s="12" t="s">
        <v>3</v>
      </c>
      <c r="AP7" s="13"/>
      <c r="AQ7" s="159">
        <f>SUM( IF(AP7=Scoring!$B$7, Scoring!$I$5, 0), IF(ISNUMBER(MATCH(AP7,Scoring!$B$7:$B$8,0)),Scoring!$I$6,0) )</f>
        <v>1</v>
      </c>
      <c r="AR7" s="76"/>
      <c r="AS7" s="12" t="s">
        <v>3</v>
      </c>
      <c r="AT7" s="13"/>
      <c r="AU7" s="159">
        <f>SUM( IF(AT7=Scoring!$B$7, Scoring!$I$5, 0), IF(ISNUMBER(MATCH(AT7,Scoring!$B$7:$B$8,0)),Scoring!$I$6,0) )</f>
        <v>1</v>
      </c>
      <c r="AV7" s="151"/>
      <c r="AW7" s="151"/>
      <c r="AX7" s="151"/>
      <c r="AY7" s="151"/>
      <c r="AZ7" s="151"/>
      <c r="BA7" s="151"/>
      <c r="BB7" s="151"/>
    </row>
    <row r="8" spans="1:54" x14ac:dyDescent="0.25">
      <c r="A8" s="10" t="s">
        <v>4</v>
      </c>
      <c r="B8" s="11"/>
      <c r="C8" s="188">
        <f>SUM( IF(B8=Scoring!$B$8, Scoring!$I$5, 0), IF(ISNUMBER(MATCH(B8,Scoring!$B$7:$B$8,0)),Scoring!$I$6,0) )</f>
        <v>1</v>
      </c>
      <c r="D8" s="76"/>
      <c r="E8" s="10" t="s">
        <v>4</v>
      </c>
      <c r="F8" s="11"/>
      <c r="G8" s="158">
        <f>SUM( IF(F8=Scoring!$B$8, Scoring!$I$5, 0), IF(ISNUMBER(MATCH(F8,Scoring!$B$7:$B$8,0)),Scoring!$I$6,0) )</f>
        <v>1</v>
      </c>
      <c r="H8" s="76"/>
      <c r="I8" s="10" t="s">
        <v>4</v>
      </c>
      <c r="J8" s="11"/>
      <c r="K8" s="158">
        <f>SUM( IF(J8=Scoring!$B$8, Scoring!$I$5, 0), IF(ISNUMBER(MATCH(J8,Scoring!$B$7:$B$8,0)),Scoring!$I$6,0) )</f>
        <v>1</v>
      </c>
      <c r="L8" s="76"/>
      <c r="M8" s="10" t="s">
        <v>4</v>
      </c>
      <c r="N8" s="11"/>
      <c r="O8" s="158">
        <f>SUM( IF(N8=Scoring!$B$8, Scoring!$I$5, 0), IF(ISNUMBER(MATCH(N8,Scoring!$B$7:$B$8,0)),Scoring!$I$6,0) )</f>
        <v>1</v>
      </c>
      <c r="P8" s="76"/>
      <c r="Q8" s="10" t="s">
        <v>4</v>
      </c>
      <c r="R8" s="11"/>
      <c r="S8" s="158">
        <f>SUM( IF(R8=Scoring!$B$8, Scoring!$I$5, 0), IF(ISNUMBER(MATCH(R8,Scoring!$B$7:$B$8,0)),Scoring!$I$6,0) )</f>
        <v>1</v>
      </c>
      <c r="T8" s="76"/>
      <c r="U8" s="10" t="s">
        <v>4</v>
      </c>
      <c r="V8" s="11"/>
      <c r="W8" s="158">
        <f>SUM( IF(V8=Scoring!$B$8, Scoring!$I$5, 0), IF(ISNUMBER(MATCH(V8,Scoring!$B$7:$B$8,0)),Scoring!$I$6,0) )</f>
        <v>1</v>
      </c>
      <c r="X8" s="76"/>
      <c r="Y8" s="10" t="s">
        <v>4</v>
      </c>
      <c r="Z8" s="11"/>
      <c r="AA8" s="158">
        <f>SUM( IF(Z8=Scoring!$B$8, Scoring!$I$5, 0), IF(ISNUMBER(MATCH(Z8,Scoring!$B$7:$B$8,0)),Scoring!$I$6,0) )</f>
        <v>1</v>
      </c>
      <c r="AB8" s="76"/>
      <c r="AC8" s="10" t="s">
        <v>4</v>
      </c>
      <c r="AD8" s="11"/>
      <c r="AE8" s="158">
        <f>SUM( IF(AD8=Scoring!$B$8, Scoring!$I$5, 0), IF(ISNUMBER(MATCH(AD8,Scoring!$B$7:$B$8,0)),Scoring!$I$6,0) )</f>
        <v>1</v>
      </c>
      <c r="AF8" s="76"/>
      <c r="AG8" s="10" t="s">
        <v>4</v>
      </c>
      <c r="AH8" s="11"/>
      <c r="AI8" s="158">
        <f>SUM( IF(AH8=Scoring!$B$8, Scoring!$I$5, 0), IF(ISNUMBER(MATCH(AH8,Scoring!$B$7:$B$8,0)),Scoring!$I$6,0) )</f>
        <v>1</v>
      </c>
      <c r="AJ8" s="76"/>
      <c r="AK8" s="10" t="s">
        <v>4</v>
      </c>
      <c r="AL8" s="11"/>
      <c r="AM8" s="158">
        <f>SUM( IF(AL8=Scoring!$B$8, Scoring!$I$5, 0), IF(ISNUMBER(MATCH(AL8,Scoring!$B$7:$B$8,0)),Scoring!$I$6,0) )</f>
        <v>1</v>
      </c>
      <c r="AN8" s="76"/>
      <c r="AO8" s="10" t="s">
        <v>4</v>
      </c>
      <c r="AP8" s="11"/>
      <c r="AQ8" s="158">
        <f>SUM( IF(AP8=Scoring!$B$8, Scoring!$I$5, 0), IF(ISNUMBER(MATCH(AP8,Scoring!$B$7:$B$8,0)),Scoring!$I$6,0) )</f>
        <v>1</v>
      </c>
      <c r="AR8" s="76"/>
      <c r="AS8" s="10" t="s">
        <v>4</v>
      </c>
      <c r="AT8" s="11"/>
      <c r="AU8" s="158">
        <f>SUM( IF(AT8=Scoring!$B$8, Scoring!$I$5, 0), IF(ISNUMBER(MATCH(AT8,Scoring!$B$7:$B$8,0)),Scoring!$I$6,0) )</f>
        <v>1</v>
      </c>
      <c r="AV8" s="151"/>
      <c r="AW8" s="151"/>
      <c r="AX8" s="151"/>
      <c r="AY8" s="151"/>
      <c r="AZ8" s="151"/>
      <c r="BA8" s="151"/>
      <c r="BB8" s="151"/>
    </row>
    <row r="9" spans="1:54" x14ac:dyDescent="0.25">
      <c r="A9" s="12" t="s">
        <v>5</v>
      </c>
      <c r="B9" s="13"/>
      <c r="C9" s="189">
        <f>SUM( IF(B9=Scoring!$B$9, Scoring!$I$5, 0), IF(ISNUMBER(MATCH(B9,Scoring!$B$9:$B$10,0)),Scoring!$I$6,0) )</f>
        <v>1</v>
      </c>
      <c r="D9" s="76"/>
      <c r="E9" s="12" t="s">
        <v>5</v>
      </c>
      <c r="F9" s="13"/>
      <c r="G9" s="159">
        <f>SUM( IF(F9=Scoring!$B$9, Scoring!$I$5, 0), IF(ISNUMBER(MATCH(F9,Scoring!$B$9:$B$10,0)),Scoring!$I$6,0) )</f>
        <v>1</v>
      </c>
      <c r="H9" s="76"/>
      <c r="I9" s="12" t="s">
        <v>5</v>
      </c>
      <c r="J9" s="13"/>
      <c r="K9" s="159">
        <f>SUM( IF(J9=Scoring!$B$9, Scoring!$I$5, 0), IF(ISNUMBER(MATCH(J9,Scoring!$B$9:$B$10,0)),Scoring!$I$6,0) )</f>
        <v>1</v>
      </c>
      <c r="L9" s="76"/>
      <c r="M9" s="12" t="s">
        <v>5</v>
      </c>
      <c r="N9" s="13"/>
      <c r="O9" s="159">
        <f>SUM( IF(N9=Scoring!$B$9, Scoring!$I$5, 0), IF(ISNUMBER(MATCH(N9,Scoring!$B$9:$B$10,0)),Scoring!$I$6,0) )</f>
        <v>1</v>
      </c>
      <c r="P9" s="76"/>
      <c r="Q9" s="12" t="s">
        <v>5</v>
      </c>
      <c r="R9" s="13"/>
      <c r="S9" s="159">
        <f>SUM( IF(R9=Scoring!$B$9, Scoring!$I$5, 0), IF(ISNUMBER(MATCH(R9,Scoring!$B$9:$B$10,0)),Scoring!$I$6,0) )</f>
        <v>1</v>
      </c>
      <c r="T9" s="76"/>
      <c r="U9" s="12" t="s">
        <v>5</v>
      </c>
      <c r="V9" s="13"/>
      <c r="W9" s="159">
        <f>SUM( IF(V9=Scoring!$B$9, Scoring!$I$5, 0), IF(ISNUMBER(MATCH(V9,Scoring!$B$9:$B$10,0)),Scoring!$I$6,0) )</f>
        <v>1</v>
      </c>
      <c r="X9" s="76"/>
      <c r="Y9" s="12" t="s">
        <v>5</v>
      </c>
      <c r="Z9" s="13"/>
      <c r="AA9" s="159">
        <f>SUM( IF(Z9=Scoring!$B$9, Scoring!$I$5, 0), IF(ISNUMBER(MATCH(Z9,Scoring!$B$9:$B$10,0)),Scoring!$I$6,0) )</f>
        <v>1</v>
      </c>
      <c r="AB9" s="76"/>
      <c r="AC9" s="12" t="s">
        <v>5</v>
      </c>
      <c r="AD9" s="13"/>
      <c r="AE9" s="159">
        <f>SUM( IF(AD9=Scoring!$B$9, Scoring!$I$5, 0), IF(ISNUMBER(MATCH(AD9,Scoring!$B$9:$B$10,0)),Scoring!$I$6,0) )</f>
        <v>1</v>
      </c>
      <c r="AF9" s="76"/>
      <c r="AG9" s="12" t="s">
        <v>5</v>
      </c>
      <c r="AH9" s="13"/>
      <c r="AI9" s="159">
        <f>SUM( IF(AH9=Scoring!$B$9, Scoring!$I$5, 0), IF(ISNUMBER(MATCH(AH9,Scoring!$B$9:$B$10,0)),Scoring!$I$6,0) )</f>
        <v>1</v>
      </c>
      <c r="AJ9" s="76"/>
      <c r="AK9" s="12" t="s">
        <v>5</v>
      </c>
      <c r="AL9" s="13"/>
      <c r="AM9" s="159">
        <f>SUM( IF(AL9=Scoring!$B$9, Scoring!$I$5, 0), IF(ISNUMBER(MATCH(AL9,Scoring!$B$9:$B$10,0)),Scoring!$I$6,0) )</f>
        <v>1</v>
      </c>
      <c r="AN9" s="76"/>
      <c r="AO9" s="12" t="s">
        <v>5</v>
      </c>
      <c r="AP9" s="13"/>
      <c r="AQ9" s="159">
        <f>SUM( IF(AP9=Scoring!$B$9, Scoring!$I$5, 0), IF(ISNUMBER(MATCH(AP9,Scoring!$B$9:$B$10,0)),Scoring!$I$6,0) )</f>
        <v>1</v>
      </c>
      <c r="AR9" s="76"/>
      <c r="AS9" s="12" t="s">
        <v>5</v>
      </c>
      <c r="AT9" s="13"/>
      <c r="AU9" s="159">
        <f>SUM( IF(AT9=Scoring!$B$9, Scoring!$I$5, 0), IF(ISNUMBER(MATCH(AT9,Scoring!$B$9:$B$10,0)),Scoring!$I$6,0) )</f>
        <v>1</v>
      </c>
      <c r="AV9" s="151"/>
      <c r="AW9" s="151"/>
      <c r="AX9" s="151"/>
      <c r="AY9" s="151"/>
      <c r="AZ9" s="151"/>
      <c r="BA9" s="151"/>
      <c r="BB9" s="151"/>
    </row>
    <row r="10" spans="1:54" x14ac:dyDescent="0.25">
      <c r="A10" s="10" t="s">
        <v>6</v>
      </c>
      <c r="B10" s="11"/>
      <c r="C10" s="188">
        <f>SUM( IF(B10=Scoring!$B$10, Scoring!$I$5, 0), IF(ISNUMBER(MATCH(B10,Scoring!$B$9:$B$10,0)),Scoring!$I$6,0) )</f>
        <v>1</v>
      </c>
      <c r="D10" s="76"/>
      <c r="E10" s="10" t="s">
        <v>6</v>
      </c>
      <c r="F10" s="11"/>
      <c r="G10" s="158">
        <f>SUM( IF(F10=Scoring!$B$10, Scoring!$I$5, 0), IF(ISNUMBER(MATCH(F10,Scoring!$B$9:$B$10,0)),Scoring!$I$6,0) )</f>
        <v>1</v>
      </c>
      <c r="H10" s="76"/>
      <c r="I10" s="10" t="s">
        <v>6</v>
      </c>
      <c r="J10" s="11"/>
      <c r="K10" s="158">
        <f>SUM( IF(J10=Scoring!$B$10, Scoring!$I$5, 0), IF(ISNUMBER(MATCH(J10,Scoring!$B$9:$B$10,0)),Scoring!$I$6,0) )</f>
        <v>1</v>
      </c>
      <c r="L10" s="76"/>
      <c r="M10" s="10" t="s">
        <v>6</v>
      </c>
      <c r="N10" s="11"/>
      <c r="O10" s="158">
        <f>SUM( IF(N10=Scoring!$B$10, Scoring!$I$5, 0), IF(ISNUMBER(MATCH(N10,Scoring!$B$9:$B$10,0)),Scoring!$I$6,0) )</f>
        <v>1</v>
      </c>
      <c r="P10" s="76"/>
      <c r="Q10" s="10" t="s">
        <v>6</v>
      </c>
      <c r="R10" s="11"/>
      <c r="S10" s="158">
        <f>SUM( IF(R10=Scoring!$B$10, Scoring!$I$5, 0), IF(ISNUMBER(MATCH(R10,Scoring!$B$9:$B$10,0)),Scoring!$I$6,0) )</f>
        <v>1</v>
      </c>
      <c r="T10" s="76"/>
      <c r="U10" s="10" t="s">
        <v>6</v>
      </c>
      <c r="V10" s="11"/>
      <c r="W10" s="158">
        <f>SUM( IF(V10=Scoring!$B$10, Scoring!$I$5, 0), IF(ISNUMBER(MATCH(V10,Scoring!$B$9:$B$10,0)),Scoring!$I$6,0) )</f>
        <v>1</v>
      </c>
      <c r="X10" s="76"/>
      <c r="Y10" s="10" t="s">
        <v>6</v>
      </c>
      <c r="Z10" s="11"/>
      <c r="AA10" s="158">
        <f>SUM( IF(Z10=Scoring!$B$10, Scoring!$I$5, 0), IF(ISNUMBER(MATCH(Z10,Scoring!$B$9:$B$10,0)),Scoring!$I$6,0) )</f>
        <v>1</v>
      </c>
      <c r="AB10" s="76"/>
      <c r="AC10" s="10" t="s">
        <v>6</v>
      </c>
      <c r="AD10" s="11"/>
      <c r="AE10" s="158">
        <f>SUM( IF(AD10=Scoring!$B$10, Scoring!$I$5, 0), IF(ISNUMBER(MATCH(AD10,Scoring!$B$9:$B$10,0)),Scoring!$I$6,0) )</f>
        <v>1</v>
      </c>
      <c r="AF10" s="76"/>
      <c r="AG10" s="10" t="s">
        <v>6</v>
      </c>
      <c r="AH10" s="11"/>
      <c r="AI10" s="158">
        <f>SUM( IF(AH10=Scoring!$B$10, Scoring!$I$5, 0), IF(ISNUMBER(MATCH(AH10,Scoring!$B$9:$B$10,0)),Scoring!$I$6,0) )</f>
        <v>1</v>
      </c>
      <c r="AJ10" s="76"/>
      <c r="AK10" s="10" t="s">
        <v>6</v>
      </c>
      <c r="AL10" s="11"/>
      <c r="AM10" s="158">
        <f>SUM( IF(AL10=Scoring!$B$10, Scoring!$I$5, 0), IF(ISNUMBER(MATCH(AL10,Scoring!$B$9:$B$10,0)),Scoring!$I$6,0) )</f>
        <v>1</v>
      </c>
      <c r="AN10" s="76"/>
      <c r="AO10" s="10" t="s">
        <v>6</v>
      </c>
      <c r="AP10" s="11"/>
      <c r="AQ10" s="158">
        <f>SUM( IF(AP10=Scoring!$B$10, Scoring!$I$5, 0), IF(ISNUMBER(MATCH(AP10,Scoring!$B$9:$B$10,0)),Scoring!$I$6,0) )</f>
        <v>1</v>
      </c>
      <c r="AR10" s="76"/>
      <c r="AS10" s="10" t="s">
        <v>6</v>
      </c>
      <c r="AT10" s="11"/>
      <c r="AU10" s="158">
        <f>SUM( IF(AT10=Scoring!$B$10, Scoring!$I$5, 0), IF(ISNUMBER(MATCH(AT10,Scoring!$B$9:$B$10,0)),Scoring!$I$6,0) )</f>
        <v>1</v>
      </c>
      <c r="AV10" s="151"/>
      <c r="AW10" s="151"/>
      <c r="AX10" s="151"/>
      <c r="AY10" s="151"/>
      <c r="AZ10" s="151"/>
      <c r="BA10" s="151"/>
      <c r="BB10" s="151"/>
    </row>
    <row r="11" spans="1:54" x14ac:dyDescent="0.25">
      <c r="A11" s="12" t="s">
        <v>7</v>
      </c>
      <c r="B11" s="13"/>
      <c r="C11" s="189">
        <f>SUM( IF(B11=Scoring!$B$11, Scoring!$I$5, 0), IF(ISNUMBER(MATCH(B11,Scoring!$B$11:$B$12,0)),Scoring!$I$6,0) )</f>
        <v>1</v>
      </c>
      <c r="D11" s="76"/>
      <c r="E11" s="12" t="s">
        <v>7</v>
      </c>
      <c r="F11" s="13"/>
      <c r="G11" s="159">
        <f>SUM( IF(F11=Scoring!$B$11, Scoring!$I$5, 0), IF(ISNUMBER(MATCH(F11,Scoring!$B$11:$B$12,0)),Scoring!$I$6,0) )</f>
        <v>1</v>
      </c>
      <c r="H11" s="76"/>
      <c r="I11" s="12" t="s">
        <v>7</v>
      </c>
      <c r="J11" s="13"/>
      <c r="K11" s="159">
        <f>SUM( IF(J11=Scoring!$B$11, Scoring!$I$5, 0), IF(ISNUMBER(MATCH(J11,Scoring!$B$11:$B$12,0)),Scoring!$I$6,0) )</f>
        <v>1</v>
      </c>
      <c r="L11" s="76"/>
      <c r="M11" s="12" t="s">
        <v>7</v>
      </c>
      <c r="N11" s="13"/>
      <c r="O11" s="159">
        <f>SUM( IF(N11=Scoring!$B$11, Scoring!$I$5, 0), IF(ISNUMBER(MATCH(N11,Scoring!$B$11:$B$12,0)),Scoring!$I$6,0) )</f>
        <v>1</v>
      </c>
      <c r="P11" s="76"/>
      <c r="Q11" s="12" t="s">
        <v>7</v>
      </c>
      <c r="R11" s="13"/>
      <c r="S11" s="159">
        <f>SUM( IF(R11=Scoring!$B$11, Scoring!$I$5, 0), IF(ISNUMBER(MATCH(R11,Scoring!$B$11:$B$12,0)),Scoring!$I$6,0) )</f>
        <v>1</v>
      </c>
      <c r="T11" s="76"/>
      <c r="U11" s="12" t="s">
        <v>7</v>
      </c>
      <c r="V11" s="13"/>
      <c r="W11" s="159">
        <f>SUM( IF(V11=Scoring!$B$11, Scoring!$I$5, 0), IF(ISNUMBER(MATCH(V11,Scoring!$B$11:$B$12,0)),Scoring!$I$6,0) )</f>
        <v>1</v>
      </c>
      <c r="X11" s="76"/>
      <c r="Y11" s="12" t="s">
        <v>7</v>
      </c>
      <c r="Z11" s="13"/>
      <c r="AA11" s="159">
        <f>SUM( IF(Z11=Scoring!$B$11, Scoring!$I$5, 0), IF(ISNUMBER(MATCH(Z11,Scoring!$B$11:$B$12,0)),Scoring!$I$6,0) )</f>
        <v>1</v>
      </c>
      <c r="AB11" s="76"/>
      <c r="AC11" s="12" t="s">
        <v>7</v>
      </c>
      <c r="AD11" s="13"/>
      <c r="AE11" s="159">
        <f>SUM( IF(AD11=Scoring!$B$11, Scoring!$I$5, 0), IF(ISNUMBER(MATCH(AD11,Scoring!$B$11:$B$12,0)),Scoring!$I$6,0) )</f>
        <v>1</v>
      </c>
      <c r="AF11" s="76"/>
      <c r="AG11" s="12" t="s">
        <v>7</v>
      </c>
      <c r="AH11" s="13"/>
      <c r="AI11" s="159">
        <f>SUM( IF(AH11=Scoring!$B$11, Scoring!$I$5, 0), IF(ISNUMBER(MATCH(AH11,Scoring!$B$11:$B$12,0)),Scoring!$I$6,0) )</f>
        <v>1</v>
      </c>
      <c r="AJ11" s="76"/>
      <c r="AK11" s="12" t="s">
        <v>7</v>
      </c>
      <c r="AL11" s="13"/>
      <c r="AM11" s="159">
        <f>SUM( IF(AL11=Scoring!$B$11, Scoring!$I$5, 0), IF(ISNUMBER(MATCH(AL11,Scoring!$B$11:$B$12,0)),Scoring!$I$6,0) )</f>
        <v>1</v>
      </c>
      <c r="AN11" s="76"/>
      <c r="AO11" s="12" t="s">
        <v>7</v>
      </c>
      <c r="AP11" s="13"/>
      <c r="AQ11" s="159">
        <f>SUM( IF(AP11=Scoring!$B$11, Scoring!$I$5, 0), IF(ISNUMBER(MATCH(AP11,Scoring!$B$11:$B$12,0)),Scoring!$I$6, 0) )</f>
        <v>1</v>
      </c>
      <c r="AR11" s="76"/>
      <c r="AS11" s="12" t="s">
        <v>7</v>
      </c>
      <c r="AT11" s="13"/>
      <c r="AU11" s="159">
        <f>SUM( IF(AT11=Scoring!$B$11, Scoring!$I$5, 0), IF(ISNUMBER(MATCH(AT11,Scoring!$B$11:$B$12,0)),Scoring!$I$6, 0) )</f>
        <v>1</v>
      </c>
      <c r="AV11" s="151"/>
      <c r="AW11" s="151"/>
      <c r="AX11" s="151"/>
      <c r="AY11" s="151"/>
      <c r="AZ11" s="151"/>
      <c r="BA11" s="151"/>
      <c r="BB11" s="151"/>
    </row>
    <row r="12" spans="1:54" x14ac:dyDescent="0.25">
      <c r="A12" s="10" t="s">
        <v>8</v>
      </c>
      <c r="B12" s="11"/>
      <c r="C12" s="188">
        <f>SUM( IF(B12=Scoring!$B$12, Scoring!$I$5, 0), IF(ISNUMBER(MATCH(B12,Scoring!$B$11:$B$12,0)),Scoring!$I$6,0) )</f>
        <v>1</v>
      </c>
      <c r="D12" s="76"/>
      <c r="E12" s="10" t="s">
        <v>8</v>
      </c>
      <c r="F12" s="11"/>
      <c r="G12" s="158">
        <f>SUM( IF(F12=Scoring!$B$12, Scoring!$I$5, 0), IF(ISNUMBER(MATCH(F12,Scoring!$B$11:$B$12,0)),Scoring!$I$6,0) )</f>
        <v>1</v>
      </c>
      <c r="H12" s="76"/>
      <c r="I12" s="10" t="s">
        <v>8</v>
      </c>
      <c r="J12" s="11"/>
      <c r="K12" s="158">
        <f>SUM( IF(J12=Scoring!$B$12, Scoring!$I$5, 0), IF(ISNUMBER(MATCH(J12,Scoring!$B$11:$B$12,0)),Scoring!$I$6,0) )</f>
        <v>1</v>
      </c>
      <c r="L12" s="76"/>
      <c r="M12" s="10" t="s">
        <v>8</v>
      </c>
      <c r="N12" s="11"/>
      <c r="O12" s="158">
        <f>SUM( IF(N12=Scoring!$B$12, Scoring!$I$5, 0), IF(ISNUMBER(MATCH(N12,Scoring!$B$11:$B$12,0)),Scoring!$I$6,0) )</f>
        <v>1</v>
      </c>
      <c r="P12" s="76"/>
      <c r="Q12" s="10" t="s">
        <v>8</v>
      </c>
      <c r="R12" s="11"/>
      <c r="S12" s="158">
        <f>SUM( IF(R12=Scoring!$B$12, Scoring!$I$5, 0), IF(ISNUMBER(MATCH(R12,Scoring!$B$11:$B$12,0)),Scoring!$I$6,0) )</f>
        <v>1</v>
      </c>
      <c r="T12" s="76"/>
      <c r="U12" s="10" t="s">
        <v>8</v>
      </c>
      <c r="V12" s="11"/>
      <c r="W12" s="158">
        <f>SUM( IF(V12=Scoring!$B$12, Scoring!$I$5, 0), IF(ISNUMBER(MATCH(V12,Scoring!$B$11:$B$12,0)),Scoring!$I$6,0) )</f>
        <v>1</v>
      </c>
      <c r="X12" s="76"/>
      <c r="Y12" s="10" t="s">
        <v>8</v>
      </c>
      <c r="Z12" s="11"/>
      <c r="AA12" s="158">
        <f>SUM( IF(Z12=Scoring!$B$12, Scoring!$I$5, 0), IF(ISNUMBER(MATCH(Z12,Scoring!$B$11:$B$12,0)),Scoring!$I$6,0) )</f>
        <v>1</v>
      </c>
      <c r="AB12" s="76"/>
      <c r="AC12" s="10" t="s">
        <v>8</v>
      </c>
      <c r="AD12" s="11"/>
      <c r="AE12" s="158">
        <f>SUM( IF(AD12=Scoring!$B$12, Scoring!$I$5, 0), IF(ISNUMBER(MATCH(AD12,Scoring!$B$11:$B$12,0)),Scoring!$I$6,0) )</f>
        <v>1</v>
      </c>
      <c r="AF12" s="76"/>
      <c r="AG12" s="10" t="s">
        <v>8</v>
      </c>
      <c r="AH12" s="11"/>
      <c r="AI12" s="158">
        <f>SUM( IF(AH12=Scoring!$B$12, Scoring!$I$5, 0), IF(ISNUMBER(MATCH(AH12,Scoring!$B$11:$B$12,0)),Scoring!$I$6,0) )</f>
        <v>1</v>
      </c>
      <c r="AJ12" s="76"/>
      <c r="AK12" s="10" t="s">
        <v>8</v>
      </c>
      <c r="AL12" s="11"/>
      <c r="AM12" s="158">
        <f>SUM( IF(AL12=Scoring!$B$12, Scoring!$I$5, 0), IF(ISNUMBER(MATCH(AL12,Scoring!$B$11:$B$12,0)),Scoring!$I$6,0) )</f>
        <v>1</v>
      </c>
      <c r="AN12" s="76"/>
      <c r="AO12" s="10" t="s">
        <v>8</v>
      </c>
      <c r="AP12" s="11"/>
      <c r="AQ12" s="158">
        <f>SUM( IF(AP12=Scoring!$B$12, Scoring!$I$5, 0), IF(ISNUMBER(MATCH(AP12,Scoring!$B$11:$B$12,0)),Scoring!$I$6,0) )</f>
        <v>1</v>
      </c>
      <c r="AR12" s="76"/>
      <c r="AS12" s="10" t="s">
        <v>8</v>
      </c>
      <c r="AT12" s="11"/>
      <c r="AU12" s="158">
        <f>SUM( IF(AT12=Scoring!$B$12, Scoring!$I$5, 0), IF(ISNUMBER(MATCH(AT12,Scoring!$B$11:$B$12,0)),Scoring!$I$6,0) )</f>
        <v>1</v>
      </c>
      <c r="AV12" s="151"/>
      <c r="AW12" s="151"/>
      <c r="AX12" s="151"/>
      <c r="AY12" s="151"/>
      <c r="AZ12" s="151"/>
      <c r="BA12" s="151"/>
      <c r="BB12" s="151"/>
    </row>
    <row r="13" spans="1:54" x14ac:dyDescent="0.25">
      <c r="A13" s="12" t="s">
        <v>9</v>
      </c>
      <c r="B13" s="13"/>
      <c r="C13" s="189">
        <f>SUM( IF(B13=Scoring!$B$13, Scoring!$I$5, 0), IF(ISNUMBER(MATCH(B13,Scoring!$B$13:$B$14,0)),Scoring!$I$6,0) )</f>
        <v>1</v>
      </c>
      <c r="D13" s="76"/>
      <c r="E13" s="12" t="s">
        <v>9</v>
      </c>
      <c r="F13" s="13"/>
      <c r="G13" s="159">
        <f>SUM( IF(F13=Scoring!$B$13, Scoring!$I$5, 0), IF(ISNUMBER(MATCH(F13,Scoring!$B$13:$B$14,0)),Scoring!$I$6,0) )</f>
        <v>1</v>
      </c>
      <c r="H13" s="76"/>
      <c r="I13" s="12" t="s">
        <v>9</v>
      </c>
      <c r="J13" s="13"/>
      <c r="K13" s="159">
        <f>SUM( IF(J13=Scoring!$B$13, Scoring!$I$5, 0), IF(ISNUMBER(MATCH(J13,Scoring!$B$13:$B$14,0)),Scoring!$I$6,0) )</f>
        <v>1</v>
      </c>
      <c r="L13" s="76"/>
      <c r="M13" s="12" t="s">
        <v>9</v>
      </c>
      <c r="N13" s="13"/>
      <c r="O13" s="159">
        <f>SUM( IF(N13=Scoring!$B$13, Scoring!$I$5, 0), IF(ISNUMBER(MATCH(N13,Scoring!$B$13:$B$14,0)),Scoring!$I$6,0) )</f>
        <v>1</v>
      </c>
      <c r="P13" s="76"/>
      <c r="Q13" s="12" t="s">
        <v>9</v>
      </c>
      <c r="R13" s="13"/>
      <c r="S13" s="159">
        <f>SUM( IF(R13=Scoring!$B$13, Scoring!$I$5, 0), IF(ISNUMBER(MATCH(R13,Scoring!$B$13:$B$14,0)),Scoring!$I$6,0) )</f>
        <v>1</v>
      </c>
      <c r="T13" s="76"/>
      <c r="U13" s="12" t="s">
        <v>9</v>
      </c>
      <c r="V13" s="13"/>
      <c r="W13" s="159">
        <f>SUM( IF(V13=Scoring!$B$13, Scoring!$I$5, 0), IF(ISNUMBER(MATCH(V13,Scoring!$B$13:$B$14,0)),Scoring!$I$6,0) )</f>
        <v>1</v>
      </c>
      <c r="X13" s="76"/>
      <c r="Y13" s="12" t="s">
        <v>9</v>
      </c>
      <c r="Z13" s="13"/>
      <c r="AA13" s="159">
        <f>SUM( IF(Z13=Scoring!$B$13, Scoring!$I$5, 0), IF(ISNUMBER(MATCH(Z13,Scoring!$B$13:$B$14,0)),Scoring!$I$6,0) )</f>
        <v>1</v>
      </c>
      <c r="AB13" s="76"/>
      <c r="AC13" s="12" t="s">
        <v>9</v>
      </c>
      <c r="AD13" s="13"/>
      <c r="AE13" s="159">
        <f>SUM( IF(AD13=Scoring!$B$13, Scoring!$I$5, 0), IF(ISNUMBER(MATCH(AD13,Scoring!$B$13:$B$14,0)),Scoring!$I$6,0) )</f>
        <v>1</v>
      </c>
      <c r="AF13" s="76"/>
      <c r="AG13" s="12" t="s">
        <v>9</v>
      </c>
      <c r="AH13" s="13"/>
      <c r="AI13" s="159">
        <f>SUM( IF(AH13=Scoring!$B$13, Scoring!$I$5, 0), IF(ISNUMBER(MATCH(AH13,Scoring!$B$13:$B$14,0)),Scoring!$I$6,0) )</f>
        <v>1</v>
      </c>
      <c r="AJ13" s="76"/>
      <c r="AK13" s="12" t="s">
        <v>9</v>
      </c>
      <c r="AL13" s="13"/>
      <c r="AM13" s="159">
        <f>SUM( IF(AL13=Scoring!$B$13, Scoring!$I$5, 0), IF(ISNUMBER(MATCH(AL13,Scoring!$B$13:$B$14,0)),Scoring!$I$6,0) )</f>
        <v>1</v>
      </c>
      <c r="AN13" s="76"/>
      <c r="AO13" s="12" t="s">
        <v>9</v>
      </c>
      <c r="AP13" s="13"/>
      <c r="AQ13" s="159">
        <f>SUM( IF(AP13=Scoring!$B$13, Scoring!$I$5, 0), IF(ISNUMBER(MATCH(AP13,Scoring!$B$13:$B$14,0)),Scoring!$I$6,0) )</f>
        <v>1</v>
      </c>
      <c r="AR13" s="76"/>
      <c r="AS13" s="12" t="s">
        <v>9</v>
      </c>
      <c r="AT13" s="13"/>
      <c r="AU13" s="159">
        <f>SUM( IF(AT13=Scoring!$B$13, Scoring!$I$5, 0), IF(ISNUMBER(MATCH(AT13,Scoring!$B$13:$B$14,0)),Scoring!$I$6,0) )</f>
        <v>1</v>
      </c>
      <c r="AV13" s="151"/>
      <c r="AW13" s="151"/>
      <c r="AX13" s="151"/>
      <c r="AY13" s="151"/>
      <c r="AZ13" s="151"/>
      <c r="BA13" s="151"/>
      <c r="BB13" s="151"/>
    </row>
    <row r="14" spans="1:54" x14ac:dyDescent="0.25">
      <c r="A14" s="10" t="s">
        <v>10</v>
      </c>
      <c r="B14" s="11"/>
      <c r="C14" s="188">
        <f>SUM( IF(B14=Scoring!$B$14, Scoring!$I$5, 0), IF(ISNUMBER(MATCH(B14,Scoring!$B$13:$B$14,0)),Scoring!$I$6,0) )</f>
        <v>1</v>
      </c>
      <c r="D14" s="76"/>
      <c r="E14" s="10" t="s">
        <v>10</v>
      </c>
      <c r="F14" s="11"/>
      <c r="G14" s="158">
        <f>SUM( IF(F14=Scoring!$B$14, Scoring!$I$5, 0), IF(ISNUMBER(MATCH(F14,Scoring!$B$13:$B$14,0)),Scoring!$I$6,0) )</f>
        <v>1</v>
      </c>
      <c r="H14" s="76"/>
      <c r="I14" s="10" t="s">
        <v>10</v>
      </c>
      <c r="J14" s="11"/>
      <c r="K14" s="158">
        <f>SUM( IF(J14=Scoring!$B$14, Scoring!$I$5, 0), IF(ISNUMBER(MATCH(J14,Scoring!$B$13:$B$14,0)),Scoring!$I$6,0) )</f>
        <v>1</v>
      </c>
      <c r="L14" s="76"/>
      <c r="M14" s="10" t="s">
        <v>10</v>
      </c>
      <c r="N14" s="11"/>
      <c r="O14" s="158">
        <f>SUM( IF(N14=Scoring!$B$14, Scoring!$I$5, 0), IF(ISNUMBER(MATCH(N14,Scoring!$B$13:$B$14,0)),Scoring!$I$6,0) )</f>
        <v>1</v>
      </c>
      <c r="P14" s="76"/>
      <c r="Q14" s="10" t="s">
        <v>10</v>
      </c>
      <c r="R14" s="11"/>
      <c r="S14" s="158">
        <f>SUM( IF(R14=Scoring!$B$14, Scoring!$I$5, 0), IF(ISNUMBER(MATCH(R14,Scoring!$B$13:$B$14,0)),Scoring!$I$6,0) )</f>
        <v>1</v>
      </c>
      <c r="T14" s="76"/>
      <c r="U14" s="10" t="s">
        <v>10</v>
      </c>
      <c r="V14" s="11"/>
      <c r="W14" s="158">
        <f>SUM( IF(V14=Scoring!$B$14, Scoring!$I$5, 0), IF(ISNUMBER(MATCH(V14,Scoring!$B$13:$B$14,0)),Scoring!$I$6,0) )</f>
        <v>1</v>
      </c>
      <c r="X14" s="76"/>
      <c r="Y14" s="10" t="s">
        <v>10</v>
      </c>
      <c r="Z14" s="11"/>
      <c r="AA14" s="158">
        <f>SUM( IF(Z14=Scoring!$B$14, Scoring!$I$5, 0), IF(ISNUMBER(MATCH(Z14,Scoring!$B$13:$B$14,0)),Scoring!$I$6,0) )</f>
        <v>1</v>
      </c>
      <c r="AB14" s="76"/>
      <c r="AC14" s="10" t="s">
        <v>10</v>
      </c>
      <c r="AD14" s="11"/>
      <c r="AE14" s="158">
        <f>SUM( IF(AD14=Scoring!$B$14, Scoring!$I$5, 0), IF(ISNUMBER(MATCH(AD14,Scoring!$B$13:$B$14,0)),Scoring!$I$6,0) )</f>
        <v>1</v>
      </c>
      <c r="AF14" s="76"/>
      <c r="AG14" s="10" t="s">
        <v>10</v>
      </c>
      <c r="AH14" s="11"/>
      <c r="AI14" s="158">
        <f>SUM( IF(AH14=Scoring!$B$14, Scoring!$I$5, 0), IF(ISNUMBER(MATCH(AH14,Scoring!$B$13:$B$14,0)),Scoring!$I$6,0) )</f>
        <v>1</v>
      </c>
      <c r="AJ14" s="76"/>
      <c r="AK14" s="10" t="s">
        <v>10</v>
      </c>
      <c r="AL14" s="11"/>
      <c r="AM14" s="158">
        <f>SUM( IF(AL14=Scoring!$B$14, Scoring!$I$5, 0), IF(ISNUMBER(MATCH(AL14,Scoring!$B$13:$B$14,0)),Scoring!$I$6,0) )</f>
        <v>1</v>
      </c>
      <c r="AN14" s="76"/>
      <c r="AO14" s="10" t="s">
        <v>10</v>
      </c>
      <c r="AP14" s="11"/>
      <c r="AQ14" s="158">
        <f>SUM( IF(AP14=Scoring!$B$14, Scoring!$I$5, 0), IF(ISNUMBER(MATCH(AP14,Scoring!$B$13:$B$14,0)),Scoring!$I$6,0) )</f>
        <v>1</v>
      </c>
      <c r="AR14" s="76"/>
      <c r="AS14" s="10" t="s">
        <v>10</v>
      </c>
      <c r="AT14" s="11"/>
      <c r="AU14" s="158">
        <f>SUM( IF(AT14=Scoring!$B$14, Scoring!$I$5, 0), IF(ISNUMBER(MATCH(AT14,Scoring!$B$13:$B$14,0)),Scoring!$I$6,0) )</f>
        <v>1</v>
      </c>
      <c r="AV14" s="151"/>
      <c r="AW14" s="151"/>
      <c r="AX14" s="151"/>
      <c r="AY14" s="151"/>
      <c r="AZ14" s="151"/>
      <c r="BA14" s="151"/>
      <c r="BB14" s="151"/>
    </row>
    <row r="15" spans="1:54" x14ac:dyDescent="0.25">
      <c r="A15" s="12" t="s">
        <v>11</v>
      </c>
      <c r="B15" s="13"/>
      <c r="C15" s="189">
        <f>SUM( IF(B15=Scoring!$B$15, Scoring!$I$5, 0), IF(ISNUMBER(MATCH(B15,Scoring!$B$15:$B$16,0)),Scoring!$I$6,0) )</f>
        <v>1</v>
      </c>
      <c r="D15" s="76"/>
      <c r="E15" s="12" t="s">
        <v>11</v>
      </c>
      <c r="F15" s="13"/>
      <c r="G15" s="159">
        <f>SUM( IF(F15=Scoring!$B$15, Scoring!$I$5, 0), IF(ISNUMBER(MATCH(F15,Scoring!$B$15:$B$16,0)),Scoring!$I$6,0) )</f>
        <v>1</v>
      </c>
      <c r="H15" s="76"/>
      <c r="I15" s="12" t="s">
        <v>11</v>
      </c>
      <c r="J15" s="13"/>
      <c r="K15" s="159">
        <f>SUM( IF(J15=Scoring!$B$15, Scoring!$I$5, 0), IF(ISNUMBER(MATCH(J15,Scoring!$B$15:$B$16,0)),Scoring!$I$6,0) )</f>
        <v>1</v>
      </c>
      <c r="L15" s="76"/>
      <c r="M15" s="12" t="s">
        <v>11</v>
      </c>
      <c r="N15" s="13"/>
      <c r="O15" s="159">
        <f>SUM( IF(N15=Scoring!$B$15, Scoring!$I$5, 0), IF(ISNUMBER(MATCH(N15,Scoring!$B$15:$B$16,0)),Scoring!$I$6,0) )</f>
        <v>1</v>
      </c>
      <c r="P15" s="76"/>
      <c r="Q15" s="12" t="s">
        <v>11</v>
      </c>
      <c r="R15" s="13"/>
      <c r="S15" s="159">
        <f>SUM( IF(R15=Scoring!$B$15, Scoring!$I$5, 0), IF(ISNUMBER(MATCH(R15,Scoring!$B$15:$B$16,0)),Scoring!$I$6,0) )</f>
        <v>1</v>
      </c>
      <c r="T15" s="76"/>
      <c r="U15" s="12" t="s">
        <v>11</v>
      </c>
      <c r="V15" s="13"/>
      <c r="W15" s="159">
        <f>SUM( IF(V15=Scoring!$B$15, Scoring!$I$5, 0), IF(ISNUMBER(MATCH(V15,Scoring!$B$15:$B$16,0)),Scoring!$I$6,0) )</f>
        <v>1</v>
      </c>
      <c r="X15" s="76"/>
      <c r="Y15" s="12" t="s">
        <v>11</v>
      </c>
      <c r="Z15" s="13"/>
      <c r="AA15" s="159">
        <f>SUM( IF(Z15=Scoring!$B$15, Scoring!$I$5, 0), IF(ISNUMBER(MATCH(Z15,Scoring!$B$15:$B$16,0)),Scoring!$I$6,0) )</f>
        <v>1</v>
      </c>
      <c r="AB15" s="76"/>
      <c r="AC15" s="12" t="s">
        <v>11</v>
      </c>
      <c r="AD15" s="13"/>
      <c r="AE15" s="159">
        <f>SUM( IF(AD15=Scoring!$B$15, Scoring!$I$5, 0), IF(ISNUMBER(MATCH(AD15,Scoring!$B$15:$B$16,0)),Scoring!$I$6,0) )</f>
        <v>1</v>
      </c>
      <c r="AF15" s="76"/>
      <c r="AG15" s="12" t="s">
        <v>11</v>
      </c>
      <c r="AH15" s="13"/>
      <c r="AI15" s="159">
        <f>SUM( IF(AH15=Scoring!$B$15, Scoring!$I$5, 0), IF(ISNUMBER(MATCH(AH15,Scoring!$B$15:$B$16,0)),Scoring!$I$6,0) )</f>
        <v>1</v>
      </c>
      <c r="AJ15" s="76"/>
      <c r="AK15" s="12" t="s">
        <v>11</v>
      </c>
      <c r="AL15" s="13"/>
      <c r="AM15" s="159">
        <f>SUM( IF(AL15=Scoring!$B$15, Scoring!$I$5, 0), IF(ISNUMBER(MATCH(AL15,Scoring!$B$15:$B$16,0)),Scoring!$I$6,0) )</f>
        <v>1</v>
      </c>
      <c r="AN15" s="76"/>
      <c r="AO15" s="12" t="s">
        <v>11</v>
      </c>
      <c r="AP15" s="13"/>
      <c r="AQ15" s="159">
        <f>SUM( IF(AP15=Scoring!$B$15, Scoring!$I$5, 0), IF(ISNUMBER(MATCH(AP15,Scoring!$B$15:$B$16,0)),Scoring!$I$6,0) )</f>
        <v>1</v>
      </c>
      <c r="AR15" s="76"/>
      <c r="AS15" s="12" t="s">
        <v>11</v>
      </c>
      <c r="AT15" s="13"/>
      <c r="AU15" s="159">
        <f>SUM( IF(AT15=Scoring!$B$15, Scoring!$I$5, 0), IF(ISNUMBER(MATCH(AT15,Scoring!$B$15:$B$16,0)),Scoring!$I$6,0) )</f>
        <v>1</v>
      </c>
      <c r="AV15" s="151"/>
      <c r="AW15" s="151"/>
      <c r="AX15" s="151"/>
      <c r="AY15" s="151"/>
      <c r="AZ15" s="151"/>
      <c r="BA15" s="151"/>
      <c r="BB15" s="151"/>
    </row>
    <row r="16" spans="1:54" x14ac:dyDescent="0.25">
      <c r="A16" s="10" t="s">
        <v>12</v>
      </c>
      <c r="B16" s="11"/>
      <c r="C16" s="188">
        <f>SUM( IF(B16=Scoring!$B$16, Scoring!$I$5, 0), IF(ISNUMBER(MATCH(B16,Scoring!$B$15:$B$16,0)),Scoring!$I$6,0) )</f>
        <v>1</v>
      </c>
      <c r="D16" s="76"/>
      <c r="E16" s="10" t="s">
        <v>12</v>
      </c>
      <c r="F16" s="11"/>
      <c r="G16" s="158">
        <f>SUM( IF(F16=Scoring!$B$16, Scoring!$I$5, 0), IF(ISNUMBER(MATCH(F16,Scoring!$B$15:$B$16,0)),Scoring!$I$6,0) )</f>
        <v>1</v>
      </c>
      <c r="H16" s="76"/>
      <c r="I16" s="10" t="s">
        <v>12</v>
      </c>
      <c r="J16" s="11"/>
      <c r="K16" s="158">
        <f>SUM( IF(J16=Scoring!$B$16, Scoring!$I$5, 0), IF(ISNUMBER(MATCH(J16,Scoring!$B$15:$B$16,0)),Scoring!$I$6,0) )</f>
        <v>1</v>
      </c>
      <c r="L16" s="76"/>
      <c r="M16" s="10" t="s">
        <v>12</v>
      </c>
      <c r="N16" s="11"/>
      <c r="O16" s="158">
        <f>SUM( IF(N16=Scoring!$B$16, Scoring!$I$5, 0), IF(ISNUMBER(MATCH(N16,Scoring!$B$15:$B$16,0)),Scoring!$I$6,0) )</f>
        <v>1</v>
      </c>
      <c r="P16" s="76"/>
      <c r="Q16" s="10" t="s">
        <v>12</v>
      </c>
      <c r="R16" s="11"/>
      <c r="S16" s="158">
        <f>SUM( IF(R16=Scoring!$B$16, Scoring!$I$5, 0), IF(ISNUMBER(MATCH(R16,Scoring!$B$15:$B$16,0)),Scoring!$I$6,0) )</f>
        <v>1</v>
      </c>
      <c r="T16" s="76"/>
      <c r="U16" s="10" t="s">
        <v>12</v>
      </c>
      <c r="V16" s="11"/>
      <c r="W16" s="158">
        <f>SUM( IF(V16=Scoring!$B$16, Scoring!$I$5, 0), IF(ISNUMBER(MATCH(V16,Scoring!$B$15:$B$16,0)),Scoring!$I$6,0) )</f>
        <v>1</v>
      </c>
      <c r="X16" s="76"/>
      <c r="Y16" s="10" t="s">
        <v>12</v>
      </c>
      <c r="Z16" s="11"/>
      <c r="AA16" s="158">
        <f>SUM( IF(Z16=Scoring!$B$16, Scoring!$I$5, 0), IF(ISNUMBER(MATCH(Z16,Scoring!$B$15:$B$16,0)),Scoring!$I$6,0) )</f>
        <v>1</v>
      </c>
      <c r="AB16" s="76"/>
      <c r="AC16" s="10" t="s">
        <v>12</v>
      </c>
      <c r="AD16" s="11"/>
      <c r="AE16" s="158">
        <f>SUM( IF(AD16=Scoring!$B$16, Scoring!$I$5, 0), IF(ISNUMBER(MATCH(AD16,Scoring!$B$15:$B$16,0)),Scoring!$I$6,0) )</f>
        <v>1</v>
      </c>
      <c r="AF16" s="76"/>
      <c r="AG16" s="10" t="s">
        <v>12</v>
      </c>
      <c r="AH16" s="11"/>
      <c r="AI16" s="158">
        <f>SUM( IF(AH16=Scoring!$B$16, Scoring!$I$5, 0), IF(ISNUMBER(MATCH(AH16,Scoring!$B$15:$B$16,0)),Scoring!$I$6,0) )</f>
        <v>1</v>
      </c>
      <c r="AJ16" s="76"/>
      <c r="AK16" s="10" t="s">
        <v>12</v>
      </c>
      <c r="AL16" s="11"/>
      <c r="AM16" s="158">
        <f>SUM( IF(AL16=Scoring!$B$16, Scoring!$I$5, 0), IF(ISNUMBER(MATCH(AL16,Scoring!$B$15:$B$16,0)),Scoring!$I$6,0) )</f>
        <v>1</v>
      </c>
      <c r="AN16" s="76"/>
      <c r="AO16" s="10" t="s">
        <v>12</v>
      </c>
      <c r="AP16" s="11"/>
      <c r="AQ16" s="158">
        <f>SUM( IF(AP16=Scoring!$B$16, Scoring!$I$5, 0), IF(ISNUMBER(MATCH(AP16,Scoring!$B$15:$B$16,0)),Scoring!$I$6,0) )</f>
        <v>1</v>
      </c>
      <c r="AR16" s="76"/>
      <c r="AS16" s="10" t="s">
        <v>12</v>
      </c>
      <c r="AT16" s="11"/>
      <c r="AU16" s="158">
        <f>SUM( IF(AT16=Scoring!$B$16, Scoring!$I$5, 0), IF(ISNUMBER(MATCH(AT16,Scoring!$B$15:$B$16,0)),Scoring!$I$6,0) )</f>
        <v>1</v>
      </c>
      <c r="AV16" s="151"/>
      <c r="AW16" s="151"/>
      <c r="AX16" s="151"/>
      <c r="AY16" s="151"/>
      <c r="AZ16" s="151"/>
      <c r="BA16" s="151"/>
      <c r="BB16" s="151"/>
    </row>
    <row r="17" spans="1:54" x14ac:dyDescent="0.25">
      <c r="A17" s="12" t="s">
        <v>13</v>
      </c>
      <c r="B17" s="13"/>
      <c r="C17" s="189">
        <f>SUM( IF(B17=Scoring!$B$17, Scoring!$I$5, 0), IF(ISNUMBER(MATCH(B17,Scoring!$B$17:$B$18,0)),Scoring!$I$6,0) )</f>
        <v>1</v>
      </c>
      <c r="D17" s="76"/>
      <c r="E17" s="12" t="s">
        <v>13</v>
      </c>
      <c r="F17" s="13"/>
      <c r="G17" s="159">
        <f>SUM( IF(F17=Scoring!$B$17, Scoring!$I$5, 0), IF(ISNUMBER(MATCH(F17,Scoring!$B$17:$B$18,0)),Scoring!$I$6,0) )</f>
        <v>1</v>
      </c>
      <c r="H17" s="76"/>
      <c r="I17" s="12" t="s">
        <v>13</v>
      </c>
      <c r="J17" s="13"/>
      <c r="K17" s="159">
        <f>SUM( IF(J17=Scoring!$B$17, Scoring!$I$5, 0), IF(ISNUMBER(MATCH(J17,Scoring!$B$17:$B$18,0)),Scoring!$I$6,0) )</f>
        <v>1</v>
      </c>
      <c r="L17" s="76"/>
      <c r="M17" s="12" t="s">
        <v>13</v>
      </c>
      <c r="N17" s="13"/>
      <c r="O17" s="159">
        <f>SUM( IF(N17=Scoring!$B$17, Scoring!$I$5, 0), IF(ISNUMBER(MATCH(N17,Scoring!$B$17:$B$18,0)),Scoring!$I$6,0) )</f>
        <v>1</v>
      </c>
      <c r="P17" s="76"/>
      <c r="Q17" s="12" t="s">
        <v>13</v>
      </c>
      <c r="R17" s="13"/>
      <c r="S17" s="159">
        <f>SUM( IF(R17=Scoring!$B$17, Scoring!$I$5, 0), IF(ISNUMBER(MATCH(R17,Scoring!$B$17:$B$18,0)),Scoring!$I$6,0) )</f>
        <v>1</v>
      </c>
      <c r="T17" s="76"/>
      <c r="U17" s="12" t="s">
        <v>13</v>
      </c>
      <c r="V17" s="13"/>
      <c r="W17" s="159">
        <f>SUM( IF(V17=Scoring!$B$17, Scoring!$I$5, 0), IF(ISNUMBER(MATCH(V17,Scoring!$B$17:$B$18,0)),Scoring!$I$6,0) )</f>
        <v>1</v>
      </c>
      <c r="X17" s="76"/>
      <c r="Y17" s="12" t="s">
        <v>13</v>
      </c>
      <c r="Z17" s="13"/>
      <c r="AA17" s="159">
        <f>SUM( IF(Z17=Scoring!$B$17, Scoring!$I$5, 0), IF(ISNUMBER(MATCH(Z17,Scoring!$B$17:$B$18,0)),Scoring!$I$6,0) )</f>
        <v>1</v>
      </c>
      <c r="AB17" s="76"/>
      <c r="AC17" s="12" t="s">
        <v>13</v>
      </c>
      <c r="AD17" s="13"/>
      <c r="AE17" s="159">
        <f>SUM( IF(AD17=Scoring!$B$17, Scoring!$I$5, 0), IF(ISNUMBER(MATCH(AD17,Scoring!$B$17:$B$18,0)),Scoring!$I$6,0) )</f>
        <v>1</v>
      </c>
      <c r="AF17" s="76"/>
      <c r="AG17" s="12" t="s">
        <v>13</v>
      </c>
      <c r="AH17" s="13"/>
      <c r="AI17" s="159">
        <f>SUM( IF(AH17=Scoring!$B$17, Scoring!$I$5, 0), IF(ISNUMBER(MATCH(AH17,Scoring!$B$17:$B$18,0)),Scoring!$I$6,0) )</f>
        <v>1</v>
      </c>
      <c r="AJ17" s="76"/>
      <c r="AK17" s="12" t="s">
        <v>13</v>
      </c>
      <c r="AL17" s="13"/>
      <c r="AM17" s="159">
        <f>SUM( IF(AL17=Scoring!$B$17, Scoring!$I$5, 0), IF(ISNUMBER(MATCH(AL17,Scoring!$B$17:$B$18,0)),Scoring!$I$6,0) )</f>
        <v>1</v>
      </c>
      <c r="AN17" s="76"/>
      <c r="AO17" s="12" t="s">
        <v>13</v>
      </c>
      <c r="AP17" s="13"/>
      <c r="AQ17" s="159">
        <f>SUM( IF(AP17=Scoring!$B$17, Scoring!$I$5, 0), IF(ISNUMBER(MATCH(AP17,Scoring!$B$17:$B$18,0)),Scoring!$I$6,0) )</f>
        <v>1</v>
      </c>
      <c r="AR17" s="76"/>
      <c r="AS17" s="12" t="s">
        <v>13</v>
      </c>
      <c r="AT17" s="13"/>
      <c r="AU17" s="159">
        <f>SUM( IF(AT17=Scoring!$B$17, Scoring!$I$5, 0), IF(ISNUMBER(MATCH(AT17,Scoring!$B$17:$B$18,0)),Scoring!$I$6,0) )</f>
        <v>1</v>
      </c>
      <c r="AV17" s="151"/>
      <c r="AW17" s="151"/>
      <c r="AX17" s="151"/>
      <c r="AY17" s="151"/>
      <c r="AZ17" s="151"/>
      <c r="BA17" s="151"/>
      <c r="BB17" s="151"/>
    </row>
    <row r="18" spans="1:54" x14ac:dyDescent="0.25">
      <c r="A18" s="10" t="s">
        <v>14</v>
      </c>
      <c r="B18" s="11"/>
      <c r="C18" s="188">
        <f>SUM( IF(B18=Scoring!$B$18, Scoring!$I$5, 0), IF(ISNUMBER(MATCH(B18,Scoring!$B$17:$B$18,0)),Scoring!$I$6,0) )</f>
        <v>1</v>
      </c>
      <c r="D18" s="76"/>
      <c r="E18" s="10" t="s">
        <v>14</v>
      </c>
      <c r="F18" s="11"/>
      <c r="G18" s="158">
        <f>SUM( IF(F18=Scoring!$B$18, Scoring!$I$5, 0), IF(ISNUMBER(MATCH(F18,Scoring!$B$17:$B$18,0)),Scoring!$I$6,0) )</f>
        <v>1</v>
      </c>
      <c r="H18" s="76"/>
      <c r="I18" s="10" t="s">
        <v>14</v>
      </c>
      <c r="J18" s="11"/>
      <c r="K18" s="158">
        <f>SUM( IF(J18=Scoring!$B$18, Scoring!$I$5, 0), IF(ISNUMBER(MATCH(J18,Scoring!$B$17:$B$18,0)),Scoring!$I$6,0) )</f>
        <v>1</v>
      </c>
      <c r="L18" s="76"/>
      <c r="M18" s="10" t="s">
        <v>14</v>
      </c>
      <c r="N18" s="11"/>
      <c r="O18" s="158">
        <f>SUM( IF(N18=Scoring!$B$18, Scoring!$I$5, 0), IF(ISNUMBER(MATCH(N18,Scoring!$B$17:$B$18,0)),Scoring!$I$6,0) )</f>
        <v>1</v>
      </c>
      <c r="P18" s="76"/>
      <c r="Q18" s="10" t="s">
        <v>14</v>
      </c>
      <c r="R18" s="11"/>
      <c r="S18" s="158">
        <f>SUM( IF(R18=Scoring!$B$18, Scoring!$I$5, 0), IF(ISNUMBER(MATCH(R18,Scoring!$B$17:$B$18,0)),Scoring!$I$6,0) )</f>
        <v>1</v>
      </c>
      <c r="T18" s="76"/>
      <c r="U18" s="10" t="s">
        <v>14</v>
      </c>
      <c r="V18" s="11"/>
      <c r="W18" s="158">
        <f>SUM( IF(V18=Scoring!$B$18, Scoring!$I$5, 0), IF(ISNUMBER(MATCH(V18,Scoring!$B$17:$B$18,0)),Scoring!$I$6,0) )</f>
        <v>1</v>
      </c>
      <c r="X18" s="76"/>
      <c r="Y18" s="10" t="s">
        <v>14</v>
      </c>
      <c r="Z18" s="11"/>
      <c r="AA18" s="158">
        <f>SUM( IF(Z18=Scoring!$B$18, Scoring!$I$5, 0), IF(ISNUMBER(MATCH(Z18,Scoring!$B$17:$B$18,0)),Scoring!$I$6,0) )</f>
        <v>1</v>
      </c>
      <c r="AB18" s="76"/>
      <c r="AC18" s="10" t="s">
        <v>14</v>
      </c>
      <c r="AD18" s="11"/>
      <c r="AE18" s="158">
        <f>SUM( IF(AD18=Scoring!$B$18, Scoring!$I$5, 0), IF(ISNUMBER(MATCH(AD18,Scoring!$B$17:$B$18,0)),Scoring!$I$6,0) )</f>
        <v>1</v>
      </c>
      <c r="AF18" s="76"/>
      <c r="AG18" s="10" t="s">
        <v>14</v>
      </c>
      <c r="AH18" s="11"/>
      <c r="AI18" s="158">
        <f>SUM( IF(AH18=Scoring!$B$18, Scoring!$I$5, 0), IF(ISNUMBER(MATCH(AH18,Scoring!$B$17:$B$18,0)),Scoring!$I$6,0) )</f>
        <v>1</v>
      </c>
      <c r="AJ18" s="76"/>
      <c r="AK18" s="10" t="s">
        <v>14</v>
      </c>
      <c r="AL18" s="11"/>
      <c r="AM18" s="158">
        <f>SUM( IF(AL18=Scoring!$B$18, Scoring!$I$5, 0), IF(ISNUMBER(MATCH(AL18,Scoring!$B$17:$B$18,0)),Scoring!$I$6,0) )</f>
        <v>1</v>
      </c>
      <c r="AN18" s="76"/>
      <c r="AO18" s="10" t="s">
        <v>14</v>
      </c>
      <c r="AP18" s="11"/>
      <c r="AQ18" s="158">
        <f>SUM( IF(AP18=Scoring!$B$18, Scoring!$I$5, 0), IF(ISNUMBER(MATCH(AP18,Scoring!$B$17:$B$18,0)),Scoring!$I$6,0) )</f>
        <v>1</v>
      </c>
      <c r="AR18" s="76"/>
      <c r="AS18" s="10" t="s">
        <v>14</v>
      </c>
      <c r="AT18" s="11"/>
      <c r="AU18" s="158">
        <f>SUM( IF(AT18=Scoring!$B$18, Scoring!$I$5, 0), IF(ISNUMBER(MATCH(AT18,Scoring!$B$17:$B$18,0)),Scoring!$I$6,0) )</f>
        <v>1</v>
      </c>
      <c r="AV18" s="151"/>
      <c r="AW18" s="151"/>
      <c r="AX18" s="151"/>
      <c r="AY18" s="151"/>
      <c r="AZ18" s="151"/>
      <c r="BA18" s="151"/>
      <c r="BB18" s="151"/>
    </row>
    <row r="19" spans="1:54" x14ac:dyDescent="0.25">
      <c r="A19" s="12" t="s">
        <v>16</v>
      </c>
      <c r="B19" s="13"/>
      <c r="C19" s="189">
        <f>SUM( IF(B19=Scoring!$B$19, Scoring!$I$5, 0), IF(ISNUMBER(MATCH(B19,Scoring!$B$19:$B$20,0)),Scoring!$I$6,0) )</f>
        <v>1</v>
      </c>
      <c r="D19" s="76"/>
      <c r="E19" s="12" t="s">
        <v>16</v>
      </c>
      <c r="F19" s="13"/>
      <c r="G19" s="159">
        <f>SUM( IF(F19=Scoring!$B$19, Scoring!$I$5, 0), IF(ISNUMBER(MATCH(F19,Scoring!$B$19:$B$20,0)),Scoring!$I$6,0) )</f>
        <v>1</v>
      </c>
      <c r="H19" s="76"/>
      <c r="I19" s="12" t="s">
        <v>16</v>
      </c>
      <c r="J19" s="13"/>
      <c r="K19" s="159">
        <f>SUM( IF(J19=Scoring!$B$19, Scoring!$I$5, 0), IF(ISNUMBER(MATCH(J19,Scoring!$B$19:$B$20,0)),Scoring!$I$6,0) )</f>
        <v>1</v>
      </c>
      <c r="L19" s="76"/>
      <c r="M19" s="12" t="s">
        <v>16</v>
      </c>
      <c r="N19" s="13"/>
      <c r="O19" s="159">
        <f>SUM( IF(N19=Scoring!$B$19, Scoring!$I$5, 0), IF(ISNUMBER(MATCH(N19,Scoring!$B$19:$B$20,0)),Scoring!$I$6,0) )</f>
        <v>1</v>
      </c>
      <c r="P19" s="76"/>
      <c r="Q19" s="12" t="s">
        <v>16</v>
      </c>
      <c r="R19" s="13"/>
      <c r="S19" s="159">
        <f>SUM( IF(R19=Scoring!$B$19, Scoring!$I$5, 0), IF(ISNUMBER(MATCH(R19,Scoring!$B$19:$B$20,0)),Scoring!$I$6,0) )</f>
        <v>1</v>
      </c>
      <c r="T19" s="76"/>
      <c r="U19" s="12" t="s">
        <v>16</v>
      </c>
      <c r="V19" s="13"/>
      <c r="W19" s="159">
        <f>SUM( IF(V19=Scoring!$B$19, Scoring!$I$5, 0), IF(ISNUMBER(MATCH(V19,Scoring!$B$19:$B$20,0)),Scoring!$I$6,0) )</f>
        <v>1</v>
      </c>
      <c r="X19" s="76"/>
      <c r="Y19" s="12" t="s">
        <v>16</v>
      </c>
      <c r="Z19" s="13"/>
      <c r="AA19" s="159">
        <f>SUM( IF(Z19=Scoring!$B$19, Scoring!$I$5, 0), IF(ISNUMBER(MATCH(Z19,Scoring!$B$19:$B$20,0)),Scoring!$I$6,0) )</f>
        <v>1</v>
      </c>
      <c r="AB19" s="76"/>
      <c r="AC19" s="12" t="s">
        <v>16</v>
      </c>
      <c r="AD19" s="13"/>
      <c r="AE19" s="159">
        <f>SUM( IF(AD19=Scoring!$B$19, Scoring!$I$5, 0), IF(ISNUMBER(MATCH(AD19,Scoring!$B$19:$B$20,0)),Scoring!$I$6,0) )</f>
        <v>1</v>
      </c>
      <c r="AF19" s="76"/>
      <c r="AG19" s="12" t="s">
        <v>16</v>
      </c>
      <c r="AH19" s="13"/>
      <c r="AI19" s="159">
        <f>SUM( IF(AH19=Scoring!$B$19, Scoring!$I$5, 0), IF(ISNUMBER(MATCH(AH19,Scoring!$B$19:$B$20,0)),Scoring!$I$6,0) )</f>
        <v>1</v>
      </c>
      <c r="AJ19" s="76"/>
      <c r="AK19" s="12" t="s">
        <v>16</v>
      </c>
      <c r="AL19" s="13"/>
      <c r="AM19" s="159">
        <f>SUM( IF(AL19=Scoring!$B$19, Scoring!$I$5, 0), IF(ISNUMBER(MATCH(AL19,Scoring!$B$19:$B$20,0)),Scoring!$I$6,0) )</f>
        <v>1</v>
      </c>
      <c r="AN19" s="76"/>
      <c r="AO19" s="12" t="s">
        <v>16</v>
      </c>
      <c r="AP19" s="13"/>
      <c r="AQ19" s="159">
        <f>SUM( IF(AP19=Scoring!$B$19, Scoring!$I$5, 0), IF(ISNUMBER(MATCH(AP19,Scoring!$B$19:$B$20,0)),Scoring!$I$6,0) )</f>
        <v>1</v>
      </c>
      <c r="AR19" s="76"/>
      <c r="AS19" s="12" t="s">
        <v>16</v>
      </c>
      <c r="AT19" s="13"/>
      <c r="AU19" s="159">
        <f>SUM( IF(AT19=Scoring!$B$19, Scoring!$I$5, 0), IF(ISNUMBER(MATCH(AT19,Scoring!$B$19:$B$20,0)),Scoring!$I$6,0) )</f>
        <v>1</v>
      </c>
      <c r="AV19" s="151"/>
      <c r="AW19" s="151"/>
      <c r="AX19" s="151"/>
      <c r="AY19" s="151"/>
      <c r="AZ19" s="151"/>
      <c r="BA19" s="151"/>
      <c r="BB19" s="151"/>
    </row>
    <row r="20" spans="1:54" ht="15.75" thickBot="1" x14ac:dyDescent="0.3">
      <c r="A20" s="14" t="s">
        <v>15</v>
      </c>
      <c r="B20" s="15"/>
      <c r="C20" s="190">
        <f>SUM( IF(B20=Scoring!$B$20, Scoring!$I$5, 0), IF(ISNUMBER(MATCH(B20,Scoring!$B$19:$B$20,0)),Scoring!$I$6,0) )</f>
        <v>1</v>
      </c>
      <c r="D20" s="76"/>
      <c r="E20" s="14" t="s">
        <v>15</v>
      </c>
      <c r="F20" s="15"/>
      <c r="G20" s="160">
        <f>SUM( IF(F20=Scoring!$B$20, Scoring!$I$5, 0), IF(ISNUMBER(MATCH(F20,Scoring!$B$19:$B$20,0)),Scoring!$I$6,0) )</f>
        <v>1</v>
      </c>
      <c r="H20" s="76"/>
      <c r="I20" s="14" t="s">
        <v>15</v>
      </c>
      <c r="J20" s="15"/>
      <c r="K20" s="160">
        <f>SUM( IF(J20=Scoring!$B$20, Scoring!$I$5, 0), IF(ISNUMBER(MATCH(J20,Scoring!$B$19:$B$20,0)),Scoring!$I$6,0) )</f>
        <v>1</v>
      </c>
      <c r="L20" s="76"/>
      <c r="M20" s="14" t="s">
        <v>15</v>
      </c>
      <c r="N20" s="15"/>
      <c r="O20" s="160">
        <f>SUM( IF(N20=Scoring!$B$20, Scoring!$I$5, 0), IF(ISNUMBER(MATCH(N20,Scoring!$B$19:$B$20,0)),Scoring!$I$6,0) )</f>
        <v>1</v>
      </c>
      <c r="P20" s="76"/>
      <c r="Q20" s="14" t="s">
        <v>15</v>
      </c>
      <c r="R20" s="15"/>
      <c r="S20" s="160">
        <f>SUM( IF(R20=Scoring!$B$20, Scoring!$I$5, 0), IF(ISNUMBER(MATCH(R20,Scoring!$B$19:$B$20,0)),Scoring!$I$6,0) )</f>
        <v>1</v>
      </c>
      <c r="T20" s="76"/>
      <c r="U20" s="14" t="s">
        <v>15</v>
      </c>
      <c r="V20" s="15"/>
      <c r="W20" s="160">
        <f>SUM( IF(V20=Scoring!$B$20, Scoring!$I$5, 0), IF(ISNUMBER(MATCH(V20,Scoring!$B$19:$B$20,0)),Scoring!$I$6,0) )</f>
        <v>1</v>
      </c>
      <c r="X20" s="76"/>
      <c r="Y20" s="14" t="s">
        <v>15</v>
      </c>
      <c r="Z20" s="15"/>
      <c r="AA20" s="160">
        <f>SUM( IF(Z20=Scoring!$B$20, Scoring!$I$5, 0), IF(ISNUMBER(MATCH(Z20,Scoring!$B$19:$B$20,0)),Scoring!$I$6,0) )</f>
        <v>1</v>
      </c>
      <c r="AB20" s="76"/>
      <c r="AC20" s="14" t="s">
        <v>15</v>
      </c>
      <c r="AD20" s="15"/>
      <c r="AE20" s="160">
        <f>SUM( IF(AD20=Scoring!$B$20, Scoring!$I$5, 0), IF(ISNUMBER(MATCH(AD20,Scoring!$B$19:$B$20,0)),Scoring!$I$6,0) )</f>
        <v>1</v>
      </c>
      <c r="AF20" s="76"/>
      <c r="AG20" s="14" t="s">
        <v>15</v>
      </c>
      <c r="AH20" s="15"/>
      <c r="AI20" s="160">
        <f>SUM( IF(AH20=Scoring!$B$20, Scoring!$I$5, 0), IF(ISNUMBER(MATCH(AH20,Scoring!$B$19:$B$20,0)),Scoring!$I$6,0) )</f>
        <v>1</v>
      </c>
      <c r="AJ20" s="76"/>
      <c r="AK20" s="14" t="s">
        <v>15</v>
      </c>
      <c r="AL20" s="15"/>
      <c r="AM20" s="160">
        <f>SUM( IF(AL20=Scoring!$B$20, Scoring!$I$5, 0), IF(ISNUMBER(MATCH(AL20,Scoring!$B$19:$B$20,0)),Scoring!$I$6,0) )</f>
        <v>1</v>
      </c>
      <c r="AN20" s="76"/>
      <c r="AO20" s="14" t="s">
        <v>15</v>
      </c>
      <c r="AP20" s="15"/>
      <c r="AQ20" s="160">
        <f>SUM( IF(AP20=Scoring!$B$20, Scoring!$I$5, 0), IF(ISNUMBER(MATCH(AP20,Scoring!$B$19:$B$20,0)),Scoring!$I$6,0) )</f>
        <v>1</v>
      </c>
      <c r="AR20" s="76"/>
      <c r="AS20" s="14" t="s">
        <v>15</v>
      </c>
      <c r="AT20" s="15"/>
      <c r="AU20" s="160">
        <f>SUM( IF(AT20=Scoring!$B$20, Scoring!$I$5, 0), IF(ISNUMBER(MATCH(AT20,Scoring!$B$19:$B$20,0)),Scoring!$I$6,0) )</f>
        <v>1</v>
      </c>
      <c r="AV20" s="151"/>
      <c r="AW20" s="151"/>
      <c r="AX20" s="151"/>
      <c r="AY20" s="151"/>
      <c r="AZ20" s="151"/>
      <c r="BA20" s="151"/>
      <c r="BB20" s="151"/>
    </row>
    <row r="21" spans="1:54" x14ac:dyDescent="0.25">
      <c r="A21" s="16" t="s">
        <v>25</v>
      </c>
      <c r="B21" s="17"/>
      <c r="C21" s="191">
        <f>IF(ISNUMBER(MATCH(B21,Scoring!$B$21:$B$28,0)), Scoring!$I$7,0)</f>
        <v>0</v>
      </c>
      <c r="D21" s="76"/>
      <c r="E21" s="16" t="s">
        <v>25</v>
      </c>
      <c r="F21" s="17"/>
      <c r="G21" s="163">
        <f>IF(ISNUMBER(MATCH(F21,Scoring!$B$21:$B$28,0)), Scoring!$I$7,0)</f>
        <v>0</v>
      </c>
      <c r="H21" s="76"/>
      <c r="I21" s="16" t="s">
        <v>25</v>
      </c>
      <c r="J21" s="17"/>
      <c r="K21" s="163">
        <f>IF(ISNUMBER(MATCH(J21,Scoring!$B$21:$B$28,0)), Scoring!$I$7,0)</f>
        <v>0</v>
      </c>
      <c r="L21" s="76"/>
      <c r="M21" s="16" t="s">
        <v>25</v>
      </c>
      <c r="N21" s="17"/>
      <c r="O21" s="163">
        <f>IF(ISNUMBER(MATCH(N21,Scoring!$B$21:$B$28,0)), Scoring!$I$7,0)</f>
        <v>0</v>
      </c>
      <c r="P21" s="76"/>
      <c r="Q21" s="16" t="s">
        <v>25</v>
      </c>
      <c r="R21" s="17"/>
      <c r="S21" s="163">
        <f>IF(ISNUMBER(MATCH(R21,Scoring!$B$21:$B$28,0)), Scoring!$I$7,0)</f>
        <v>0</v>
      </c>
      <c r="T21" s="76"/>
      <c r="U21" s="16" t="s">
        <v>25</v>
      </c>
      <c r="V21" s="17"/>
      <c r="W21" s="163">
        <f>IF(ISNUMBER(MATCH(V21,Scoring!$B$21:$B$28,0)), Scoring!$I$7,0)</f>
        <v>0</v>
      </c>
      <c r="X21" s="76"/>
      <c r="Y21" s="16" t="s">
        <v>25</v>
      </c>
      <c r="Z21" s="17"/>
      <c r="AA21" s="163">
        <f>IF(ISNUMBER(MATCH(Z21,Scoring!$B$21:$B$28,0)), Scoring!$I$7,0)</f>
        <v>0</v>
      </c>
      <c r="AB21" s="76"/>
      <c r="AC21" s="16" t="s">
        <v>25</v>
      </c>
      <c r="AD21" s="17"/>
      <c r="AE21" s="163">
        <f>IF(ISNUMBER(MATCH(AD21,Scoring!$B$21:$B$28,0)), Scoring!$I$7,0)</f>
        <v>0</v>
      </c>
      <c r="AF21" s="76"/>
      <c r="AG21" s="16" t="s">
        <v>25</v>
      </c>
      <c r="AH21" s="17"/>
      <c r="AI21" s="163">
        <f>IF(ISNUMBER(MATCH(AH21,Scoring!$B$21:$B$28,0)), Scoring!$I$7,0)</f>
        <v>0</v>
      </c>
      <c r="AJ21" s="76"/>
      <c r="AK21" s="16" t="s">
        <v>25</v>
      </c>
      <c r="AL21" s="17"/>
      <c r="AM21" s="163">
        <f>IF(ISNUMBER(MATCH(AL21,Scoring!$B$21:$B$28,0)), Scoring!$I$7,0)</f>
        <v>0</v>
      </c>
      <c r="AN21" s="76"/>
      <c r="AO21" s="16" t="s">
        <v>25</v>
      </c>
      <c r="AP21" s="17"/>
      <c r="AQ21" s="163">
        <f>IF(ISNUMBER(MATCH(AP21,Scoring!$B$21:$B$28,0)), Scoring!$I$7,0)</f>
        <v>0</v>
      </c>
      <c r="AR21" s="76"/>
      <c r="AS21" s="16" t="s">
        <v>25</v>
      </c>
      <c r="AT21" s="17"/>
      <c r="AU21" s="173">
        <f>IF(ISNUMBER(MATCH(AT21,Scoring!$B$21:$B$28,0)), Scoring!$I$7,0)</f>
        <v>0</v>
      </c>
      <c r="AV21" s="151"/>
      <c r="AW21" s="151"/>
      <c r="AX21" s="151"/>
      <c r="AY21" s="151"/>
      <c r="AZ21" s="151"/>
      <c r="BA21" s="151"/>
      <c r="BB21" s="151"/>
    </row>
    <row r="22" spans="1:54" x14ac:dyDescent="0.25">
      <c r="A22" s="18" t="s">
        <v>26</v>
      </c>
      <c r="B22" s="19"/>
      <c r="C22" s="192">
        <f>IF(ISNUMBER(MATCH(B22,Scoring!$B$21:$B$28,0)), Scoring!$I$7,0)</f>
        <v>0</v>
      </c>
      <c r="D22" s="76"/>
      <c r="E22" s="18" t="s">
        <v>26</v>
      </c>
      <c r="F22" s="19"/>
      <c r="G22" s="164">
        <f>IF(ISNUMBER(MATCH(F22,Scoring!$B$21:$B$28,0)), Scoring!$I$7,0)</f>
        <v>0</v>
      </c>
      <c r="H22" s="76"/>
      <c r="I22" s="18" t="s">
        <v>26</v>
      </c>
      <c r="J22" s="19"/>
      <c r="K22" s="164">
        <f>IF(ISNUMBER(MATCH(J22,Scoring!$B$21:$B$28,0)), Scoring!$I$7,0)</f>
        <v>0</v>
      </c>
      <c r="L22" s="76"/>
      <c r="M22" s="18" t="s">
        <v>26</v>
      </c>
      <c r="N22" s="19"/>
      <c r="O22" s="164">
        <f>IF(ISNUMBER(MATCH(N22,Scoring!$B$21:$B$28,0)), Scoring!$I$7,0)</f>
        <v>0</v>
      </c>
      <c r="P22" s="76"/>
      <c r="Q22" s="18" t="s">
        <v>26</v>
      </c>
      <c r="R22" s="19"/>
      <c r="S22" s="164">
        <f>IF(ISNUMBER(MATCH(R22,Scoring!$B$21:$B$28,0)), Scoring!$I$7,0)</f>
        <v>0</v>
      </c>
      <c r="T22" s="76"/>
      <c r="U22" s="18" t="s">
        <v>26</v>
      </c>
      <c r="V22" s="19"/>
      <c r="W22" s="164">
        <f>IF(ISNUMBER(MATCH(V22,Scoring!$B$21:$B$28,0)), Scoring!$I$7,0)</f>
        <v>0</v>
      </c>
      <c r="X22" s="76"/>
      <c r="Y22" s="18" t="s">
        <v>26</v>
      </c>
      <c r="Z22" s="19"/>
      <c r="AA22" s="164">
        <f>IF(ISNUMBER(MATCH(Z22,Scoring!$B$21:$B$28,0)), Scoring!$I$7,0)</f>
        <v>0</v>
      </c>
      <c r="AB22" s="76"/>
      <c r="AC22" s="18" t="s">
        <v>26</v>
      </c>
      <c r="AD22" s="19"/>
      <c r="AE22" s="164">
        <f>IF(ISNUMBER(MATCH(AD22,Scoring!$B$21:$B$28,0)), Scoring!$I$7,0)</f>
        <v>0</v>
      </c>
      <c r="AF22" s="76"/>
      <c r="AG22" s="18" t="s">
        <v>26</v>
      </c>
      <c r="AH22" s="19"/>
      <c r="AI22" s="164">
        <f>IF(ISNUMBER(MATCH(AH22,Scoring!$B$21:$B$28,0)), Scoring!$I$7,0)</f>
        <v>0</v>
      </c>
      <c r="AJ22" s="76"/>
      <c r="AK22" s="18" t="s">
        <v>26</v>
      </c>
      <c r="AL22" s="19"/>
      <c r="AM22" s="164">
        <f>IF(ISNUMBER(MATCH(AL22,Scoring!$B$21:$B$28,0)), Scoring!$I$7,0)</f>
        <v>0</v>
      </c>
      <c r="AN22" s="76"/>
      <c r="AO22" s="18" t="s">
        <v>26</v>
      </c>
      <c r="AP22" s="19"/>
      <c r="AQ22" s="164">
        <f>IF(ISNUMBER(MATCH(AP22,Scoring!$B$21:$B$28,0)), Scoring!$I$7,0)</f>
        <v>0</v>
      </c>
      <c r="AR22" s="76"/>
      <c r="AS22" s="18" t="s">
        <v>26</v>
      </c>
      <c r="AT22" s="19"/>
      <c r="AU22" s="174">
        <f>IF(ISNUMBER(MATCH(AT22,Scoring!$B$21:$B$28,0)), Scoring!$I$7,0)</f>
        <v>0</v>
      </c>
      <c r="AV22" s="151"/>
      <c r="AW22" s="151"/>
      <c r="AX22" s="151"/>
      <c r="AY22" s="151"/>
      <c r="AZ22" s="151"/>
      <c r="BA22" s="151"/>
      <c r="BB22" s="151"/>
    </row>
    <row r="23" spans="1:54" x14ac:dyDescent="0.25">
      <c r="A23" s="18" t="s">
        <v>27</v>
      </c>
      <c r="B23" s="19"/>
      <c r="C23" s="192">
        <f>IF(ISNUMBER(MATCH(B23,Scoring!$B$21:$B$28,0)), Scoring!$I$7,0)</f>
        <v>0</v>
      </c>
      <c r="D23" s="76"/>
      <c r="E23" s="18" t="s">
        <v>27</v>
      </c>
      <c r="F23" s="19"/>
      <c r="G23" s="164">
        <f>IF(ISNUMBER(MATCH(F23,Scoring!$B$21:$B$28,0)), Scoring!$I$7,0)</f>
        <v>0</v>
      </c>
      <c r="H23" s="76"/>
      <c r="I23" s="18" t="s">
        <v>27</v>
      </c>
      <c r="J23" s="19"/>
      <c r="K23" s="164">
        <f>IF(ISNUMBER(MATCH(J23,Scoring!$B$21:$B$28,0)), Scoring!$I$7,0)</f>
        <v>0</v>
      </c>
      <c r="L23" s="76"/>
      <c r="M23" s="18" t="s">
        <v>27</v>
      </c>
      <c r="N23" s="19"/>
      <c r="O23" s="164">
        <f>IF(ISNUMBER(MATCH(N23,Scoring!$B$21:$B$28,0)), Scoring!$I$7,0)</f>
        <v>0</v>
      </c>
      <c r="P23" s="76"/>
      <c r="Q23" s="18" t="s">
        <v>27</v>
      </c>
      <c r="R23" s="19"/>
      <c r="S23" s="164">
        <f>IF(ISNUMBER(MATCH(R23,Scoring!$B$21:$B$28,0)), Scoring!$I$7,0)</f>
        <v>0</v>
      </c>
      <c r="T23" s="76"/>
      <c r="U23" s="18" t="s">
        <v>27</v>
      </c>
      <c r="V23" s="19"/>
      <c r="W23" s="164">
        <f>IF(ISNUMBER(MATCH(V23,Scoring!$B$21:$B$28,0)), Scoring!$I$7,0)</f>
        <v>0</v>
      </c>
      <c r="X23" s="76"/>
      <c r="Y23" s="18" t="s">
        <v>27</v>
      </c>
      <c r="Z23" s="19"/>
      <c r="AA23" s="164">
        <f>IF(ISNUMBER(MATCH(Z23,Scoring!$B$21:$B$28,0)), Scoring!$I$7,0)</f>
        <v>0</v>
      </c>
      <c r="AB23" s="76"/>
      <c r="AC23" s="18" t="s">
        <v>27</v>
      </c>
      <c r="AD23" s="19"/>
      <c r="AE23" s="164">
        <f>IF(ISNUMBER(MATCH(AD23,Scoring!$B$21:$B$28,0)), Scoring!$I$7,0)</f>
        <v>0</v>
      </c>
      <c r="AF23" s="76"/>
      <c r="AG23" s="18" t="s">
        <v>27</v>
      </c>
      <c r="AH23" s="19"/>
      <c r="AI23" s="164">
        <f>IF(ISNUMBER(MATCH(AH23,Scoring!$B$21:$B$28,0)), Scoring!$I$7,0)</f>
        <v>0</v>
      </c>
      <c r="AJ23" s="76"/>
      <c r="AK23" s="18" t="s">
        <v>27</v>
      </c>
      <c r="AL23" s="19"/>
      <c r="AM23" s="164">
        <f>IF(ISNUMBER(MATCH(AL23,Scoring!$B$21:$B$28,0)), Scoring!$I$7,0)</f>
        <v>0</v>
      </c>
      <c r="AN23" s="76"/>
      <c r="AO23" s="18" t="s">
        <v>27</v>
      </c>
      <c r="AP23" s="19"/>
      <c r="AQ23" s="164">
        <f>IF(ISNUMBER(MATCH(AP23,Scoring!$B$21:$B$28,0)), Scoring!$I$7,0)</f>
        <v>0</v>
      </c>
      <c r="AR23" s="76"/>
      <c r="AS23" s="18" t="s">
        <v>27</v>
      </c>
      <c r="AT23" s="19"/>
      <c r="AU23" s="174">
        <f>IF(ISNUMBER(MATCH(AT23,Scoring!$B$21:$B$28,0)), Scoring!$I$7,0)</f>
        <v>0</v>
      </c>
      <c r="AV23" s="151"/>
      <c r="AW23" s="151"/>
      <c r="AX23" s="151"/>
      <c r="AY23" s="151"/>
      <c r="AZ23" s="151"/>
      <c r="BA23" s="151"/>
      <c r="BB23" s="151"/>
    </row>
    <row r="24" spans="1:54" x14ac:dyDescent="0.25">
      <c r="A24" s="18" t="s">
        <v>28</v>
      </c>
      <c r="B24" s="19"/>
      <c r="C24" s="192">
        <f>IF(ISNUMBER(MATCH(B24,Scoring!$B$21:$B$28,0)), Scoring!$I$7,0)</f>
        <v>0</v>
      </c>
      <c r="D24" s="76"/>
      <c r="E24" s="18" t="s">
        <v>28</v>
      </c>
      <c r="F24" s="19"/>
      <c r="G24" s="164">
        <f>IF(ISNUMBER(MATCH(F24,Scoring!$B$21:$B$28,0)), Scoring!$I$7,0)</f>
        <v>0</v>
      </c>
      <c r="H24" s="76"/>
      <c r="I24" s="18" t="s">
        <v>28</v>
      </c>
      <c r="J24" s="19"/>
      <c r="K24" s="164">
        <f>IF(ISNUMBER(MATCH(J24,Scoring!$B$21:$B$28,0)), Scoring!$I$7,0)</f>
        <v>0</v>
      </c>
      <c r="L24" s="76"/>
      <c r="M24" s="18" t="s">
        <v>28</v>
      </c>
      <c r="N24" s="19"/>
      <c r="O24" s="164">
        <f>IF(ISNUMBER(MATCH(N24,Scoring!$B$21:$B$28,0)), Scoring!$I$7,0)</f>
        <v>0</v>
      </c>
      <c r="P24" s="76"/>
      <c r="Q24" s="18" t="s">
        <v>28</v>
      </c>
      <c r="R24" s="19"/>
      <c r="S24" s="164">
        <f>IF(ISNUMBER(MATCH(R24,Scoring!$B$21:$B$28,0)), Scoring!$I$7,0)</f>
        <v>0</v>
      </c>
      <c r="T24" s="76"/>
      <c r="U24" s="18" t="s">
        <v>28</v>
      </c>
      <c r="V24" s="19"/>
      <c r="W24" s="164">
        <f>IF(ISNUMBER(MATCH(V24,Scoring!$B$21:$B$28,0)), Scoring!$I$7,0)</f>
        <v>0</v>
      </c>
      <c r="X24" s="76"/>
      <c r="Y24" s="18" t="s">
        <v>28</v>
      </c>
      <c r="Z24" s="19"/>
      <c r="AA24" s="164">
        <f>IF(ISNUMBER(MATCH(Z24,Scoring!$B$21:$B$28,0)), Scoring!$I$7,0)</f>
        <v>0</v>
      </c>
      <c r="AB24" s="76"/>
      <c r="AC24" s="18" t="s">
        <v>28</v>
      </c>
      <c r="AD24" s="19"/>
      <c r="AE24" s="164">
        <f>IF(ISNUMBER(MATCH(AD24,Scoring!$B$21:$B$28,0)), Scoring!$I$7,0)</f>
        <v>0</v>
      </c>
      <c r="AF24" s="76"/>
      <c r="AG24" s="18" t="s">
        <v>28</v>
      </c>
      <c r="AH24" s="19"/>
      <c r="AI24" s="164">
        <f>IF(ISNUMBER(MATCH(AH24,Scoring!$B$21:$B$28,0)), Scoring!$I$7,0)</f>
        <v>0</v>
      </c>
      <c r="AJ24" s="76"/>
      <c r="AK24" s="18" t="s">
        <v>28</v>
      </c>
      <c r="AL24" s="19"/>
      <c r="AM24" s="164">
        <f>IF(ISNUMBER(MATCH(AL24,Scoring!$B$21:$B$28,0)), Scoring!$I$7,0)</f>
        <v>0</v>
      </c>
      <c r="AN24" s="76"/>
      <c r="AO24" s="18" t="s">
        <v>28</v>
      </c>
      <c r="AP24" s="19"/>
      <c r="AQ24" s="164">
        <f>IF(ISNUMBER(MATCH(AP24,Scoring!$B$21:$B$28,0)), Scoring!$I$7,0)</f>
        <v>0</v>
      </c>
      <c r="AR24" s="76"/>
      <c r="AS24" s="18" t="s">
        <v>28</v>
      </c>
      <c r="AT24" s="19"/>
      <c r="AU24" s="174">
        <f>IF(ISNUMBER(MATCH(AT24,Scoring!$B$21:$B$28,0)), Scoring!$I$7,0)</f>
        <v>0</v>
      </c>
      <c r="AV24" s="151"/>
      <c r="AW24" s="151"/>
      <c r="AX24" s="151"/>
      <c r="AY24" s="151"/>
      <c r="AZ24" s="151"/>
      <c r="BA24" s="151"/>
      <c r="BB24" s="151"/>
    </row>
    <row r="25" spans="1:54" x14ac:dyDescent="0.25">
      <c r="A25" s="18" t="s">
        <v>29</v>
      </c>
      <c r="B25" s="19"/>
      <c r="C25" s="192">
        <f>IF(ISNUMBER(MATCH(B25,Scoring!$B$21:$B$28,0)), Scoring!$I$7,0)</f>
        <v>0</v>
      </c>
      <c r="D25" s="76"/>
      <c r="E25" s="18" t="s">
        <v>29</v>
      </c>
      <c r="F25" s="19"/>
      <c r="G25" s="164">
        <f>IF(ISNUMBER(MATCH(F25,Scoring!$B$21:$B$28,0)), Scoring!$I$7,0)</f>
        <v>0</v>
      </c>
      <c r="H25" s="76"/>
      <c r="I25" s="18" t="s">
        <v>29</v>
      </c>
      <c r="J25" s="19"/>
      <c r="K25" s="164">
        <f>IF(ISNUMBER(MATCH(J25,Scoring!$B$21:$B$28,0)), Scoring!$I$7,0)</f>
        <v>0</v>
      </c>
      <c r="L25" s="76"/>
      <c r="M25" s="18" t="s">
        <v>29</v>
      </c>
      <c r="N25" s="19"/>
      <c r="O25" s="164">
        <f>IF(ISNUMBER(MATCH(N25,Scoring!$B$21:$B$28,0)), Scoring!$I$7,0)</f>
        <v>0</v>
      </c>
      <c r="P25" s="76"/>
      <c r="Q25" s="18" t="s">
        <v>29</v>
      </c>
      <c r="R25" s="19"/>
      <c r="S25" s="164">
        <f>IF(ISNUMBER(MATCH(R25,Scoring!$B$21:$B$28,0)), Scoring!$I$7,0)</f>
        <v>0</v>
      </c>
      <c r="T25" s="76"/>
      <c r="U25" s="18" t="s">
        <v>29</v>
      </c>
      <c r="V25" s="19"/>
      <c r="W25" s="164">
        <f>IF(ISNUMBER(MATCH(V25,Scoring!$B$21:$B$28,0)), Scoring!$I$7,0)</f>
        <v>0</v>
      </c>
      <c r="X25" s="76"/>
      <c r="Y25" s="18" t="s">
        <v>29</v>
      </c>
      <c r="Z25" s="19"/>
      <c r="AA25" s="164">
        <f>IF(ISNUMBER(MATCH(Z25,Scoring!$B$21:$B$28,0)), Scoring!$I$7,0)</f>
        <v>0</v>
      </c>
      <c r="AB25" s="76"/>
      <c r="AC25" s="18" t="s">
        <v>29</v>
      </c>
      <c r="AD25" s="19"/>
      <c r="AE25" s="164">
        <f>IF(ISNUMBER(MATCH(AD25,Scoring!$B$21:$B$28,0)), Scoring!$I$7,0)</f>
        <v>0</v>
      </c>
      <c r="AF25" s="76"/>
      <c r="AG25" s="18" t="s">
        <v>29</v>
      </c>
      <c r="AH25" s="19"/>
      <c r="AI25" s="164">
        <f>IF(ISNUMBER(MATCH(AH25,Scoring!$B$21:$B$28,0)), Scoring!$I$7,0)</f>
        <v>0</v>
      </c>
      <c r="AJ25" s="76"/>
      <c r="AK25" s="18" t="s">
        <v>29</v>
      </c>
      <c r="AL25" s="19"/>
      <c r="AM25" s="164">
        <f>IF(ISNUMBER(MATCH(AL25,Scoring!$B$21:$B$28,0)), Scoring!$I$7,0)</f>
        <v>0</v>
      </c>
      <c r="AN25" s="76"/>
      <c r="AO25" s="18" t="s">
        <v>29</v>
      </c>
      <c r="AP25" s="19"/>
      <c r="AQ25" s="164">
        <f>IF(ISNUMBER(MATCH(AP25,Scoring!$B$21:$B$28,0)), Scoring!$I$7,0)</f>
        <v>0</v>
      </c>
      <c r="AR25" s="76"/>
      <c r="AS25" s="18" t="s">
        <v>29</v>
      </c>
      <c r="AT25" s="19"/>
      <c r="AU25" s="174">
        <f>IF(ISNUMBER(MATCH(AT25,Scoring!$B$21:$B$28,0)), Scoring!$I$7,0)</f>
        <v>0</v>
      </c>
      <c r="AV25" s="151"/>
      <c r="AW25" s="151"/>
      <c r="AX25" s="151"/>
      <c r="AY25" s="151"/>
      <c r="AZ25" s="151"/>
      <c r="BA25" s="151"/>
      <c r="BB25" s="151"/>
    </row>
    <row r="26" spans="1:54" x14ac:dyDescent="0.25">
      <c r="A26" s="18" t="s">
        <v>30</v>
      </c>
      <c r="B26" s="19"/>
      <c r="C26" s="192">
        <f>IF(ISNUMBER(MATCH(B26,Scoring!$B$21:$B$28,0)), Scoring!$I$7,0)</f>
        <v>0</v>
      </c>
      <c r="D26" s="76"/>
      <c r="E26" s="18" t="s">
        <v>30</v>
      </c>
      <c r="F26" s="19"/>
      <c r="G26" s="164">
        <f>IF(ISNUMBER(MATCH(F26,Scoring!$B$21:$B$28,0)), Scoring!$I$7,0)</f>
        <v>0</v>
      </c>
      <c r="H26" s="76"/>
      <c r="I26" s="18" t="s">
        <v>30</v>
      </c>
      <c r="J26" s="19"/>
      <c r="K26" s="164">
        <f>IF(ISNUMBER(MATCH(J26,Scoring!$B$21:$B$28,0)), Scoring!$I$7,0)</f>
        <v>0</v>
      </c>
      <c r="L26" s="76"/>
      <c r="M26" s="18" t="s">
        <v>30</v>
      </c>
      <c r="N26" s="19"/>
      <c r="O26" s="164">
        <f>IF(ISNUMBER(MATCH(N26,Scoring!$B$21:$B$28,0)), Scoring!$I$7,0)</f>
        <v>0</v>
      </c>
      <c r="P26" s="76"/>
      <c r="Q26" s="18" t="s">
        <v>30</v>
      </c>
      <c r="R26" s="19"/>
      <c r="S26" s="164">
        <f>IF(ISNUMBER(MATCH(R26,Scoring!$B$21:$B$28,0)), Scoring!$I$7,0)</f>
        <v>0</v>
      </c>
      <c r="T26" s="76"/>
      <c r="U26" s="18" t="s">
        <v>30</v>
      </c>
      <c r="V26" s="19"/>
      <c r="W26" s="164">
        <f>IF(ISNUMBER(MATCH(V26,Scoring!$B$21:$B$28,0)), Scoring!$I$7,0)</f>
        <v>0</v>
      </c>
      <c r="X26" s="76"/>
      <c r="Y26" s="18" t="s">
        <v>30</v>
      </c>
      <c r="Z26" s="19"/>
      <c r="AA26" s="164">
        <f>IF(ISNUMBER(MATCH(Z26,Scoring!$B$21:$B$28,0)), Scoring!$I$7,0)</f>
        <v>0</v>
      </c>
      <c r="AB26" s="76"/>
      <c r="AC26" s="18" t="s">
        <v>30</v>
      </c>
      <c r="AD26" s="19"/>
      <c r="AE26" s="164">
        <f>IF(ISNUMBER(MATCH(AD26,Scoring!$B$21:$B$28,0)), Scoring!$I$7,0)</f>
        <v>0</v>
      </c>
      <c r="AF26" s="76"/>
      <c r="AG26" s="18" t="s">
        <v>30</v>
      </c>
      <c r="AH26" s="19"/>
      <c r="AI26" s="164">
        <f>IF(ISNUMBER(MATCH(AH26,Scoring!$B$21:$B$28,0)), Scoring!$I$7,0)</f>
        <v>0</v>
      </c>
      <c r="AJ26" s="76"/>
      <c r="AK26" s="18" t="s">
        <v>30</v>
      </c>
      <c r="AL26" s="19"/>
      <c r="AM26" s="164">
        <f>IF(ISNUMBER(MATCH(AL26,Scoring!$B$21:$B$28,0)), Scoring!$I$7,0)</f>
        <v>0</v>
      </c>
      <c r="AN26" s="76"/>
      <c r="AO26" s="18" t="s">
        <v>30</v>
      </c>
      <c r="AP26" s="19"/>
      <c r="AQ26" s="164">
        <f>IF(ISNUMBER(MATCH(AP26,Scoring!$B$21:$B$28,0)), Scoring!$I$7,0)</f>
        <v>0</v>
      </c>
      <c r="AR26" s="76"/>
      <c r="AS26" s="18" t="s">
        <v>30</v>
      </c>
      <c r="AT26" s="19"/>
      <c r="AU26" s="174">
        <f>IF(ISNUMBER(MATCH(AT26,Scoring!$B$21:$B$28,0)), Scoring!$I$7,0)</f>
        <v>0</v>
      </c>
      <c r="AV26" s="151"/>
      <c r="AW26" s="151"/>
      <c r="AX26" s="151"/>
      <c r="AY26" s="151"/>
      <c r="AZ26" s="151"/>
      <c r="BA26" s="151"/>
      <c r="BB26" s="151"/>
    </row>
    <row r="27" spans="1:54" x14ac:dyDescent="0.25">
      <c r="A27" s="18" t="s">
        <v>31</v>
      </c>
      <c r="B27" s="19"/>
      <c r="C27" s="192">
        <f>IF(ISNUMBER(MATCH(B27,Scoring!$B$21:$B$28,0)), Scoring!$I$7,0)</f>
        <v>0</v>
      </c>
      <c r="D27" s="76"/>
      <c r="E27" s="18" t="s">
        <v>31</v>
      </c>
      <c r="F27" s="19"/>
      <c r="G27" s="164">
        <f>IF(ISNUMBER(MATCH(F27,Scoring!$B$21:$B$28,0)), Scoring!$I$7,0)</f>
        <v>0</v>
      </c>
      <c r="H27" s="76"/>
      <c r="I27" s="18" t="s">
        <v>31</v>
      </c>
      <c r="J27" s="19"/>
      <c r="K27" s="164">
        <f>IF(ISNUMBER(MATCH(J27,Scoring!$B$21:$B$28,0)), Scoring!$I$7,0)</f>
        <v>0</v>
      </c>
      <c r="L27" s="76"/>
      <c r="M27" s="18" t="s">
        <v>31</v>
      </c>
      <c r="N27" s="19"/>
      <c r="O27" s="164">
        <f>IF(ISNUMBER(MATCH(N27,Scoring!$B$21:$B$28,0)), Scoring!$I$7,0)</f>
        <v>0</v>
      </c>
      <c r="P27" s="76"/>
      <c r="Q27" s="18" t="s">
        <v>31</v>
      </c>
      <c r="R27" s="19"/>
      <c r="S27" s="164">
        <f>IF(ISNUMBER(MATCH(R27,Scoring!$B$21:$B$28,0)), Scoring!$I$7,0)</f>
        <v>0</v>
      </c>
      <c r="T27" s="76"/>
      <c r="U27" s="18" t="s">
        <v>31</v>
      </c>
      <c r="V27" s="19"/>
      <c r="W27" s="164">
        <f>IF(ISNUMBER(MATCH(V27,Scoring!$B$21:$B$28,0)), Scoring!$I$7,0)</f>
        <v>0</v>
      </c>
      <c r="X27" s="76"/>
      <c r="Y27" s="18" t="s">
        <v>31</v>
      </c>
      <c r="Z27" s="19"/>
      <c r="AA27" s="164">
        <f>IF(ISNUMBER(MATCH(Z27,Scoring!$B$21:$B$28,0)), Scoring!$I$7,0)</f>
        <v>0</v>
      </c>
      <c r="AB27" s="76"/>
      <c r="AC27" s="18" t="s">
        <v>31</v>
      </c>
      <c r="AD27" s="19"/>
      <c r="AE27" s="164">
        <f>IF(ISNUMBER(MATCH(AD27,Scoring!$B$21:$B$28,0)), Scoring!$I$7,0)</f>
        <v>0</v>
      </c>
      <c r="AF27" s="76"/>
      <c r="AG27" s="18" t="s">
        <v>31</v>
      </c>
      <c r="AH27" s="19"/>
      <c r="AI27" s="164">
        <f>IF(ISNUMBER(MATCH(AH27,Scoring!$B$21:$B$28,0)), Scoring!$I$7,0)</f>
        <v>0</v>
      </c>
      <c r="AJ27" s="76"/>
      <c r="AK27" s="18" t="s">
        <v>31</v>
      </c>
      <c r="AL27" s="19"/>
      <c r="AM27" s="164">
        <f>IF(ISNUMBER(MATCH(AL27,Scoring!$B$21:$B$28,0)), Scoring!$I$7,0)</f>
        <v>0</v>
      </c>
      <c r="AN27" s="76"/>
      <c r="AO27" s="18" t="s">
        <v>31</v>
      </c>
      <c r="AP27" s="19"/>
      <c r="AQ27" s="164">
        <f>IF(ISNUMBER(MATCH(AP27,Scoring!$B$21:$B$28,0)), Scoring!$I$7,0)</f>
        <v>0</v>
      </c>
      <c r="AR27" s="76"/>
      <c r="AS27" s="18" t="s">
        <v>31</v>
      </c>
      <c r="AT27" s="19"/>
      <c r="AU27" s="174">
        <f>IF(ISNUMBER(MATCH(AT27,Scoring!$B$21:$B$28,0)), Scoring!$I$7,0)</f>
        <v>0</v>
      </c>
      <c r="AV27" s="151"/>
      <c r="AW27" s="151"/>
      <c r="AX27" s="151"/>
      <c r="AY27" s="151"/>
      <c r="AZ27" s="151"/>
      <c r="BA27" s="151"/>
      <c r="BB27" s="151"/>
    </row>
    <row r="28" spans="1:54" ht="15.75" thickBot="1" x14ac:dyDescent="0.3">
      <c r="A28" s="20" t="s">
        <v>32</v>
      </c>
      <c r="B28" s="21"/>
      <c r="C28" s="193">
        <f>IF(ISNUMBER(MATCH(B28,Scoring!$B$21:$B$28,0)), Scoring!$I$7,0)</f>
        <v>0</v>
      </c>
      <c r="D28" s="76"/>
      <c r="E28" s="20" t="s">
        <v>32</v>
      </c>
      <c r="F28" s="21"/>
      <c r="G28" s="165">
        <f>IF(ISNUMBER(MATCH(F28,Scoring!$B$21:$B$28,0)), Scoring!$I$7,0)</f>
        <v>0</v>
      </c>
      <c r="H28" s="76"/>
      <c r="I28" s="20" t="s">
        <v>32</v>
      </c>
      <c r="J28" s="21"/>
      <c r="K28" s="165">
        <f>IF(ISNUMBER(MATCH(J28,Scoring!$B$21:$B$28,0)), Scoring!$I$7,0)</f>
        <v>0</v>
      </c>
      <c r="L28" s="76"/>
      <c r="M28" s="20" t="s">
        <v>32</v>
      </c>
      <c r="N28" s="21"/>
      <c r="O28" s="165">
        <f>IF(ISNUMBER(MATCH(N28,Scoring!$B$21:$B$28,0)), Scoring!$I$7,0)</f>
        <v>0</v>
      </c>
      <c r="P28" s="76"/>
      <c r="Q28" s="20" t="s">
        <v>32</v>
      </c>
      <c r="R28" s="21"/>
      <c r="S28" s="165">
        <f>IF(ISNUMBER(MATCH(R28,Scoring!$B$21:$B$28,0)), Scoring!$I$7,0)</f>
        <v>0</v>
      </c>
      <c r="T28" s="76"/>
      <c r="U28" s="20" t="s">
        <v>32</v>
      </c>
      <c r="V28" s="21"/>
      <c r="W28" s="165">
        <f>IF(ISNUMBER(MATCH(V28,Scoring!$B$21:$B$28,0)), Scoring!$I$7,0)</f>
        <v>0</v>
      </c>
      <c r="X28" s="76"/>
      <c r="Y28" s="20" t="s">
        <v>32</v>
      </c>
      <c r="Z28" s="21"/>
      <c r="AA28" s="165">
        <f>IF(ISNUMBER(MATCH(Z28,Scoring!$B$21:$B$28,0)), Scoring!$I$7,0)</f>
        <v>0</v>
      </c>
      <c r="AB28" s="76"/>
      <c r="AC28" s="20" t="s">
        <v>32</v>
      </c>
      <c r="AD28" s="21"/>
      <c r="AE28" s="165">
        <f>IF(ISNUMBER(MATCH(AD28,Scoring!$B$21:$B$28,0)), Scoring!$I$7,0)</f>
        <v>0</v>
      </c>
      <c r="AF28" s="76"/>
      <c r="AG28" s="20" t="s">
        <v>32</v>
      </c>
      <c r="AH28" s="21"/>
      <c r="AI28" s="165">
        <f>IF(ISNUMBER(MATCH(AH28,Scoring!$B$21:$B$28,0)), Scoring!$I$7,0)</f>
        <v>0</v>
      </c>
      <c r="AJ28" s="76"/>
      <c r="AK28" s="20" t="s">
        <v>32</v>
      </c>
      <c r="AL28" s="21"/>
      <c r="AM28" s="165">
        <f>IF(ISNUMBER(MATCH(AL28,Scoring!$B$21:$B$28,0)), Scoring!$I$7,0)</f>
        <v>0</v>
      </c>
      <c r="AN28" s="76"/>
      <c r="AO28" s="20" t="s">
        <v>32</v>
      </c>
      <c r="AP28" s="21"/>
      <c r="AQ28" s="165">
        <f>IF(ISNUMBER(MATCH(AP28,Scoring!$B$21:$B$28,0)), Scoring!$I$7,0)</f>
        <v>0</v>
      </c>
      <c r="AR28" s="76"/>
      <c r="AS28" s="20" t="s">
        <v>32</v>
      </c>
      <c r="AT28" s="21"/>
      <c r="AU28" s="175">
        <f>IF(ISNUMBER(MATCH(AT28,Scoring!$B$21:$B$28,0)), Scoring!$I$7,0)</f>
        <v>0</v>
      </c>
      <c r="AV28" s="151"/>
      <c r="AW28" s="151"/>
      <c r="AX28" s="151"/>
      <c r="AY28" s="151"/>
      <c r="AZ28" s="151"/>
      <c r="BA28" s="151"/>
      <c r="BB28" s="151"/>
    </row>
    <row r="29" spans="1:54" x14ac:dyDescent="0.25">
      <c r="A29" s="22" t="s">
        <v>33</v>
      </c>
      <c r="B29" s="23"/>
      <c r="C29" s="194">
        <f>IF(ISNUMBER(MATCH(B29, Scoring!$B$29:$B$32, 0)), Scoring!$I$8,0)</f>
        <v>0</v>
      </c>
      <c r="D29" s="76"/>
      <c r="E29" s="22" t="s">
        <v>33</v>
      </c>
      <c r="F29" s="23"/>
      <c r="G29" s="161">
        <f>IF(ISNUMBER(MATCH(F29, Scoring!$B$29:$B$32, 0)), Scoring!$I$8,0)</f>
        <v>0</v>
      </c>
      <c r="H29" s="76"/>
      <c r="I29" s="22" t="s">
        <v>33</v>
      </c>
      <c r="J29" s="23"/>
      <c r="K29" s="161">
        <f>IF(ISNUMBER(MATCH(J29, Scoring!$B$29:$B$32, 0)), Scoring!$I$8,0)</f>
        <v>0</v>
      </c>
      <c r="L29" s="76"/>
      <c r="M29" s="22" t="s">
        <v>33</v>
      </c>
      <c r="N29" s="23"/>
      <c r="O29" s="161">
        <f>IF(ISNUMBER(MATCH(N29, Scoring!$B$29:$B$32, 0)), Scoring!$I$8,0)</f>
        <v>0</v>
      </c>
      <c r="P29" s="76"/>
      <c r="Q29" s="22" t="s">
        <v>33</v>
      </c>
      <c r="R29" s="23"/>
      <c r="S29" s="161">
        <f>IF(ISNUMBER(MATCH(R29, Scoring!$B$29:$B$32, 0)), Scoring!$I$8,0)</f>
        <v>0</v>
      </c>
      <c r="T29" s="76"/>
      <c r="U29" s="22" t="s">
        <v>33</v>
      </c>
      <c r="V29" s="23"/>
      <c r="W29" s="161">
        <f>IF(ISNUMBER(MATCH(V29, Scoring!$B$29:$B$32, 0)), Scoring!$I$8,0)</f>
        <v>0</v>
      </c>
      <c r="X29" s="76"/>
      <c r="Y29" s="22" t="s">
        <v>33</v>
      </c>
      <c r="Z29" s="23"/>
      <c r="AA29" s="161">
        <f>IF(ISNUMBER(MATCH(Z29, Scoring!$B$29:$B$32, 0)), Scoring!$I$8,0)</f>
        <v>0</v>
      </c>
      <c r="AB29" s="76"/>
      <c r="AC29" s="22" t="s">
        <v>33</v>
      </c>
      <c r="AD29" s="23"/>
      <c r="AE29" s="161">
        <f>IF(ISNUMBER(MATCH(AD29, Scoring!$B$29:$B$32, 0)), Scoring!$I$8,0)</f>
        <v>0</v>
      </c>
      <c r="AF29" s="76"/>
      <c r="AG29" s="22" t="s">
        <v>33</v>
      </c>
      <c r="AH29" s="23"/>
      <c r="AI29" s="161">
        <f>IF(ISNUMBER(MATCH(AH29, Scoring!$B$29:$B$32, 0)), Scoring!$I$8,0)</f>
        <v>0</v>
      </c>
      <c r="AJ29" s="76"/>
      <c r="AK29" s="22" t="s">
        <v>33</v>
      </c>
      <c r="AL29" s="23"/>
      <c r="AM29" s="161">
        <f>IF(ISNUMBER(MATCH(AL29, Scoring!$B$29:$B$32, 0)), Scoring!$I$8,0)</f>
        <v>0</v>
      </c>
      <c r="AN29" s="76"/>
      <c r="AO29" s="22" t="s">
        <v>33</v>
      </c>
      <c r="AP29" s="23"/>
      <c r="AQ29" s="161">
        <f>IF(ISNUMBER(MATCH(AP29, Scoring!$B$29:$B$32, 0)), Scoring!$I$8,0)</f>
        <v>0</v>
      </c>
      <c r="AR29" s="76"/>
      <c r="AS29" s="22" t="s">
        <v>33</v>
      </c>
      <c r="AT29" s="23"/>
      <c r="AU29" s="161">
        <f>IF(ISNUMBER(MATCH(AT29, Scoring!$B$29:$B$32, 0)), Scoring!$I$8,0)</f>
        <v>0</v>
      </c>
      <c r="AV29" s="151"/>
      <c r="AW29" s="151"/>
      <c r="AX29" s="151"/>
      <c r="AY29" s="151"/>
      <c r="AZ29" s="151"/>
      <c r="BA29" s="151"/>
      <c r="BB29" s="151"/>
    </row>
    <row r="30" spans="1:54" x14ac:dyDescent="0.25">
      <c r="A30" s="24" t="s">
        <v>34</v>
      </c>
      <c r="B30" s="25"/>
      <c r="C30" s="195">
        <f>IF(ISNUMBER(MATCH(B30,  Scoring!$B$29:$B$32, 0)), Scoring!$I$8,0)</f>
        <v>0</v>
      </c>
      <c r="D30" s="76"/>
      <c r="E30" s="24" t="s">
        <v>34</v>
      </c>
      <c r="F30" s="25"/>
      <c r="G30" s="166">
        <f>IF(ISNUMBER(MATCH(F30,  Scoring!$B$29:$B$32, 0)), Scoring!$I$8,0)</f>
        <v>0</v>
      </c>
      <c r="H30" s="76"/>
      <c r="I30" s="24" t="s">
        <v>34</v>
      </c>
      <c r="J30" s="25"/>
      <c r="K30" s="166">
        <f>IF(ISNUMBER(MATCH(J30,  Scoring!$B$29:$B$32, 0)), Scoring!$I$8,0)</f>
        <v>0</v>
      </c>
      <c r="L30" s="76"/>
      <c r="M30" s="24" t="s">
        <v>34</v>
      </c>
      <c r="N30" s="25"/>
      <c r="O30" s="166">
        <f>IF(ISNUMBER(MATCH(N30,  Scoring!$B$29:$B$32, 0)), Scoring!$I$8,0)</f>
        <v>0</v>
      </c>
      <c r="P30" s="76"/>
      <c r="Q30" s="24" t="s">
        <v>34</v>
      </c>
      <c r="R30" s="25"/>
      <c r="S30" s="166">
        <f>IF(ISNUMBER(MATCH(R30,  Scoring!$B$29:$B$32, 0)), Scoring!$I$8,0)</f>
        <v>0</v>
      </c>
      <c r="T30" s="76"/>
      <c r="U30" s="24" t="s">
        <v>34</v>
      </c>
      <c r="V30" s="25"/>
      <c r="W30" s="166">
        <f>IF(ISNUMBER(MATCH(V30,  Scoring!$B$29:$B$32, 0)), Scoring!$I$8,0)</f>
        <v>0</v>
      </c>
      <c r="X30" s="76"/>
      <c r="Y30" s="24" t="s">
        <v>34</v>
      </c>
      <c r="Z30" s="25"/>
      <c r="AA30" s="166">
        <f>IF(ISNUMBER(MATCH(Z30,  Scoring!$B$29:$B$32, 0)), Scoring!$I$8,0)</f>
        <v>0</v>
      </c>
      <c r="AB30" s="76"/>
      <c r="AC30" s="24" t="s">
        <v>34</v>
      </c>
      <c r="AD30" s="25"/>
      <c r="AE30" s="166">
        <f>IF(ISNUMBER(MATCH(AD30,  Scoring!$B$29:$B$32, 0)), Scoring!$I$8,0)</f>
        <v>0</v>
      </c>
      <c r="AF30" s="76"/>
      <c r="AG30" s="24" t="s">
        <v>34</v>
      </c>
      <c r="AH30" s="25"/>
      <c r="AI30" s="166">
        <f>IF(ISNUMBER(MATCH(AH30,  Scoring!$B$29:$B$32, 0)), Scoring!$I$8,0)</f>
        <v>0</v>
      </c>
      <c r="AJ30" s="76"/>
      <c r="AK30" s="24" t="s">
        <v>34</v>
      </c>
      <c r="AL30" s="25"/>
      <c r="AM30" s="166">
        <f>IF(ISNUMBER(MATCH(AL30,  Scoring!$B$29:$B$32, 0)), Scoring!$I$8,0)</f>
        <v>0</v>
      </c>
      <c r="AN30" s="76"/>
      <c r="AO30" s="24" t="s">
        <v>34</v>
      </c>
      <c r="AP30" s="25"/>
      <c r="AQ30" s="166">
        <f>IF(ISNUMBER(MATCH(AP30,  Scoring!$B$29:$B$32, 0)), Scoring!$I$8,0)</f>
        <v>0</v>
      </c>
      <c r="AR30" s="76"/>
      <c r="AS30" s="24" t="s">
        <v>34</v>
      </c>
      <c r="AT30" s="25"/>
      <c r="AU30" s="176">
        <f>IF(ISNUMBER(MATCH(AT30,  Scoring!$B$29:$B$32, 0)), Scoring!$I$8,0)</f>
        <v>0</v>
      </c>
      <c r="AV30" s="151"/>
      <c r="AW30" s="151"/>
      <c r="AX30" s="151"/>
      <c r="AY30" s="151"/>
      <c r="AZ30" s="151"/>
      <c r="BA30" s="151"/>
      <c r="BB30" s="151"/>
    </row>
    <row r="31" spans="1:54" x14ac:dyDescent="0.25">
      <c r="A31" s="24" t="s">
        <v>35</v>
      </c>
      <c r="B31" s="25"/>
      <c r="C31" s="195">
        <f>IF(ISNUMBER(MATCH(B31,  Scoring!$B$29:$B$32, 0)), Scoring!$I$8,0)</f>
        <v>0</v>
      </c>
      <c r="D31" s="76"/>
      <c r="E31" s="24" t="s">
        <v>35</v>
      </c>
      <c r="F31" s="25"/>
      <c r="G31" s="166">
        <f>IF(ISNUMBER(MATCH(F31,  Scoring!$B$29:$B$32, 0)), Scoring!$I$8,0)</f>
        <v>0</v>
      </c>
      <c r="H31" s="76"/>
      <c r="I31" s="24" t="s">
        <v>35</v>
      </c>
      <c r="J31" s="25"/>
      <c r="K31" s="166">
        <f>IF(ISNUMBER(MATCH(J31,  Scoring!$B$29:$B$32, 0)), Scoring!$I$8,0)</f>
        <v>0</v>
      </c>
      <c r="L31" s="76"/>
      <c r="M31" s="24" t="s">
        <v>35</v>
      </c>
      <c r="N31" s="25"/>
      <c r="O31" s="166">
        <f>IF(ISNUMBER(MATCH(N31,  Scoring!$B$29:$B$32, 0)), Scoring!$I$8,0)</f>
        <v>0</v>
      </c>
      <c r="P31" s="76"/>
      <c r="Q31" s="24" t="s">
        <v>35</v>
      </c>
      <c r="R31" s="25"/>
      <c r="S31" s="166">
        <f>IF(ISNUMBER(MATCH(R31,  Scoring!$B$29:$B$32, 0)), Scoring!$I$8,0)</f>
        <v>0</v>
      </c>
      <c r="T31" s="76"/>
      <c r="U31" s="24" t="s">
        <v>35</v>
      </c>
      <c r="V31" s="25"/>
      <c r="W31" s="166">
        <f>IF(ISNUMBER(MATCH(V31,  Scoring!$B$29:$B$32, 0)), Scoring!$I$8,0)</f>
        <v>0</v>
      </c>
      <c r="X31" s="76"/>
      <c r="Y31" s="24" t="s">
        <v>35</v>
      </c>
      <c r="Z31" s="25"/>
      <c r="AA31" s="166">
        <f>IF(ISNUMBER(MATCH(Z31,  Scoring!$B$29:$B$32, 0)), Scoring!$I$8,0)</f>
        <v>0</v>
      </c>
      <c r="AB31" s="76"/>
      <c r="AC31" s="24" t="s">
        <v>35</v>
      </c>
      <c r="AD31" s="25"/>
      <c r="AE31" s="166">
        <f>IF(ISNUMBER(MATCH(AD31,  Scoring!$B$29:$B$32, 0)), Scoring!$I$8,0)</f>
        <v>0</v>
      </c>
      <c r="AF31" s="76"/>
      <c r="AG31" s="24" t="s">
        <v>35</v>
      </c>
      <c r="AH31" s="25"/>
      <c r="AI31" s="166">
        <f>IF(ISNUMBER(MATCH(AH31,  Scoring!$B$29:$B$32, 0)), Scoring!$I$8,0)</f>
        <v>0</v>
      </c>
      <c r="AJ31" s="76"/>
      <c r="AK31" s="24" t="s">
        <v>35</v>
      </c>
      <c r="AL31" s="25"/>
      <c r="AM31" s="166">
        <f>IF(ISNUMBER(MATCH(AL31,  Scoring!$B$29:$B$32, 0)), Scoring!$I$8,0)</f>
        <v>0</v>
      </c>
      <c r="AN31" s="76"/>
      <c r="AO31" s="24" t="s">
        <v>35</v>
      </c>
      <c r="AP31" s="25"/>
      <c r="AQ31" s="166">
        <f>IF(ISNUMBER(MATCH(AP31,  Scoring!$B$29:$B$32, 0)), Scoring!$I$8,0)</f>
        <v>0</v>
      </c>
      <c r="AR31" s="76"/>
      <c r="AS31" s="24" t="s">
        <v>35</v>
      </c>
      <c r="AT31" s="25"/>
      <c r="AU31" s="176">
        <f>IF(ISNUMBER(MATCH(AT31,  Scoring!$B$29:$B$32, 0)), Scoring!$I$8,0)</f>
        <v>0</v>
      </c>
      <c r="AV31" s="151"/>
      <c r="AW31" s="151"/>
      <c r="AX31" s="151"/>
      <c r="AY31" s="151"/>
      <c r="AZ31" s="151"/>
      <c r="BA31" s="151"/>
      <c r="BB31" s="151"/>
    </row>
    <row r="32" spans="1:54" ht="15.75" thickBot="1" x14ac:dyDescent="0.3">
      <c r="A32" s="26" t="s">
        <v>36</v>
      </c>
      <c r="B32" s="27"/>
      <c r="C32" s="196">
        <f>IF(ISNUMBER(MATCH(B32,  Scoring!$B$29:$B$32, 0)), Scoring!$I$8,0)</f>
        <v>0</v>
      </c>
      <c r="D32" s="76"/>
      <c r="E32" s="26" t="s">
        <v>36</v>
      </c>
      <c r="F32" s="27"/>
      <c r="G32" s="152">
        <f>IF(ISNUMBER(MATCH(F32,  Scoring!$B$29:$B$32, 0)), Scoring!$I$8,0)</f>
        <v>0</v>
      </c>
      <c r="H32" s="76"/>
      <c r="I32" s="26" t="s">
        <v>36</v>
      </c>
      <c r="J32" s="27"/>
      <c r="K32" s="152">
        <f>IF(ISNUMBER(MATCH(J32,  Scoring!$B$29:$B$32, 0)), Scoring!$I$8,0)</f>
        <v>0</v>
      </c>
      <c r="L32" s="76"/>
      <c r="M32" s="26" t="s">
        <v>36</v>
      </c>
      <c r="N32" s="27"/>
      <c r="O32" s="152">
        <f>IF(ISNUMBER(MATCH(N32,  Scoring!$B$29:$B$32, 0)), Scoring!$I$8,0)</f>
        <v>0</v>
      </c>
      <c r="P32" s="76"/>
      <c r="Q32" s="26" t="s">
        <v>36</v>
      </c>
      <c r="R32" s="27"/>
      <c r="S32" s="152">
        <f>IF(ISNUMBER(MATCH(R32,  Scoring!$B$29:$B$32, 0)), Scoring!$I$8,0)</f>
        <v>0</v>
      </c>
      <c r="T32" s="76"/>
      <c r="U32" s="26" t="s">
        <v>36</v>
      </c>
      <c r="V32" s="27"/>
      <c r="W32" s="152">
        <f>IF(ISNUMBER(MATCH(V32,  Scoring!$B$29:$B$32, 0)), Scoring!$I$8,0)</f>
        <v>0</v>
      </c>
      <c r="X32" s="76"/>
      <c r="Y32" s="26" t="s">
        <v>36</v>
      </c>
      <c r="Z32" s="27"/>
      <c r="AA32" s="152">
        <f>IF(ISNUMBER(MATCH(Z32,  Scoring!$B$29:$B$32, 0)), Scoring!$I$8,0)</f>
        <v>0</v>
      </c>
      <c r="AB32" s="76"/>
      <c r="AC32" s="26" t="s">
        <v>36</v>
      </c>
      <c r="AD32" s="27"/>
      <c r="AE32" s="152">
        <f>IF(ISNUMBER(MATCH(AD32,  Scoring!$B$29:$B$32, 0)), Scoring!$I$8,0)</f>
        <v>0</v>
      </c>
      <c r="AF32" s="76"/>
      <c r="AG32" s="26" t="s">
        <v>36</v>
      </c>
      <c r="AH32" s="27"/>
      <c r="AI32" s="152">
        <f>IF(ISNUMBER(MATCH(AH32,  Scoring!$B$29:$B$32, 0)), Scoring!$I$8,0)</f>
        <v>0</v>
      </c>
      <c r="AJ32" s="76"/>
      <c r="AK32" s="26" t="s">
        <v>36</v>
      </c>
      <c r="AL32" s="27"/>
      <c r="AM32" s="152">
        <f>IF(ISNUMBER(MATCH(AL32,  Scoring!$B$29:$B$32, 0)), Scoring!$I$8,0)</f>
        <v>0</v>
      </c>
      <c r="AN32" s="76"/>
      <c r="AO32" s="26" t="s">
        <v>36</v>
      </c>
      <c r="AP32" s="27"/>
      <c r="AQ32" s="152">
        <f>IF(ISNUMBER(MATCH(AP32,  Scoring!$B$29:$B$32, 0)), Scoring!$I$8,0)</f>
        <v>0</v>
      </c>
      <c r="AR32" s="76"/>
      <c r="AS32" s="26" t="s">
        <v>36</v>
      </c>
      <c r="AT32" s="27"/>
      <c r="AU32" s="152">
        <f>IF(ISNUMBER(MATCH(AT32,  Scoring!$B$29:$B$32, 0)), Scoring!$I$8,0)</f>
        <v>0</v>
      </c>
      <c r="AV32" s="151"/>
      <c r="AW32" s="151"/>
      <c r="AX32" s="151"/>
      <c r="AY32" s="151"/>
      <c r="AZ32" s="151"/>
      <c r="BA32" s="151"/>
      <c r="BB32" s="151"/>
    </row>
    <row r="33" spans="1:54" x14ac:dyDescent="0.25">
      <c r="A33" s="28" t="s">
        <v>37</v>
      </c>
      <c r="B33" s="29"/>
      <c r="C33" s="197">
        <f>IF(ISNUMBER(MATCH(B33,Scoring!$B$33:$B$34,0)), Scoring!$I$9,0)</f>
        <v>0</v>
      </c>
      <c r="D33" s="76"/>
      <c r="E33" s="28" t="s">
        <v>37</v>
      </c>
      <c r="F33" s="29"/>
      <c r="G33" s="167">
        <f>IF(ISNUMBER(MATCH(F33,Scoring!$B$33:$B$34,0)), Scoring!$I$9,0)</f>
        <v>0</v>
      </c>
      <c r="H33" s="76"/>
      <c r="I33" s="28" t="s">
        <v>37</v>
      </c>
      <c r="J33" s="29"/>
      <c r="K33" s="167">
        <f>IF(ISNUMBER(MATCH(J33,Scoring!$B$33:$B$34,0)), Scoring!$I$9,0)</f>
        <v>0</v>
      </c>
      <c r="L33" s="76"/>
      <c r="M33" s="28" t="s">
        <v>37</v>
      </c>
      <c r="N33" s="29"/>
      <c r="O33" s="167">
        <f>IF(ISNUMBER(MATCH(N33,Scoring!$B$33:$B$34,0)), Scoring!$I$9,0)</f>
        <v>0</v>
      </c>
      <c r="P33" s="76"/>
      <c r="Q33" s="28" t="s">
        <v>37</v>
      </c>
      <c r="R33" s="29"/>
      <c r="S33" s="167">
        <f>IF(ISNUMBER(MATCH(R33,Scoring!$B$33:$B$34,0)), Scoring!$I$9,0)</f>
        <v>0</v>
      </c>
      <c r="T33" s="76"/>
      <c r="U33" s="28" t="s">
        <v>37</v>
      </c>
      <c r="V33" s="29"/>
      <c r="W33" s="167">
        <f>IF(ISNUMBER(MATCH(V33,Scoring!$B$33:$B$34,0)), Scoring!$I$9,0)</f>
        <v>0</v>
      </c>
      <c r="X33" s="76"/>
      <c r="Y33" s="28" t="s">
        <v>37</v>
      </c>
      <c r="Z33" s="29"/>
      <c r="AA33" s="167">
        <f>IF(ISNUMBER(MATCH(Z33,Scoring!$B$33:$B$34,0)), Scoring!$I$9,0)</f>
        <v>0</v>
      </c>
      <c r="AB33" s="76"/>
      <c r="AC33" s="28" t="s">
        <v>37</v>
      </c>
      <c r="AD33" s="29"/>
      <c r="AE33" s="167">
        <f>IF(ISNUMBER(MATCH(AD33,Scoring!$B$33:$B$34,0)), Scoring!$I$9,0)</f>
        <v>0</v>
      </c>
      <c r="AF33" s="76"/>
      <c r="AG33" s="28" t="s">
        <v>37</v>
      </c>
      <c r="AH33" s="29"/>
      <c r="AI33" s="167">
        <f>IF(ISNUMBER(MATCH(AH33,Scoring!$B$33:$B$34,0)), Scoring!$I$9,0)</f>
        <v>0</v>
      </c>
      <c r="AJ33" s="76"/>
      <c r="AK33" s="28" t="s">
        <v>37</v>
      </c>
      <c r="AL33" s="29"/>
      <c r="AM33" s="167">
        <f>IF(ISNUMBER(MATCH(AL33,Scoring!$B$33:$B$34,0)), Scoring!$I$9,0)</f>
        <v>0</v>
      </c>
      <c r="AN33" s="76"/>
      <c r="AO33" s="28" t="s">
        <v>37</v>
      </c>
      <c r="AP33" s="29"/>
      <c r="AQ33" s="167">
        <f>IF(ISNUMBER(MATCH(AP33,Scoring!$B$33:$B$34,0)), Scoring!$I$9,0)</f>
        <v>0</v>
      </c>
      <c r="AR33" s="76"/>
      <c r="AS33" s="28" t="s">
        <v>37</v>
      </c>
      <c r="AT33" s="29"/>
      <c r="AU33" s="177">
        <f>IF(ISNUMBER(MATCH(AT33,Scoring!$B$33:$B$34,0)), Scoring!$I$9,0)</f>
        <v>0</v>
      </c>
      <c r="AV33" s="151"/>
      <c r="AW33" s="151"/>
      <c r="AX33" s="151"/>
      <c r="AY33" s="151"/>
      <c r="AZ33" s="151"/>
      <c r="BA33" s="151"/>
      <c r="BB33" s="151"/>
    </row>
    <row r="34" spans="1:54" ht="15.75" thickBot="1" x14ac:dyDescent="0.3">
      <c r="A34" s="30" t="s">
        <v>38</v>
      </c>
      <c r="B34" s="31"/>
      <c r="C34" s="198">
        <f>IF(ISNUMBER(MATCH(B34,Scoring!$B$33:$B$34,0)), Scoring!$I$9,0)</f>
        <v>0</v>
      </c>
      <c r="D34" s="76"/>
      <c r="E34" s="30" t="s">
        <v>38</v>
      </c>
      <c r="F34" s="31"/>
      <c r="G34" s="168">
        <f>IF(ISNUMBER(MATCH(F34,Scoring!$B$33:$B$34,0)), Scoring!$I$9,0)</f>
        <v>0</v>
      </c>
      <c r="H34" s="76"/>
      <c r="I34" s="30" t="s">
        <v>38</v>
      </c>
      <c r="J34" s="31"/>
      <c r="K34" s="168">
        <f>IF(ISNUMBER(MATCH(J34,Scoring!$B$33:$B$34,0)), Scoring!$I$9,0)</f>
        <v>0</v>
      </c>
      <c r="L34" s="76"/>
      <c r="M34" s="30" t="s">
        <v>38</v>
      </c>
      <c r="N34" s="31"/>
      <c r="O34" s="168">
        <f>IF(ISNUMBER(MATCH(N34,Scoring!$B$33:$B$34,0)), Scoring!$I$9,0)</f>
        <v>0</v>
      </c>
      <c r="P34" s="76"/>
      <c r="Q34" s="30" t="s">
        <v>38</v>
      </c>
      <c r="R34" s="31"/>
      <c r="S34" s="168">
        <f>IF(ISNUMBER(MATCH(R34,Scoring!$B$33:$B$34,0)), Scoring!$I$9,0)</f>
        <v>0</v>
      </c>
      <c r="T34" s="76"/>
      <c r="U34" s="30" t="s">
        <v>38</v>
      </c>
      <c r="V34" s="31"/>
      <c r="W34" s="168">
        <f>IF(ISNUMBER(MATCH(V34,Scoring!$B$33:$B$34,0)), Scoring!$I$9,0)</f>
        <v>0</v>
      </c>
      <c r="X34" s="76"/>
      <c r="Y34" s="30" t="s">
        <v>38</v>
      </c>
      <c r="Z34" s="31"/>
      <c r="AA34" s="168">
        <f>IF(ISNUMBER(MATCH(Z34,Scoring!$B$33:$B$34,0)), Scoring!$I$9,0)</f>
        <v>0</v>
      </c>
      <c r="AB34" s="76"/>
      <c r="AC34" s="30" t="s">
        <v>38</v>
      </c>
      <c r="AD34" s="31"/>
      <c r="AE34" s="168">
        <f>IF(ISNUMBER(MATCH(AD34,Scoring!$B$33:$B$34,0)), Scoring!$I$9,0)</f>
        <v>0</v>
      </c>
      <c r="AF34" s="76"/>
      <c r="AG34" s="30" t="s">
        <v>38</v>
      </c>
      <c r="AH34" s="31"/>
      <c r="AI34" s="168">
        <f>IF(ISNUMBER(MATCH(AH34,Scoring!$B$33:$B$34,0)), Scoring!$I$9,0)</f>
        <v>0</v>
      </c>
      <c r="AJ34" s="76"/>
      <c r="AK34" s="30" t="s">
        <v>38</v>
      </c>
      <c r="AL34" s="31"/>
      <c r="AM34" s="168">
        <f>IF(ISNUMBER(MATCH(AL34,Scoring!$B$33:$B$34,0)), Scoring!$I$9,0)</f>
        <v>0</v>
      </c>
      <c r="AN34" s="76"/>
      <c r="AO34" s="30" t="s">
        <v>38</v>
      </c>
      <c r="AP34" s="31"/>
      <c r="AQ34" s="168">
        <f>IF(ISNUMBER(MATCH(AP34,Scoring!$B$33:$B$34,0)), Scoring!$I$9,0)</f>
        <v>0</v>
      </c>
      <c r="AR34" s="76"/>
      <c r="AS34" s="30" t="s">
        <v>38</v>
      </c>
      <c r="AT34" s="31"/>
      <c r="AU34" s="178">
        <f>IF(ISNUMBER(MATCH(AT34,Scoring!$B$33:$B$34,0)), Scoring!$I$9,0)</f>
        <v>0</v>
      </c>
      <c r="AV34" s="151"/>
      <c r="AW34" s="151"/>
      <c r="AX34" s="151"/>
      <c r="AY34" s="151"/>
      <c r="AZ34" s="151"/>
      <c r="BA34" s="151"/>
      <c r="BB34" s="151"/>
    </row>
    <row r="35" spans="1:54" ht="15.75" thickBot="1" x14ac:dyDescent="0.3">
      <c r="A35" s="32" t="s">
        <v>39</v>
      </c>
      <c r="B35" s="33"/>
      <c r="C35" s="199">
        <f>IF(B35=Scoring!$B$35, Scoring!$I$10,0)</f>
        <v>6</v>
      </c>
      <c r="D35" s="76"/>
      <c r="E35" s="32" t="s">
        <v>39</v>
      </c>
      <c r="F35" s="33"/>
      <c r="G35" s="169">
        <f>IF(F35=Scoring!$B$35, Scoring!$I$10,0)</f>
        <v>6</v>
      </c>
      <c r="H35" s="76"/>
      <c r="I35" s="32" t="s">
        <v>39</v>
      </c>
      <c r="J35" s="33"/>
      <c r="K35" s="169">
        <f>IF(J35=Scoring!$B$35, Scoring!$I$10,0)</f>
        <v>6</v>
      </c>
      <c r="L35" s="76"/>
      <c r="M35" s="32" t="s">
        <v>39</v>
      </c>
      <c r="N35" s="33"/>
      <c r="O35" s="169">
        <f>IF(N35=Scoring!$B$35, Scoring!$I$10,0)</f>
        <v>6</v>
      </c>
      <c r="P35" s="76"/>
      <c r="Q35" s="32" t="s">
        <v>39</v>
      </c>
      <c r="R35" s="33"/>
      <c r="S35" s="169">
        <f>IF(R35=Scoring!$B$35, Scoring!$I$10,0)</f>
        <v>6</v>
      </c>
      <c r="T35" s="76"/>
      <c r="U35" s="32" t="s">
        <v>39</v>
      </c>
      <c r="V35" s="33"/>
      <c r="W35" s="169">
        <f>IF(V35=Scoring!$B$35, Scoring!$I$10,0)</f>
        <v>6</v>
      </c>
      <c r="X35" s="76"/>
      <c r="Y35" s="32" t="s">
        <v>39</v>
      </c>
      <c r="Z35" s="33"/>
      <c r="AA35" s="169">
        <f>IF(Z35=Scoring!$B$35, Scoring!$I$10,0)</f>
        <v>6</v>
      </c>
      <c r="AB35" s="76"/>
      <c r="AC35" s="32" t="s">
        <v>39</v>
      </c>
      <c r="AD35" s="33"/>
      <c r="AE35" s="169">
        <f>IF(AD35=Scoring!$B$35, Scoring!$I$10,0)</f>
        <v>6</v>
      </c>
      <c r="AF35" s="76"/>
      <c r="AG35" s="32" t="s">
        <v>39</v>
      </c>
      <c r="AH35" s="33"/>
      <c r="AI35" s="169">
        <f>IF(AH35=Scoring!$B$35, Scoring!$I$10,0)</f>
        <v>6</v>
      </c>
      <c r="AJ35" s="76"/>
      <c r="AK35" s="32" t="s">
        <v>39</v>
      </c>
      <c r="AL35" s="33"/>
      <c r="AM35" s="169">
        <f>IF(AL35=Scoring!$B$35, Scoring!$I$10,0)</f>
        <v>6</v>
      </c>
      <c r="AN35" s="76"/>
      <c r="AO35" s="32" t="s">
        <v>39</v>
      </c>
      <c r="AP35" s="33"/>
      <c r="AQ35" s="169">
        <f>IF(AP35=Scoring!$B$35, Scoring!$I$10,0)</f>
        <v>6</v>
      </c>
      <c r="AR35" s="76"/>
      <c r="AS35" s="32" t="s">
        <v>39</v>
      </c>
      <c r="AT35" s="33"/>
      <c r="AU35" s="179">
        <f>IF(AT35=Scoring!$B$35, Scoring!$I$10,0)</f>
        <v>6</v>
      </c>
      <c r="AV35" s="151"/>
      <c r="AW35" s="151"/>
      <c r="AX35" s="151"/>
      <c r="AY35" s="151"/>
      <c r="AZ35" s="151"/>
      <c r="BA35" s="151"/>
      <c r="BB35" s="151"/>
    </row>
    <row r="36" spans="1:54" ht="15.75" thickBot="1" x14ac:dyDescent="0.3">
      <c r="A36" s="50" t="s">
        <v>20</v>
      </c>
      <c r="B36" s="51"/>
      <c r="C36" s="200">
        <f>IF(B36=Scoring!$B$36, Scoring!$I$11,0)</f>
        <v>12</v>
      </c>
      <c r="D36" s="76"/>
      <c r="E36" s="50" t="s">
        <v>20</v>
      </c>
      <c r="F36" s="51"/>
      <c r="G36" s="153">
        <f>IF(F36=Scoring!$B$36, Scoring!$I$11,0)</f>
        <v>12</v>
      </c>
      <c r="H36" s="76"/>
      <c r="I36" s="50" t="s">
        <v>20</v>
      </c>
      <c r="J36" s="51"/>
      <c r="K36" s="153">
        <f>IF(J36=Scoring!$B$36, Scoring!$I$11,0)</f>
        <v>12</v>
      </c>
      <c r="L36" s="76"/>
      <c r="M36" s="50" t="s">
        <v>20</v>
      </c>
      <c r="N36" s="51"/>
      <c r="O36" s="153">
        <f>IF(N36=Scoring!$B$36, Scoring!$I$11,0)</f>
        <v>12</v>
      </c>
      <c r="P36" s="76"/>
      <c r="Q36" s="50" t="s">
        <v>20</v>
      </c>
      <c r="R36" s="51"/>
      <c r="S36" s="153">
        <f>IF(R36=Scoring!$B$36, Scoring!$I$11,0)</f>
        <v>12</v>
      </c>
      <c r="T36" s="76"/>
      <c r="U36" s="50" t="s">
        <v>20</v>
      </c>
      <c r="V36" s="51"/>
      <c r="W36" s="153">
        <f>IF(V36=Scoring!$B$36, Scoring!$I$11,0)</f>
        <v>12</v>
      </c>
      <c r="X36" s="76"/>
      <c r="Y36" s="50" t="s">
        <v>20</v>
      </c>
      <c r="Z36" s="51"/>
      <c r="AA36" s="153">
        <f>IF(Z36=Scoring!$B$36, Scoring!$I$11,0)</f>
        <v>12</v>
      </c>
      <c r="AB36" s="76"/>
      <c r="AC36" s="50" t="s">
        <v>20</v>
      </c>
      <c r="AD36" s="51"/>
      <c r="AE36" s="153">
        <f>IF(AD36=Scoring!$B$36, Scoring!$I$11,0)</f>
        <v>12</v>
      </c>
      <c r="AF36" s="76"/>
      <c r="AG36" s="50" t="s">
        <v>20</v>
      </c>
      <c r="AH36" s="51"/>
      <c r="AI36" s="153">
        <f>IF(AH36=Scoring!$B$36, Scoring!$I$11,0)</f>
        <v>12</v>
      </c>
      <c r="AJ36" s="76"/>
      <c r="AK36" s="50" t="s">
        <v>20</v>
      </c>
      <c r="AL36" s="51"/>
      <c r="AM36" s="153">
        <f>IF(AL36=Scoring!$B$36, Scoring!$I$11,0)</f>
        <v>12</v>
      </c>
      <c r="AN36" s="76"/>
      <c r="AO36" s="50" t="s">
        <v>20</v>
      </c>
      <c r="AP36" s="51"/>
      <c r="AQ36" s="153">
        <f>IF(AP36=Scoring!$B$36, Scoring!$I$11,0)</f>
        <v>12</v>
      </c>
      <c r="AR36" s="76"/>
      <c r="AS36" s="50" t="s">
        <v>20</v>
      </c>
      <c r="AT36" s="51"/>
      <c r="AU36" s="153">
        <f>IF(AT36=Scoring!$B$36, Scoring!$I$11,0)</f>
        <v>12</v>
      </c>
      <c r="AV36" s="151"/>
      <c r="AW36" s="151"/>
      <c r="AX36" s="151"/>
      <c r="AY36" s="151"/>
      <c r="AZ36" s="151"/>
      <c r="BA36" s="151"/>
      <c r="BB36" s="151"/>
    </row>
    <row r="37" spans="1:54" x14ac:dyDescent="0.25">
      <c r="A37" s="147" t="s">
        <v>91</v>
      </c>
      <c r="B37" s="144"/>
      <c r="C37" s="201">
        <f>IF(B37=Scoring!$B$37, Scoring!$I$12,0)</f>
        <v>6</v>
      </c>
      <c r="D37" s="186"/>
      <c r="E37" s="5" t="s">
        <v>91</v>
      </c>
      <c r="F37" s="144"/>
      <c r="G37" s="201">
        <f>IF(F37=Scoring!$B$37, Scoring!$I$12,0)</f>
        <v>6</v>
      </c>
      <c r="H37" s="186"/>
      <c r="I37" s="5" t="s">
        <v>91</v>
      </c>
      <c r="J37" s="144"/>
      <c r="K37" s="201">
        <f>IF(J37=Scoring!$B$37, Scoring!$I$12,0)</f>
        <v>6</v>
      </c>
      <c r="L37" s="186"/>
      <c r="M37" s="5" t="s">
        <v>91</v>
      </c>
      <c r="N37" s="144"/>
      <c r="O37" s="154">
        <f>IF(N37=Scoring!$B$37, Scoring!$I$12,0)</f>
        <v>6</v>
      </c>
      <c r="P37" s="186"/>
      <c r="Q37" s="5" t="s">
        <v>91</v>
      </c>
      <c r="R37" s="144"/>
      <c r="S37" s="154">
        <f>IF(R37=Scoring!$B$37, Scoring!$I$12,0)</f>
        <v>6</v>
      </c>
      <c r="T37" s="186"/>
      <c r="U37" s="5" t="s">
        <v>91</v>
      </c>
      <c r="V37" s="144"/>
      <c r="W37" s="201">
        <f>IF(V37=Scoring!$B$37, Scoring!$I$12,0)</f>
        <v>6</v>
      </c>
      <c r="X37" s="186"/>
      <c r="Y37" s="5" t="s">
        <v>91</v>
      </c>
      <c r="Z37" s="144"/>
      <c r="AA37" s="201">
        <f>IF(Z37=Scoring!$B$37, Scoring!$I$12,0)</f>
        <v>6</v>
      </c>
      <c r="AB37" s="186"/>
      <c r="AC37" s="5" t="s">
        <v>91</v>
      </c>
      <c r="AD37" s="144"/>
      <c r="AE37" s="201">
        <f>IF(AD37=Scoring!$B$37, Scoring!$I$12,0)</f>
        <v>6</v>
      </c>
      <c r="AF37" s="186"/>
      <c r="AG37" s="5" t="s">
        <v>91</v>
      </c>
      <c r="AH37" s="144"/>
      <c r="AI37" s="201">
        <f>IF(AH37=Scoring!$B$37, Scoring!$I$12,0)</f>
        <v>6</v>
      </c>
      <c r="AJ37" s="186"/>
      <c r="AK37" s="5" t="s">
        <v>91</v>
      </c>
      <c r="AL37" s="144"/>
      <c r="AM37" s="201">
        <f>IF(AL37=Scoring!$B$37, Scoring!$I$12,0)</f>
        <v>6</v>
      </c>
      <c r="AN37" s="186"/>
      <c r="AO37" s="5" t="s">
        <v>91</v>
      </c>
      <c r="AP37" s="144"/>
      <c r="AQ37" s="201">
        <f>IF(AP37=Scoring!$B$37, Scoring!$I$12,0)</f>
        <v>6</v>
      </c>
      <c r="AR37" s="186"/>
      <c r="AS37" s="5" t="s">
        <v>91</v>
      </c>
      <c r="AT37" s="144"/>
      <c r="AU37" s="201">
        <f>IF(AT37=Scoring!$B$37, Scoring!$I$12,0)</f>
        <v>6</v>
      </c>
      <c r="AV37" s="151"/>
      <c r="AW37" s="151"/>
      <c r="AX37" s="151"/>
      <c r="AY37" s="151"/>
      <c r="AZ37" s="151"/>
      <c r="BA37" s="151"/>
      <c r="BB37" s="151"/>
    </row>
    <row r="38" spans="1:54" x14ac:dyDescent="0.25">
      <c r="A38" s="2" t="s">
        <v>148</v>
      </c>
      <c r="B38" s="4"/>
      <c r="C38" s="202">
        <f>IF(B38=Scoring!$B$38, Scoring!$I$13,0)</f>
        <v>6</v>
      </c>
      <c r="D38" s="186"/>
      <c r="E38" s="145" t="s">
        <v>148</v>
      </c>
      <c r="F38" s="4"/>
      <c r="G38" s="202">
        <f>IF(F38=Scoring!$B$38, Scoring!$I$13,0)</f>
        <v>6</v>
      </c>
      <c r="H38" s="186"/>
      <c r="I38" s="145" t="s">
        <v>148</v>
      </c>
      <c r="J38" s="4"/>
      <c r="K38" s="202">
        <f>IF(J38=Scoring!$B$38, Scoring!$I$13,0)</f>
        <v>6</v>
      </c>
      <c r="L38" s="186"/>
      <c r="M38" s="145" t="s">
        <v>148</v>
      </c>
      <c r="N38" s="4"/>
      <c r="O38" s="155">
        <f>IF(N38=Scoring!$B$38, Scoring!$I$13,0)</f>
        <v>6</v>
      </c>
      <c r="P38" s="186"/>
      <c r="Q38" s="145" t="s">
        <v>148</v>
      </c>
      <c r="R38" s="4"/>
      <c r="S38" s="155">
        <f>IF(R38=Scoring!$B$38, Scoring!$I$13,0)</f>
        <v>6</v>
      </c>
      <c r="T38" s="186"/>
      <c r="U38" s="145" t="s">
        <v>148</v>
      </c>
      <c r="V38" s="4"/>
      <c r="W38" s="202">
        <f>IF(V38=Scoring!$B$38, Scoring!$I$13,0)</f>
        <v>6</v>
      </c>
      <c r="X38" s="186"/>
      <c r="Y38" s="145" t="s">
        <v>148</v>
      </c>
      <c r="Z38" s="4"/>
      <c r="AA38" s="202">
        <f>IF(Z38=Scoring!$B$38, Scoring!$I$13,0)</f>
        <v>6</v>
      </c>
      <c r="AB38" s="186"/>
      <c r="AC38" s="145" t="s">
        <v>148</v>
      </c>
      <c r="AD38" s="4"/>
      <c r="AE38" s="202">
        <f>IF(AD38=Scoring!$B$38, Scoring!$I$13,0)</f>
        <v>6</v>
      </c>
      <c r="AF38" s="186"/>
      <c r="AG38" s="145" t="s">
        <v>148</v>
      </c>
      <c r="AH38" s="4"/>
      <c r="AI38" s="202">
        <f>IF(AH38=Scoring!$B$38, Scoring!$I$13,0)</f>
        <v>6</v>
      </c>
      <c r="AJ38" s="186"/>
      <c r="AK38" s="145" t="s">
        <v>148</v>
      </c>
      <c r="AL38" s="4"/>
      <c r="AM38" s="202">
        <f>IF(AL38=Scoring!$B$38, Scoring!$I$13,0)</f>
        <v>6</v>
      </c>
      <c r="AN38" s="186"/>
      <c r="AO38" s="145" t="s">
        <v>148</v>
      </c>
      <c r="AP38" s="4"/>
      <c r="AQ38" s="202">
        <f>IF(AP38=Scoring!$B$38, Scoring!$I$13,0)</f>
        <v>6</v>
      </c>
      <c r="AR38" s="186"/>
      <c r="AS38" s="145" t="s">
        <v>148</v>
      </c>
      <c r="AT38" s="4"/>
      <c r="AU38" s="202">
        <f>IF(AT38=Scoring!$B$38, Scoring!$I$13,0)</f>
        <v>6</v>
      </c>
      <c r="AV38" s="151"/>
      <c r="AW38" s="151"/>
      <c r="AX38" s="151"/>
      <c r="AY38" s="151"/>
      <c r="AZ38" s="151"/>
      <c r="BA38" s="151"/>
      <c r="BB38" s="151"/>
    </row>
    <row r="39" spans="1:54" x14ac:dyDescent="0.25">
      <c r="A39" s="2" t="s">
        <v>138</v>
      </c>
      <c r="B39" s="4"/>
      <c r="C39" s="202">
        <f>IF(B39=Scoring!$B$39, Scoring!$I$14,0)</f>
        <v>3</v>
      </c>
      <c r="D39" s="186"/>
      <c r="E39" s="145" t="s">
        <v>138</v>
      </c>
      <c r="F39" s="4"/>
      <c r="G39" s="202">
        <f>IF(F39=Scoring!$B$39, Scoring!$I$14,0)</f>
        <v>3</v>
      </c>
      <c r="H39" s="186"/>
      <c r="I39" s="145" t="s">
        <v>138</v>
      </c>
      <c r="J39" s="4"/>
      <c r="K39" s="202">
        <f>IF(J39=Scoring!$B$39, Scoring!$I$14,0)</f>
        <v>3</v>
      </c>
      <c r="L39" s="186"/>
      <c r="M39" s="145" t="s">
        <v>138</v>
      </c>
      <c r="N39" s="4"/>
      <c r="O39" s="155">
        <f>IF(N39=Scoring!$B$39, Scoring!$I$14,0)</f>
        <v>3</v>
      </c>
      <c r="P39" s="186"/>
      <c r="Q39" s="145" t="s">
        <v>138</v>
      </c>
      <c r="R39" s="4"/>
      <c r="S39" s="155">
        <f>IF(R39=Scoring!$B$39, Scoring!$I$14,0)</f>
        <v>3</v>
      </c>
      <c r="T39" s="186"/>
      <c r="U39" s="145" t="s">
        <v>138</v>
      </c>
      <c r="V39" s="4"/>
      <c r="W39" s="202">
        <f>IF(V39=Scoring!$B$39, Scoring!$I$14,0)</f>
        <v>3</v>
      </c>
      <c r="X39" s="186"/>
      <c r="Y39" s="145" t="s">
        <v>138</v>
      </c>
      <c r="Z39" s="4"/>
      <c r="AA39" s="202">
        <f>IF(Z39=Scoring!$B$39, Scoring!$I$14,0)</f>
        <v>3</v>
      </c>
      <c r="AB39" s="186"/>
      <c r="AC39" s="145" t="s">
        <v>138</v>
      </c>
      <c r="AD39" s="4"/>
      <c r="AE39" s="202">
        <f>IF(AD39=Scoring!$B$39, Scoring!$I$14,0)</f>
        <v>3</v>
      </c>
      <c r="AF39" s="186"/>
      <c r="AG39" s="145" t="s">
        <v>138</v>
      </c>
      <c r="AH39" s="4"/>
      <c r="AI39" s="202">
        <f>IF(AH39=Scoring!$B$39, Scoring!$I$14,0)</f>
        <v>3</v>
      </c>
      <c r="AJ39" s="186"/>
      <c r="AK39" s="145" t="s">
        <v>138</v>
      </c>
      <c r="AL39" s="4"/>
      <c r="AM39" s="202">
        <f>IF(AL39=Scoring!$B$39, Scoring!$I$14,0)</f>
        <v>3</v>
      </c>
      <c r="AN39" s="186"/>
      <c r="AO39" s="145" t="s">
        <v>138</v>
      </c>
      <c r="AP39" s="4"/>
      <c r="AQ39" s="202">
        <f>IF(AP39=Scoring!$B$39, Scoring!$I$14,0)</f>
        <v>3</v>
      </c>
      <c r="AR39" s="186"/>
      <c r="AS39" s="145" t="s">
        <v>138</v>
      </c>
      <c r="AT39" s="4"/>
      <c r="AU39" s="202">
        <f>IF(AT39=Scoring!$B$39, Scoring!$I$14,0)</f>
        <v>3</v>
      </c>
      <c r="AV39" s="151"/>
      <c r="AW39" s="151"/>
      <c r="AX39" s="151"/>
      <c r="AY39" s="151"/>
      <c r="AZ39" s="151"/>
      <c r="BA39" s="151"/>
      <c r="BB39" s="151"/>
    </row>
    <row r="40" spans="1:54" x14ac:dyDescent="0.25">
      <c r="A40" s="2" t="s">
        <v>94</v>
      </c>
      <c r="B40" s="4"/>
      <c r="C40" s="202">
        <f>IF(B40=Scoring!$B$40, Scoring!$I$15,0)</f>
        <v>2</v>
      </c>
      <c r="D40" s="186"/>
      <c r="E40" s="145" t="s">
        <v>94</v>
      </c>
      <c r="F40" s="4"/>
      <c r="G40" s="202">
        <f>IF(F40=Scoring!$B$40, Scoring!$I$15,0)</f>
        <v>2</v>
      </c>
      <c r="H40" s="186"/>
      <c r="I40" s="145" t="s">
        <v>94</v>
      </c>
      <c r="J40" s="4"/>
      <c r="K40" s="202">
        <f>IF(J40=Scoring!$B$40, Scoring!$I$15,0)</f>
        <v>2</v>
      </c>
      <c r="L40" s="186"/>
      <c r="M40" s="145" t="s">
        <v>94</v>
      </c>
      <c r="N40" s="4"/>
      <c r="O40" s="155">
        <f>IF(N40=Scoring!$B$40, Scoring!$I$15,0)</f>
        <v>2</v>
      </c>
      <c r="P40" s="186"/>
      <c r="Q40" s="145" t="s">
        <v>94</v>
      </c>
      <c r="R40" s="4"/>
      <c r="S40" s="155">
        <f>IF(R40=Scoring!$B$40, Scoring!$I$15,0)</f>
        <v>2</v>
      </c>
      <c r="T40" s="186"/>
      <c r="U40" s="145" t="s">
        <v>94</v>
      </c>
      <c r="V40" s="4"/>
      <c r="W40" s="202">
        <f>IF(V40=Scoring!$B$40, Scoring!$I$15,0)</f>
        <v>2</v>
      </c>
      <c r="X40" s="186"/>
      <c r="Y40" s="145" t="s">
        <v>94</v>
      </c>
      <c r="Z40" s="4"/>
      <c r="AA40" s="202">
        <f>IF(Z40=Scoring!$B$40, Scoring!$I$15,0)</f>
        <v>2</v>
      </c>
      <c r="AB40" s="186"/>
      <c r="AC40" s="145" t="s">
        <v>94</v>
      </c>
      <c r="AD40" s="4"/>
      <c r="AE40" s="202">
        <f>IF(AD40=Scoring!$B$40, Scoring!$I$15,0)</f>
        <v>2</v>
      </c>
      <c r="AF40" s="186"/>
      <c r="AG40" s="145" t="s">
        <v>94</v>
      </c>
      <c r="AH40" s="4"/>
      <c r="AI40" s="202">
        <f>IF(AH40=Scoring!$B$40, Scoring!$I$15,0)</f>
        <v>2</v>
      </c>
      <c r="AJ40" s="186"/>
      <c r="AK40" s="145" t="s">
        <v>94</v>
      </c>
      <c r="AL40" s="4"/>
      <c r="AM40" s="202">
        <f>IF(AL40=Scoring!$B$40, Scoring!$I$15,0)</f>
        <v>2</v>
      </c>
      <c r="AN40" s="186"/>
      <c r="AO40" s="145" t="s">
        <v>94</v>
      </c>
      <c r="AP40" s="4"/>
      <c r="AQ40" s="202">
        <f>IF(AP40=Scoring!$B$40, Scoring!$I$15,0)</f>
        <v>2</v>
      </c>
      <c r="AR40" s="186"/>
      <c r="AS40" s="145" t="s">
        <v>94</v>
      </c>
      <c r="AT40" s="4"/>
      <c r="AU40" s="202">
        <f>IF(AT40=Scoring!$B$40, Scoring!$I$15,0)</f>
        <v>2</v>
      </c>
      <c r="AV40" s="151"/>
      <c r="AW40" s="151"/>
      <c r="AX40" s="151"/>
      <c r="AY40" s="151"/>
      <c r="AZ40" s="151"/>
      <c r="BA40" s="151"/>
      <c r="BB40" s="151"/>
    </row>
    <row r="41" spans="1:54" ht="15.75" thickBot="1" x14ac:dyDescent="0.3">
      <c r="A41" s="148" t="s">
        <v>98</v>
      </c>
      <c r="B41" s="3"/>
      <c r="C41" s="203">
        <f>IF(B41=Scoring!$B$41, Scoring!$I$16,0)</f>
        <v>1</v>
      </c>
      <c r="D41" s="186"/>
      <c r="E41" s="146" t="s">
        <v>98</v>
      </c>
      <c r="F41" s="3"/>
      <c r="G41" s="203">
        <f>IF(F41=Scoring!$B$41, Scoring!$I$16,0)</f>
        <v>1</v>
      </c>
      <c r="H41" s="186"/>
      <c r="I41" s="146" t="s">
        <v>98</v>
      </c>
      <c r="J41" s="3"/>
      <c r="K41" s="203">
        <f>IF(J41=Scoring!$B$41, Scoring!$I$16,0)</f>
        <v>1</v>
      </c>
      <c r="L41" s="186"/>
      <c r="M41" s="146" t="s">
        <v>98</v>
      </c>
      <c r="N41" s="3"/>
      <c r="O41" s="156">
        <f>IF(N41=Scoring!$B$41, Scoring!$I$16,0)</f>
        <v>1</v>
      </c>
      <c r="P41" s="186"/>
      <c r="Q41" s="146" t="s">
        <v>98</v>
      </c>
      <c r="R41" s="3"/>
      <c r="S41" s="156">
        <f>IF(R41=Scoring!$B$41, Scoring!$I$16,0)</f>
        <v>1</v>
      </c>
      <c r="T41" s="186"/>
      <c r="U41" s="146" t="s">
        <v>98</v>
      </c>
      <c r="V41" s="3"/>
      <c r="W41" s="203">
        <f>IF(V41=Scoring!$B$41, Scoring!$I$16,0)</f>
        <v>1</v>
      </c>
      <c r="X41" s="186"/>
      <c r="Y41" s="146" t="s">
        <v>98</v>
      </c>
      <c r="Z41" s="3"/>
      <c r="AA41" s="203">
        <f>IF(Z41=Scoring!$B$41, Scoring!$I$16,0)</f>
        <v>1</v>
      </c>
      <c r="AB41" s="186"/>
      <c r="AC41" s="146" t="s">
        <v>98</v>
      </c>
      <c r="AD41" s="3"/>
      <c r="AE41" s="203">
        <f>IF(AD41=Scoring!$B$41, Scoring!$I$16,0)</f>
        <v>1</v>
      </c>
      <c r="AF41" s="186"/>
      <c r="AG41" s="146" t="s">
        <v>98</v>
      </c>
      <c r="AH41" s="3"/>
      <c r="AI41" s="203">
        <f>IF(AH41=Scoring!$B$41, Scoring!$I$16,0)</f>
        <v>1</v>
      </c>
      <c r="AJ41" s="186"/>
      <c r="AK41" s="146" t="s">
        <v>98</v>
      </c>
      <c r="AL41" s="3"/>
      <c r="AM41" s="203">
        <f>IF(AL41=Scoring!$B$41, Scoring!$I$16,0)</f>
        <v>1</v>
      </c>
      <c r="AN41" s="186"/>
      <c r="AO41" s="146" t="s">
        <v>98</v>
      </c>
      <c r="AP41" s="3"/>
      <c r="AQ41" s="203">
        <f>IF(AP41=Scoring!$B$41, Scoring!$I$16,0)</f>
        <v>1</v>
      </c>
      <c r="AR41" s="186"/>
      <c r="AS41" s="146" t="s">
        <v>98</v>
      </c>
      <c r="AT41" s="3"/>
      <c r="AU41" s="203">
        <f>IF(AT41=Scoring!$B$41, Scoring!$I$16,0)</f>
        <v>1</v>
      </c>
      <c r="AV41" s="151"/>
      <c r="AW41" s="151"/>
      <c r="AX41" s="151"/>
      <c r="AY41" s="151"/>
      <c r="AZ41" s="151"/>
      <c r="BA41" s="151"/>
      <c r="BB41" s="151"/>
    </row>
    <row r="42" spans="1:54" x14ac:dyDescent="0.25">
      <c r="A42" s="151"/>
      <c r="B42" s="151"/>
      <c r="C42" s="151"/>
      <c r="D42" s="151"/>
      <c r="E42" s="151"/>
      <c r="F42" s="151"/>
      <c r="G42" s="151"/>
      <c r="H42" s="151"/>
      <c r="I42" s="151"/>
      <c r="J42" s="151"/>
      <c r="K42" s="151"/>
      <c r="L42" s="151"/>
      <c r="M42" s="151"/>
      <c r="N42" s="151"/>
      <c r="O42" s="151"/>
      <c r="P42" s="151"/>
      <c r="Q42" s="151"/>
      <c r="R42" s="151"/>
      <c r="S42" s="151"/>
      <c r="T42" s="151"/>
      <c r="U42" s="151"/>
      <c r="V42" s="151"/>
      <c r="W42" s="151"/>
      <c r="X42" s="151"/>
      <c r="Y42" s="151"/>
      <c r="Z42" s="151"/>
      <c r="AA42" s="151"/>
      <c r="AB42" s="151"/>
      <c r="AC42" s="151"/>
      <c r="AD42" s="151"/>
      <c r="AE42" s="151"/>
      <c r="AF42" s="151"/>
      <c r="AG42" s="151"/>
      <c r="AH42" s="151"/>
      <c r="AI42" s="151"/>
      <c r="AJ42" s="151"/>
      <c r="AK42" s="151"/>
      <c r="AL42" s="151"/>
      <c r="AM42" s="151"/>
      <c r="AN42" s="151"/>
      <c r="AO42" s="151"/>
      <c r="AP42" s="151"/>
      <c r="AQ42" s="151"/>
      <c r="AR42" s="151"/>
      <c r="AS42" s="151"/>
      <c r="AT42" s="151"/>
      <c r="AU42" s="151"/>
      <c r="AV42" s="151"/>
      <c r="AW42" s="151"/>
      <c r="AX42" s="151"/>
      <c r="AY42" s="151"/>
      <c r="AZ42" s="151"/>
      <c r="BA42" s="151"/>
      <c r="BB42" s="151"/>
    </row>
    <row r="43" spans="1:54" ht="15" customHeight="1" x14ac:dyDescent="0.35">
      <c r="A43" s="151"/>
      <c r="B43" s="209"/>
      <c r="C43" s="209"/>
      <c r="D43" s="209"/>
      <c r="E43" s="209"/>
      <c r="F43" s="209"/>
      <c r="G43" s="209"/>
      <c r="H43" s="209"/>
      <c r="I43" s="210"/>
      <c r="J43" s="211"/>
      <c r="K43" s="210"/>
      <c r="L43" s="209"/>
      <c r="M43" s="210"/>
      <c r="N43" s="210"/>
      <c r="O43" s="210"/>
      <c r="P43" s="209"/>
      <c r="Q43" s="209"/>
      <c r="R43" s="209"/>
      <c r="S43" s="209"/>
      <c r="T43" s="209"/>
      <c r="U43" s="209"/>
      <c r="V43" s="151"/>
      <c r="W43" s="151"/>
      <c r="X43" s="209"/>
      <c r="Y43" s="151"/>
      <c r="Z43" s="151"/>
      <c r="AA43" s="151"/>
      <c r="AB43" s="209"/>
      <c r="AC43" s="151"/>
      <c r="AD43" s="151"/>
      <c r="AE43" s="151"/>
      <c r="AF43" s="209"/>
      <c r="AG43" s="151"/>
      <c r="AH43" s="151"/>
      <c r="AI43" s="151"/>
      <c r="AJ43" s="209"/>
      <c r="AK43" s="151"/>
      <c r="AL43" s="151"/>
      <c r="AM43" s="151"/>
      <c r="AN43" s="209"/>
      <c r="AO43" s="151"/>
      <c r="AP43" s="151"/>
      <c r="AQ43" s="151"/>
      <c r="AR43" s="151"/>
      <c r="AS43" s="151"/>
      <c r="AT43" s="151"/>
      <c r="AU43" s="151"/>
      <c r="AV43" s="151"/>
      <c r="AW43" s="151"/>
      <c r="AX43" s="151"/>
      <c r="AY43" s="151"/>
      <c r="AZ43" s="151"/>
      <c r="BA43" s="151"/>
      <c r="BB43" s="151"/>
    </row>
    <row r="44" spans="1:54" ht="14.25" customHeight="1" x14ac:dyDescent="0.35">
      <c r="A44" s="151"/>
      <c r="B44" s="209"/>
      <c r="C44" s="209"/>
      <c r="D44" s="209"/>
      <c r="E44" s="209"/>
      <c r="F44" s="209"/>
      <c r="G44" s="209"/>
      <c r="H44" s="209"/>
      <c r="I44" s="210"/>
      <c r="J44" s="211"/>
      <c r="K44" s="210"/>
      <c r="L44" s="209"/>
      <c r="M44" s="210"/>
      <c r="N44" s="212"/>
      <c r="O44" s="212"/>
      <c r="P44" s="209"/>
      <c r="Q44" s="212"/>
      <c r="R44" s="209"/>
      <c r="S44" s="209"/>
      <c r="T44" s="209"/>
      <c r="U44" s="209"/>
      <c r="V44" s="151"/>
      <c r="W44" s="151"/>
      <c r="X44" s="209"/>
      <c r="Y44" s="151"/>
      <c r="Z44" s="151"/>
      <c r="AA44" s="151"/>
      <c r="AB44" s="209"/>
      <c r="AC44" s="151"/>
      <c r="AD44" s="151"/>
      <c r="AE44" s="151"/>
      <c r="AF44" s="209"/>
      <c r="AG44" s="151"/>
      <c r="AH44" s="151"/>
      <c r="AI44" s="151"/>
      <c r="AJ44" s="209"/>
      <c r="AK44" s="151"/>
      <c r="AL44" s="151"/>
      <c r="AM44" s="151"/>
      <c r="AN44" s="209"/>
      <c r="AO44" s="151"/>
      <c r="AP44" s="151"/>
      <c r="AQ44" s="151"/>
      <c r="AR44" s="151"/>
      <c r="AS44" s="151"/>
      <c r="AT44" s="151"/>
      <c r="AU44" s="151"/>
      <c r="AV44" s="151"/>
      <c r="AW44" s="151"/>
      <c r="AX44" s="151"/>
      <c r="AY44" s="151"/>
      <c r="AZ44" s="151"/>
      <c r="BA44" s="151"/>
      <c r="BB44" s="151"/>
    </row>
    <row r="45" spans="1:54" ht="15.75" customHeight="1" x14ac:dyDescent="0.35">
      <c r="A45" s="151"/>
      <c r="B45" s="209"/>
      <c r="C45" s="209"/>
      <c r="D45" s="209"/>
      <c r="E45" s="209"/>
      <c r="F45" s="209"/>
      <c r="G45" s="209"/>
      <c r="H45" s="209"/>
      <c r="I45" s="210"/>
      <c r="J45" s="211"/>
      <c r="K45" s="210"/>
      <c r="L45" s="209"/>
      <c r="M45" s="210"/>
      <c r="N45" s="212"/>
      <c r="O45" s="212"/>
      <c r="P45" s="209"/>
      <c r="Q45" s="212"/>
      <c r="R45" s="209"/>
      <c r="S45" s="209"/>
      <c r="T45" s="209"/>
      <c r="U45" s="209"/>
      <c r="V45" s="151"/>
      <c r="W45" s="151"/>
      <c r="X45" s="209"/>
      <c r="Y45" s="151"/>
      <c r="Z45" s="151"/>
      <c r="AA45" s="151"/>
      <c r="AB45" s="209"/>
      <c r="AC45" s="151"/>
      <c r="AD45" s="151"/>
      <c r="AE45" s="151"/>
      <c r="AF45" s="209"/>
      <c r="AG45" s="151"/>
      <c r="AH45" s="151"/>
      <c r="AI45" s="151"/>
      <c r="AJ45" s="209"/>
      <c r="AK45" s="151"/>
      <c r="AL45" s="151"/>
      <c r="AM45" s="151"/>
      <c r="AN45" s="209"/>
      <c r="AO45" s="151"/>
      <c r="AP45" s="151"/>
      <c r="AQ45" s="151"/>
      <c r="AR45" s="151"/>
      <c r="AS45" s="151"/>
      <c r="AT45" s="151"/>
      <c r="AU45" s="151"/>
      <c r="AV45" s="151"/>
      <c r="AW45" s="151"/>
      <c r="AX45" s="151"/>
      <c r="AY45" s="151"/>
      <c r="AZ45" s="151"/>
      <c r="BA45" s="151"/>
      <c r="BB45" s="151"/>
    </row>
    <row r="46" spans="1:54" ht="14.25" customHeight="1" x14ac:dyDescent="0.35">
      <c r="A46" s="151"/>
      <c r="B46" s="209"/>
      <c r="C46" s="209"/>
      <c r="D46" s="209"/>
      <c r="E46" s="209"/>
      <c r="F46" s="209"/>
      <c r="G46" s="209"/>
      <c r="H46" s="209"/>
      <c r="I46" s="210"/>
      <c r="J46" s="211"/>
      <c r="K46" s="210"/>
      <c r="L46" s="209"/>
      <c r="M46" s="210"/>
      <c r="N46" s="212"/>
      <c r="O46" s="212"/>
      <c r="P46" s="209"/>
      <c r="Q46" s="212"/>
      <c r="R46" s="209"/>
      <c r="S46" s="209"/>
      <c r="T46" s="209"/>
      <c r="U46" s="209"/>
      <c r="V46" s="151"/>
      <c r="W46" s="151"/>
      <c r="X46" s="209"/>
      <c r="Y46" s="151"/>
      <c r="Z46" s="151"/>
      <c r="AA46" s="151"/>
      <c r="AB46" s="209"/>
      <c r="AC46" s="151"/>
      <c r="AD46" s="151"/>
      <c r="AE46" s="151"/>
      <c r="AF46" s="209"/>
      <c r="AG46" s="151"/>
      <c r="AH46" s="151"/>
      <c r="AI46" s="151"/>
      <c r="AJ46" s="209"/>
      <c r="AK46" s="151"/>
      <c r="AL46" s="151"/>
      <c r="AM46" s="151"/>
      <c r="AN46" s="209"/>
      <c r="AO46" s="151"/>
      <c r="AP46" s="151"/>
      <c r="AQ46" s="151"/>
      <c r="AR46" s="151"/>
      <c r="AS46" s="151"/>
      <c r="AT46" s="151"/>
      <c r="AU46" s="151"/>
      <c r="AV46" s="151"/>
      <c r="AW46" s="151"/>
      <c r="AX46" s="151"/>
      <c r="AY46" s="151"/>
      <c r="AZ46" s="151"/>
      <c r="BA46" s="151"/>
      <c r="BB46" s="151"/>
    </row>
    <row r="47" spans="1:54" ht="14.25" customHeight="1" x14ac:dyDescent="0.35">
      <c r="A47" s="151"/>
      <c r="B47" s="209"/>
      <c r="C47" s="209"/>
      <c r="D47" s="209"/>
      <c r="E47" s="209"/>
      <c r="F47" s="209"/>
      <c r="G47" s="209"/>
      <c r="H47" s="209"/>
      <c r="I47" s="210"/>
      <c r="J47" s="211"/>
      <c r="K47" s="210"/>
      <c r="L47" s="209"/>
      <c r="M47" s="210"/>
      <c r="N47" s="212"/>
      <c r="O47" s="212"/>
      <c r="P47" s="209"/>
      <c r="Q47" s="212"/>
      <c r="R47" s="209"/>
      <c r="S47" s="209"/>
      <c r="T47" s="209"/>
      <c r="U47" s="209"/>
      <c r="V47" s="151"/>
      <c r="W47" s="151"/>
      <c r="X47" s="209"/>
      <c r="Y47" s="151"/>
      <c r="Z47" s="151"/>
      <c r="AA47" s="151"/>
      <c r="AB47" s="209"/>
      <c r="AC47" s="151"/>
      <c r="AD47" s="151"/>
      <c r="AE47" s="151"/>
      <c r="AF47" s="209"/>
      <c r="AG47" s="151"/>
      <c r="AH47" s="151"/>
      <c r="AI47" s="151"/>
      <c r="AJ47" s="209"/>
      <c r="AK47" s="151"/>
      <c r="AL47" s="151"/>
      <c r="AM47" s="151"/>
      <c r="AN47" s="209"/>
      <c r="AO47" s="151"/>
      <c r="AP47" s="151"/>
      <c r="AQ47" s="151"/>
      <c r="AR47" s="151"/>
      <c r="AS47" s="151"/>
      <c r="AT47" s="151"/>
      <c r="AU47" s="151"/>
      <c r="AV47" s="151"/>
      <c r="AW47" s="151"/>
      <c r="AX47" s="151"/>
      <c r="AY47" s="151"/>
      <c r="AZ47" s="151"/>
      <c r="BA47" s="151"/>
      <c r="BB47" s="151"/>
    </row>
    <row r="48" spans="1:54" x14ac:dyDescent="0.25">
      <c r="A48" s="151"/>
      <c r="B48" s="151"/>
      <c r="C48" s="151"/>
      <c r="D48" s="151"/>
      <c r="E48" s="151"/>
      <c r="F48" s="64"/>
      <c r="G48" s="151"/>
      <c r="H48" s="151"/>
      <c r="I48" s="151"/>
      <c r="J48" s="151"/>
      <c r="K48" s="151"/>
      <c r="L48" s="151"/>
      <c r="M48" s="151"/>
      <c r="N48" s="213"/>
      <c r="O48" s="213"/>
      <c r="P48" s="151"/>
      <c r="Q48" s="213"/>
      <c r="R48" s="151"/>
      <c r="S48" s="151"/>
      <c r="T48" s="151"/>
      <c r="U48" s="151"/>
      <c r="V48" s="151"/>
      <c r="W48" s="151"/>
      <c r="X48" s="151"/>
      <c r="Y48" s="151"/>
      <c r="Z48" s="151"/>
      <c r="AA48" s="151"/>
      <c r="AB48" s="151"/>
      <c r="AC48" s="151"/>
      <c r="AD48" s="151"/>
      <c r="AE48" s="151"/>
      <c r="AF48" s="151"/>
      <c r="AG48" s="151"/>
      <c r="AH48" s="151"/>
      <c r="AI48" s="151"/>
      <c r="AJ48" s="151"/>
      <c r="AK48" s="151"/>
      <c r="AL48" s="151"/>
      <c r="AM48" s="151"/>
      <c r="AN48" s="151"/>
      <c r="AO48" s="151"/>
      <c r="AP48" s="151"/>
      <c r="AQ48" s="151"/>
      <c r="AR48" s="151"/>
      <c r="AS48" s="151"/>
      <c r="AT48" s="151"/>
      <c r="AU48" s="151"/>
      <c r="AV48" s="151"/>
      <c r="AW48" s="151"/>
      <c r="AX48" s="151"/>
      <c r="AY48" s="151"/>
      <c r="AZ48" s="151"/>
      <c r="BA48" s="151"/>
      <c r="BB48" s="151"/>
    </row>
    <row r="49" spans="1:54" x14ac:dyDescent="0.25">
      <c r="A49" s="151"/>
      <c r="B49" s="151"/>
      <c r="C49" s="151"/>
      <c r="D49" s="151"/>
      <c r="E49" s="151"/>
      <c r="F49" s="64"/>
      <c r="G49" s="151"/>
      <c r="H49" s="151"/>
      <c r="I49" s="151"/>
      <c r="J49" s="151"/>
      <c r="K49" s="151"/>
      <c r="L49" s="151"/>
      <c r="M49" s="151"/>
      <c r="N49" s="151"/>
      <c r="O49" s="151"/>
      <c r="P49" s="151"/>
      <c r="Q49" s="151"/>
      <c r="R49" s="151"/>
      <c r="S49" s="151"/>
      <c r="T49" s="151"/>
      <c r="U49" s="151"/>
      <c r="V49" s="151"/>
      <c r="W49" s="151"/>
      <c r="X49" s="151"/>
      <c r="Y49" s="151"/>
      <c r="Z49" s="151"/>
      <c r="AA49" s="151"/>
      <c r="AB49" s="151"/>
      <c r="AC49" s="151"/>
      <c r="AD49" s="151"/>
      <c r="AE49" s="151"/>
      <c r="AF49" s="151"/>
      <c r="AG49" s="151"/>
      <c r="AH49" s="151"/>
      <c r="AI49" s="151"/>
      <c r="AJ49" s="151"/>
      <c r="AK49" s="151"/>
      <c r="AL49" s="151"/>
      <c r="AM49" s="151"/>
      <c r="AN49" s="151"/>
      <c r="AO49" s="151"/>
      <c r="AP49" s="151"/>
      <c r="AQ49" s="151"/>
      <c r="AR49" s="151"/>
      <c r="AS49" s="151"/>
      <c r="AT49" s="151"/>
      <c r="AU49" s="151"/>
      <c r="AV49" s="151"/>
      <c r="AW49" s="151"/>
      <c r="AX49" s="151"/>
      <c r="AY49" s="151"/>
      <c r="AZ49" s="151"/>
      <c r="BA49" s="151"/>
      <c r="BB49" s="151"/>
    </row>
    <row r="50" spans="1:54" x14ac:dyDescent="0.25">
      <c r="F50" s="52"/>
      <c r="G50" s="162"/>
      <c r="I50" s="162"/>
    </row>
    <row r="51" spans="1:54" x14ac:dyDescent="0.25">
      <c r="F51" s="52"/>
      <c r="G51" s="162"/>
      <c r="I51" s="162"/>
    </row>
    <row r="52" spans="1:54" x14ac:dyDescent="0.25">
      <c r="F52" s="52"/>
      <c r="G52" s="162"/>
      <c r="I52" s="162"/>
    </row>
  </sheetData>
  <mergeCells count="24">
    <mergeCell ref="AK2:AL2"/>
    <mergeCell ref="AO2:AP2"/>
    <mergeCell ref="AS2:AT2"/>
    <mergeCell ref="AS3:AT3"/>
    <mergeCell ref="Q2:R2"/>
    <mergeCell ref="U2:V2"/>
    <mergeCell ref="Y2:Z2"/>
    <mergeCell ref="AC2:AD2"/>
    <mergeCell ref="AG2:AH2"/>
    <mergeCell ref="AC3:AD3"/>
    <mergeCell ref="AG3:AH3"/>
    <mergeCell ref="AK3:AL3"/>
    <mergeCell ref="AO3:AP3"/>
    <mergeCell ref="Q3:R3"/>
    <mergeCell ref="U3:V3"/>
    <mergeCell ref="Y3:Z3"/>
    <mergeCell ref="A2:B2"/>
    <mergeCell ref="E2:F2"/>
    <mergeCell ref="I2:J2"/>
    <mergeCell ref="M2:N2"/>
    <mergeCell ref="E3:F3"/>
    <mergeCell ref="I3:J3"/>
    <mergeCell ref="M3:N3"/>
    <mergeCell ref="A3:B3"/>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Z43"/>
  <sheetViews>
    <sheetView zoomScale="71" workbookViewId="0">
      <selection activeCell="E20" sqref="E20"/>
    </sheetView>
  </sheetViews>
  <sheetFormatPr defaultRowHeight="15" x14ac:dyDescent="0.25"/>
  <cols>
    <col min="1" max="1" width="27.7109375" bestFit="1" customWidth="1"/>
    <col min="2" max="2" width="35" customWidth="1"/>
    <col min="8" max="8" width="32.28515625" bestFit="1" customWidth="1"/>
    <col min="10" max="10" width="60.28515625" bestFit="1" customWidth="1"/>
  </cols>
  <sheetData>
    <row r="1" spans="1:26" ht="15" customHeight="1" x14ac:dyDescent="0.25">
      <c r="A1" s="343" t="s">
        <v>92</v>
      </c>
      <c r="B1" s="343"/>
      <c r="C1" s="53"/>
      <c r="D1" s="53"/>
      <c r="E1" s="53"/>
      <c r="F1" s="53"/>
      <c r="G1" s="53"/>
      <c r="H1" s="53"/>
      <c r="I1" s="53"/>
      <c r="J1" s="53"/>
      <c r="K1" s="53"/>
      <c r="L1" s="42"/>
      <c r="M1" s="42"/>
      <c r="N1" s="42"/>
      <c r="O1" s="42"/>
      <c r="P1" s="42"/>
      <c r="Q1" s="42"/>
      <c r="R1" s="42"/>
      <c r="S1" s="42"/>
      <c r="T1" s="42"/>
      <c r="U1" s="42"/>
      <c r="V1" s="42"/>
      <c r="W1" s="42"/>
      <c r="X1" s="42"/>
      <c r="Y1" s="42"/>
      <c r="Z1" s="42"/>
    </row>
    <row r="2" spans="1:26" ht="15" customHeight="1" x14ac:dyDescent="0.25">
      <c r="A2" s="343"/>
      <c r="B2" s="343"/>
      <c r="C2" s="53"/>
      <c r="D2" s="53"/>
      <c r="E2" s="53"/>
      <c r="F2" s="53"/>
      <c r="G2" s="53"/>
      <c r="H2" s="53"/>
      <c r="I2" s="53"/>
      <c r="J2" s="53"/>
      <c r="K2" s="53"/>
      <c r="L2" s="42"/>
      <c r="M2" s="42"/>
      <c r="N2" s="42"/>
      <c r="O2" s="42"/>
      <c r="P2" s="42"/>
      <c r="Q2" s="42"/>
      <c r="R2" s="42"/>
      <c r="S2" s="42"/>
      <c r="T2" s="42"/>
      <c r="U2" s="42"/>
      <c r="V2" s="42"/>
      <c r="W2" s="42"/>
      <c r="X2" s="42"/>
      <c r="Y2" s="42"/>
      <c r="Z2" s="42"/>
    </row>
    <row r="3" spans="1:26" ht="15" customHeight="1" thickBot="1" x14ac:dyDescent="0.3">
      <c r="A3" s="343"/>
      <c r="B3" s="343"/>
      <c r="C3" s="53"/>
      <c r="D3" s="53"/>
      <c r="E3" s="53"/>
      <c r="F3" s="53"/>
      <c r="G3" s="53"/>
      <c r="H3" s="53"/>
      <c r="I3" s="53"/>
      <c r="J3" s="53"/>
      <c r="K3" s="53"/>
      <c r="L3" s="42"/>
      <c r="M3" s="42"/>
      <c r="N3" s="42"/>
      <c r="O3" s="42"/>
      <c r="P3" s="42"/>
      <c r="Q3" s="42"/>
      <c r="R3" s="42"/>
      <c r="S3" s="42"/>
      <c r="T3" s="42"/>
      <c r="U3" s="42"/>
      <c r="V3" s="42"/>
      <c r="W3" s="42"/>
      <c r="X3" s="42"/>
      <c r="Y3" s="42"/>
      <c r="Z3" s="42"/>
    </row>
    <row r="4" spans="1:26" ht="15.75" customHeight="1" thickBot="1" x14ac:dyDescent="0.3">
      <c r="A4" s="6"/>
      <c r="B4" s="7" t="s">
        <v>17</v>
      </c>
      <c r="C4" s="42"/>
      <c r="D4" s="42"/>
      <c r="E4" s="42"/>
      <c r="F4" s="42"/>
      <c r="G4" s="42"/>
      <c r="H4" s="1" t="s">
        <v>18</v>
      </c>
      <c r="I4" s="1" t="s">
        <v>19</v>
      </c>
      <c r="J4" s="1" t="s">
        <v>43</v>
      </c>
      <c r="K4" s="42"/>
      <c r="L4" s="42"/>
      <c r="M4" s="42"/>
      <c r="N4" s="42"/>
      <c r="O4" s="42"/>
      <c r="P4" s="42"/>
      <c r="Q4" s="42"/>
      <c r="R4" s="42"/>
      <c r="S4" s="42"/>
      <c r="T4" s="42"/>
      <c r="U4" s="42"/>
      <c r="V4" s="42"/>
      <c r="W4" s="42"/>
      <c r="X4" s="42"/>
      <c r="Y4" s="42"/>
      <c r="Z4" s="42"/>
    </row>
    <row r="5" spans="1:26" x14ac:dyDescent="0.25">
      <c r="A5" s="8" t="s">
        <v>0</v>
      </c>
      <c r="B5" s="9"/>
      <c r="C5" s="42"/>
      <c r="D5" s="42"/>
      <c r="E5" s="42"/>
      <c r="F5" s="42"/>
      <c r="G5" s="42"/>
      <c r="H5" s="35" t="s">
        <v>24</v>
      </c>
      <c r="I5" s="35">
        <v>1</v>
      </c>
      <c r="J5" s="41" t="s">
        <v>44</v>
      </c>
      <c r="K5" s="42"/>
      <c r="L5" s="42"/>
      <c r="M5" s="42"/>
      <c r="N5" s="42"/>
      <c r="O5" s="42"/>
      <c r="P5" s="42"/>
      <c r="Q5" s="42"/>
      <c r="R5" s="42"/>
      <c r="S5" s="42"/>
      <c r="T5" s="42"/>
      <c r="U5" s="42"/>
      <c r="V5" s="42"/>
      <c r="W5" s="42"/>
      <c r="X5" s="42"/>
      <c r="Y5" s="42"/>
      <c r="Z5" s="42"/>
    </row>
    <row r="6" spans="1:26" x14ac:dyDescent="0.25">
      <c r="A6" s="10" t="s">
        <v>1</v>
      </c>
      <c r="B6" s="11"/>
      <c r="C6" s="42"/>
      <c r="D6" s="42"/>
      <c r="E6" s="42"/>
      <c r="F6" s="42"/>
      <c r="G6" s="42"/>
      <c r="H6" s="35" t="s">
        <v>40</v>
      </c>
      <c r="I6" s="35">
        <v>1</v>
      </c>
      <c r="J6" s="41" t="s">
        <v>45</v>
      </c>
      <c r="K6" s="42"/>
      <c r="L6" s="42"/>
      <c r="M6" s="42"/>
      <c r="N6" s="42"/>
      <c r="O6" s="42"/>
      <c r="P6" s="42"/>
      <c r="Q6" s="42"/>
      <c r="R6" s="42"/>
      <c r="S6" s="42"/>
      <c r="T6" s="42"/>
      <c r="U6" s="42"/>
      <c r="V6" s="42"/>
      <c r="W6" s="42"/>
      <c r="X6" s="42"/>
      <c r="Y6" s="42"/>
      <c r="Z6" s="42"/>
    </row>
    <row r="7" spans="1:26" x14ac:dyDescent="0.25">
      <c r="A7" s="12" t="s">
        <v>3</v>
      </c>
      <c r="B7" s="13"/>
      <c r="C7" s="42"/>
      <c r="D7" s="42"/>
      <c r="E7" s="42"/>
      <c r="F7" s="42"/>
      <c r="G7" s="42"/>
      <c r="H7" s="36" t="s">
        <v>23</v>
      </c>
      <c r="I7" s="36">
        <v>2</v>
      </c>
      <c r="J7" s="41" t="s">
        <v>131</v>
      </c>
      <c r="K7" s="42"/>
      <c r="L7" s="42"/>
      <c r="M7" s="42"/>
      <c r="N7" s="42"/>
      <c r="O7" s="42"/>
      <c r="P7" s="42"/>
      <c r="Q7" s="42"/>
      <c r="R7" s="42"/>
      <c r="S7" s="42"/>
      <c r="T7" s="42"/>
      <c r="U7" s="42"/>
      <c r="V7" s="42"/>
      <c r="W7" s="42"/>
      <c r="X7" s="42"/>
      <c r="Y7" s="42"/>
      <c r="Z7" s="42"/>
    </row>
    <row r="8" spans="1:26" x14ac:dyDescent="0.25">
      <c r="A8" s="10" t="s">
        <v>4</v>
      </c>
      <c r="B8" s="11"/>
      <c r="C8" s="42"/>
      <c r="D8" s="42"/>
      <c r="E8" s="42"/>
      <c r="F8" s="42"/>
      <c r="G8" s="42"/>
      <c r="H8" s="37" t="s">
        <v>22</v>
      </c>
      <c r="I8" s="94">
        <v>4</v>
      </c>
      <c r="J8" s="41" t="s">
        <v>132</v>
      </c>
      <c r="K8" s="42"/>
      <c r="L8" s="42"/>
      <c r="M8" s="42"/>
      <c r="N8" s="42"/>
      <c r="O8" s="42"/>
      <c r="P8" s="42"/>
      <c r="Q8" s="42"/>
      <c r="R8" s="42"/>
      <c r="S8" s="42"/>
      <c r="T8" s="42"/>
      <c r="U8" s="42"/>
      <c r="V8" s="42"/>
      <c r="W8" s="42"/>
      <c r="X8" s="42"/>
      <c r="Y8" s="42"/>
      <c r="Z8" s="42"/>
    </row>
    <row r="9" spans="1:26" x14ac:dyDescent="0.25">
      <c r="A9" s="12" t="s">
        <v>5</v>
      </c>
      <c r="B9" s="13"/>
      <c r="C9" s="42"/>
      <c r="D9" s="42"/>
      <c r="E9" s="42"/>
      <c r="F9" s="42"/>
      <c r="G9" s="42"/>
      <c r="H9" s="38" t="s">
        <v>42</v>
      </c>
      <c r="I9" s="38">
        <v>8</v>
      </c>
      <c r="J9" s="41" t="s">
        <v>133</v>
      </c>
      <c r="K9" s="42"/>
      <c r="L9" s="42"/>
      <c r="M9" s="42"/>
      <c r="N9" s="42"/>
      <c r="O9" s="42"/>
      <c r="P9" s="42"/>
      <c r="Q9" s="42"/>
      <c r="R9" s="42"/>
      <c r="S9" s="42"/>
      <c r="T9" s="42"/>
      <c r="U9" s="42"/>
      <c r="V9" s="42"/>
      <c r="W9" s="42"/>
      <c r="X9" s="42"/>
      <c r="Y9" s="42"/>
      <c r="Z9" s="42"/>
    </row>
    <row r="10" spans="1:26" x14ac:dyDescent="0.25">
      <c r="A10" s="10" t="s">
        <v>6</v>
      </c>
      <c r="B10" s="11"/>
      <c r="C10" s="42"/>
      <c r="D10" s="42"/>
      <c r="E10" s="42"/>
      <c r="F10" s="42"/>
      <c r="G10" s="42"/>
      <c r="H10" s="39" t="s">
        <v>39</v>
      </c>
      <c r="I10" s="39">
        <v>6</v>
      </c>
      <c r="J10" s="41" t="s">
        <v>134</v>
      </c>
      <c r="K10" s="42"/>
      <c r="L10" s="42"/>
      <c r="M10" s="42"/>
      <c r="N10" s="42"/>
      <c r="O10" s="42"/>
      <c r="P10" s="42"/>
      <c r="Q10" s="42"/>
      <c r="R10" s="42"/>
      <c r="S10" s="42"/>
      <c r="T10" s="42"/>
      <c r="U10" s="42"/>
      <c r="V10" s="42"/>
      <c r="W10" s="42"/>
      <c r="X10" s="42"/>
      <c r="Y10" s="42"/>
      <c r="Z10" s="42"/>
    </row>
    <row r="11" spans="1:26" x14ac:dyDescent="0.25">
      <c r="A11" s="12" t="s">
        <v>7</v>
      </c>
      <c r="B11" s="13"/>
      <c r="C11" s="42"/>
      <c r="D11" s="42"/>
      <c r="E11" s="42"/>
      <c r="F11" s="42"/>
      <c r="G11" s="42"/>
      <c r="H11" s="40" t="s">
        <v>21</v>
      </c>
      <c r="I11" s="40">
        <v>12</v>
      </c>
      <c r="J11" s="41" t="s">
        <v>46</v>
      </c>
      <c r="K11" s="42"/>
      <c r="L11" s="42"/>
      <c r="M11" s="42"/>
      <c r="N11" s="42"/>
      <c r="O11" s="42"/>
      <c r="P11" s="42"/>
      <c r="Q11" s="42"/>
      <c r="R11" s="42"/>
      <c r="S11" s="42"/>
      <c r="T11" s="42"/>
      <c r="U11" s="42"/>
      <c r="V11" s="42"/>
      <c r="W11" s="42"/>
      <c r="X11" s="42"/>
      <c r="Y11" s="42"/>
      <c r="Z11" s="42"/>
    </row>
    <row r="12" spans="1:26" x14ac:dyDescent="0.25">
      <c r="A12" s="10" t="s">
        <v>8</v>
      </c>
      <c r="B12" s="11"/>
      <c r="C12" s="42"/>
      <c r="D12" s="42"/>
      <c r="E12" s="42"/>
      <c r="F12" s="42"/>
      <c r="G12" s="42"/>
      <c r="H12" s="1" t="s">
        <v>41</v>
      </c>
      <c r="I12" s="1">
        <v>6</v>
      </c>
      <c r="J12" s="41" t="s">
        <v>130</v>
      </c>
      <c r="K12" s="42"/>
      <c r="L12" s="42"/>
      <c r="M12" s="42"/>
      <c r="N12" s="42"/>
      <c r="O12" s="42"/>
      <c r="P12" s="42"/>
      <c r="Q12" s="42"/>
      <c r="R12" s="42"/>
      <c r="S12" s="42"/>
      <c r="T12" s="42"/>
      <c r="U12" s="42"/>
      <c r="V12" s="42"/>
      <c r="W12" s="42"/>
      <c r="X12" s="42"/>
      <c r="Y12" s="42"/>
      <c r="Z12" s="42"/>
    </row>
    <row r="13" spans="1:26" x14ac:dyDescent="0.25">
      <c r="A13" s="12" t="s">
        <v>9</v>
      </c>
      <c r="B13" s="13"/>
      <c r="C13" s="42"/>
      <c r="D13" s="42"/>
      <c r="E13" s="42"/>
      <c r="F13" s="42"/>
      <c r="G13" s="42"/>
      <c r="H13" s="62" t="s">
        <v>99</v>
      </c>
      <c r="I13" s="62">
        <v>6</v>
      </c>
      <c r="J13" s="61" t="s">
        <v>129</v>
      </c>
      <c r="K13" s="42"/>
      <c r="L13" s="42"/>
      <c r="M13" s="42"/>
      <c r="N13" s="42"/>
      <c r="O13" s="42"/>
      <c r="P13" s="42"/>
      <c r="Q13" s="42"/>
      <c r="R13" s="42"/>
      <c r="S13" s="42"/>
      <c r="T13" s="42"/>
      <c r="U13" s="42"/>
      <c r="V13" s="42"/>
      <c r="W13" s="42"/>
      <c r="X13" s="42"/>
      <c r="Y13" s="42"/>
      <c r="Z13" s="42"/>
    </row>
    <row r="14" spans="1:26" x14ac:dyDescent="0.25">
      <c r="A14" s="10" t="s">
        <v>10</v>
      </c>
      <c r="B14" s="11"/>
      <c r="C14" s="42"/>
      <c r="D14" s="42"/>
      <c r="E14" s="42"/>
      <c r="F14" s="42"/>
      <c r="G14" s="42"/>
      <c r="H14" s="62" t="s">
        <v>93</v>
      </c>
      <c r="I14" s="62">
        <v>3</v>
      </c>
      <c r="J14" s="61" t="s">
        <v>95</v>
      </c>
      <c r="K14" s="42"/>
      <c r="L14" s="42"/>
      <c r="M14" s="42"/>
      <c r="N14" s="42"/>
      <c r="O14" s="42"/>
      <c r="P14" s="42"/>
      <c r="Q14" s="42"/>
      <c r="R14" s="42"/>
      <c r="S14" s="42"/>
      <c r="T14" s="42"/>
      <c r="U14" s="42"/>
      <c r="V14" s="42"/>
      <c r="W14" s="42"/>
      <c r="X14" s="42"/>
      <c r="Y14" s="42"/>
      <c r="Z14" s="42"/>
    </row>
    <row r="15" spans="1:26" x14ac:dyDescent="0.25">
      <c r="A15" s="12" t="s">
        <v>11</v>
      </c>
      <c r="B15" s="13"/>
      <c r="C15" s="42"/>
      <c r="D15" s="42"/>
      <c r="E15" s="42"/>
      <c r="F15" s="42"/>
      <c r="G15" s="42"/>
      <c r="H15" s="62" t="s">
        <v>94</v>
      </c>
      <c r="I15" s="62">
        <v>2</v>
      </c>
      <c r="J15" s="61" t="s">
        <v>136</v>
      </c>
      <c r="K15" s="42"/>
      <c r="L15" s="42"/>
      <c r="M15" s="42"/>
      <c r="N15" s="42"/>
      <c r="O15" s="42"/>
      <c r="P15" s="42"/>
      <c r="Q15" s="42"/>
      <c r="R15" s="42"/>
      <c r="S15" s="42"/>
      <c r="T15" s="42"/>
      <c r="U15" s="42"/>
      <c r="V15" s="42"/>
      <c r="W15" s="42"/>
      <c r="X15" s="42"/>
      <c r="Y15" s="42"/>
      <c r="Z15" s="42"/>
    </row>
    <row r="16" spans="1:26" x14ac:dyDescent="0.25">
      <c r="A16" s="10" t="s">
        <v>12</v>
      </c>
      <c r="B16" s="11"/>
      <c r="C16" s="42"/>
      <c r="D16" s="42"/>
      <c r="E16" s="42"/>
      <c r="F16" s="42"/>
      <c r="G16" s="42"/>
      <c r="H16" s="62" t="s">
        <v>98</v>
      </c>
      <c r="I16" s="62">
        <v>1</v>
      </c>
      <c r="J16" s="61" t="s">
        <v>135</v>
      </c>
      <c r="K16" s="42"/>
      <c r="L16" s="42"/>
      <c r="M16" s="42"/>
      <c r="N16" s="42"/>
      <c r="O16" s="42"/>
      <c r="P16" s="42"/>
      <c r="Q16" s="42"/>
      <c r="R16" s="42"/>
      <c r="S16" s="42"/>
      <c r="T16" s="42"/>
      <c r="U16" s="42"/>
      <c r="V16" s="42"/>
      <c r="W16" s="42"/>
      <c r="X16" s="42"/>
      <c r="Y16" s="42"/>
      <c r="Z16" s="42"/>
    </row>
    <row r="17" spans="1:26" x14ac:dyDescent="0.25">
      <c r="A17" s="12" t="s">
        <v>13</v>
      </c>
      <c r="B17" s="13"/>
      <c r="C17" s="42"/>
      <c r="D17" s="42"/>
      <c r="E17" s="42"/>
      <c r="F17" s="42"/>
      <c r="G17" s="42"/>
      <c r="H17" s="151"/>
      <c r="I17" s="151"/>
      <c r="J17" s="151"/>
      <c r="K17" s="42"/>
      <c r="L17" s="42"/>
      <c r="M17" s="42"/>
      <c r="N17" s="42"/>
      <c r="O17" s="42"/>
      <c r="P17" s="42"/>
      <c r="Q17" s="42"/>
      <c r="R17" s="42"/>
      <c r="S17" s="42"/>
      <c r="T17" s="42"/>
      <c r="U17" s="42"/>
      <c r="V17" s="42"/>
      <c r="W17" s="42"/>
      <c r="X17" s="42"/>
      <c r="Y17" s="42"/>
      <c r="Z17" s="42"/>
    </row>
    <row r="18" spans="1:26" x14ac:dyDescent="0.25">
      <c r="A18" s="10" t="s">
        <v>14</v>
      </c>
      <c r="B18" s="11"/>
      <c r="C18" s="42"/>
      <c r="D18" s="42"/>
      <c r="E18" s="42"/>
      <c r="F18" s="42"/>
      <c r="G18" s="42"/>
      <c r="H18" s="151"/>
      <c r="I18" s="151"/>
      <c r="J18" s="151"/>
      <c r="K18" s="42"/>
      <c r="L18" s="42"/>
      <c r="M18" s="42"/>
      <c r="N18" s="42"/>
      <c r="O18" s="42"/>
      <c r="P18" s="42"/>
      <c r="Q18" s="42"/>
      <c r="R18" s="42"/>
      <c r="S18" s="42"/>
      <c r="T18" s="42"/>
      <c r="U18" s="42"/>
      <c r="V18" s="42"/>
      <c r="W18" s="42"/>
      <c r="X18" s="42"/>
      <c r="Y18" s="42"/>
      <c r="Z18" s="42"/>
    </row>
    <row r="19" spans="1:26" x14ac:dyDescent="0.25">
      <c r="A19" s="12" t="s">
        <v>16</v>
      </c>
      <c r="B19" s="13"/>
      <c r="C19" s="42"/>
      <c r="D19" s="42"/>
      <c r="E19" s="42"/>
      <c r="F19" s="42"/>
      <c r="G19" s="42"/>
      <c r="H19" s="151"/>
      <c r="I19" s="151"/>
      <c r="J19" s="151"/>
      <c r="K19" s="42"/>
      <c r="L19" s="42"/>
      <c r="M19" s="42"/>
      <c r="N19" s="42"/>
      <c r="O19" s="42"/>
      <c r="P19" s="42"/>
      <c r="Q19" s="42"/>
      <c r="R19" s="42"/>
      <c r="S19" s="42"/>
      <c r="T19" s="42"/>
      <c r="U19" s="42"/>
      <c r="V19" s="42"/>
      <c r="W19" s="42"/>
      <c r="X19" s="42"/>
      <c r="Y19" s="42"/>
      <c r="Z19" s="42"/>
    </row>
    <row r="20" spans="1:26" ht="15.75" thickBot="1" x14ac:dyDescent="0.3">
      <c r="A20" s="14" t="s">
        <v>15</v>
      </c>
      <c r="B20" s="15"/>
      <c r="C20" s="42"/>
      <c r="D20" s="42"/>
      <c r="E20" s="42"/>
      <c r="F20" s="42"/>
      <c r="G20" s="42"/>
      <c r="H20" s="42"/>
      <c r="I20" s="42"/>
      <c r="J20" s="42"/>
      <c r="K20" s="42"/>
      <c r="L20" s="42"/>
      <c r="M20" s="42"/>
      <c r="N20" s="42"/>
      <c r="O20" s="42"/>
      <c r="P20" s="42"/>
      <c r="Q20" s="42"/>
      <c r="R20" s="42"/>
      <c r="S20" s="42"/>
      <c r="T20" s="42"/>
      <c r="U20" s="42"/>
      <c r="V20" s="42"/>
      <c r="W20" s="42"/>
      <c r="X20" s="42"/>
      <c r="Y20" s="42"/>
      <c r="Z20" s="42"/>
    </row>
    <row r="21" spans="1:26" x14ac:dyDescent="0.25">
      <c r="A21" s="16" t="s">
        <v>25</v>
      </c>
      <c r="B21" s="17"/>
      <c r="C21" s="42"/>
      <c r="D21" s="42"/>
      <c r="E21" s="42"/>
      <c r="F21" s="42"/>
      <c r="G21" s="42"/>
      <c r="H21" s="42"/>
      <c r="I21" s="42"/>
      <c r="J21" s="42"/>
      <c r="K21" s="42"/>
      <c r="L21" s="42"/>
      <c r="M21" s="42"/>
      <c r="N21" s="42"/>
      <c r="O21" s="42"/>
      <c r="P21" s="42"/>
      <c r="Q21" s="42"/>
      <c r="R21" s="42"/>
      <c r="S21" s="42"/>
      <c r="T21" s="42"/>
      <c r="U21" s="42"/>
      <c r="V21" s="42"/>
      <c r="W21" s="42"/>
      <c r="X21" s="42"/>
      <c r="Y21" s="42"/>
      <c r="Z21" s="42"/>
    </row>
    <row r="22" spans="1:26" x14ac:dyDescent="0.25">
      <c r="A22" s="18" t="s">
        <v>26</v>
      </c>
      <c r="B22" s="19"/>
      <c r="C22" s="42"/>
      <c r="D22" s="42"/>
      <c r="E22" s="42"/>
      <c r="F22" s="42"/>
      <c r="G22" s="42"/>
      <c r="H22" s="42"/>
      <c r="I22" s="42"/>
      <c r="J22" s="42"/>
      <c r="K22" s="42"/>
      <c r="L22" s="42"/>
      <c r="M22" s="42"/>
      <c r="N22" s="42"/>
      <c r="O22" s="42"/>
      <c r="P22" s="42"/>
      <c r="Q22" s="42"/>
      <c r="R22" s="42"/>
      <c r="S22" s="42"/>
      <c r="T22" s="42"/>
      <c r="U22" s="42"/>
      <c r="V22" s="42"/>
      <c r="W22" s="42"/>
      <c r="X22" s="42"/>
      <c r="Y22" s="42"/>
      <c r="Z22" s="42"/>
    </row>
    <row r="23" spans="1:26" x14ac:dyDescent="0.25">
      <c r="A23" s="18" t="s">
        <v>27</v>
      </c>
      <c r="B23" s="19"/>
      <c r="C23" s="42"/>
      <c r="D23" s="42"/>
      <c r="E23" s="42"/>
      <c r="F23" s="42"/>
      <c r="G23" s="42"/>
      <c r="H23" s="42"/>
      <c r="I23" s="42"/>
      <c r="J23" s="42"/>
      <c r="K23" s="42"/>
      <c r="L23" s="42"/>
      <c r="M23" s="42"/>
      <c r="N23" s="42"/>
      <c r="O23" s="42"/>
      <c r="P23" s="42"/>
      <c r="Q23" s="42"/>
      <c r="R23" s="42"/>
      <c r="S23" s="42"/>
      <c r="T23" s="42"/>
      <c r="U23" s="42"/>
      <c r="V23" s="42"/>
      <c r="W23" s="42"/>
      <c r="X23" s="42"/>
      <c r="Y23" s="42"/>
      <c r="Z23" s="42"/>
    </row>
    <row r="24" spans="1:26" x14ac:dyDescent="0.25">
      <c r="A24" s="18" t="s">
        <v>28</v>
      </c>
      <c r="B24" s="19"/>
      <c r="C24" s="42"/>
      <c r="D24" s="42"/>
      <c r="E24" s="42"/>
      <c r="F24" s="42"/>
      <c r="G24" s="42"/>
      <c r="H24" s="42"/>
      <c r="I24" s="42"/>
      <c r="J24" s="42"/>
      <c r="K24" s="42"/>
      <c r="L24" s="42"/>
      <c r="M24" s="42"/>
      <c r="N24" s="42"/>
      <c r="O24" s="42"/>
      <c r="P24" s="42"/>
      <c r="Q24" s="42"/>
      <c r="R24" s="42"/>
      <c r="S24" s="42"/>
      <c r="T24" s="42"/>
      <c r="U24" s="42"/>
      <c r="V24" s="42"/>
      <c r="W24" s="42"/>
      <c r="X24" s="42"/>
      <c r="Y24" s="42"/>
      <c r="Z24" s="42"/>
    </row>
    <row r="25" spans="1:26" x14ac:dyDescent="0.25">
      <c r="A25" s="18" t="s">
        <v>29</v>
      </c>
      <c r="B25" s="19"/>
      <c r="C25" s="42"/>
      <c r="D25" s="42"/>
      <c r="E25" s="42"/>
      <c r="F25" s="42"/>
      <c r="G25" s="42"/>
      <c r="H25" s="42"/>
      <c r="I25" s="42"/>
      <c r="J25" s="42"/>
      <c r="K25" s="42"/>
      <c r="L25" s="42"/>
      <c r="M25" s="42"/>
      <c r="N25" s="42"/>
      <c r="O25" s="42"/>
      <c r="P25" s="42"/>
      <c r="Q25" s="42"/>
      <c r="R25" s="42"/>
      <c r="S25" s="42"/>
      <c r="T25" s="42"/>
      <c r="U25" s="42"/>
      <c r="V25" s="42"/>
      <c r="W25" s="42"/>
      <c r="X25" s="42"/>
      <c r="Y25" s="42"/>
      <c r="Z25" s="42"/>
    </row>
    <row r="26" spans="1:26" x14ac:dyDescent="0.25">
      <c r="A26" s="18" t="s">
        <v>30</v>
      </c>
      <c r="B26" s="19"/>
      <c r="C26" s="42"/>
      <c r="D26" s="42"/>
      <c r="E26" s="42"/>
      <c r="F26" s="42"/>
      <c r="G26" s="42"/>
      <c r="H26" s="42"/>
      <c r="I26" s="42"/>
      <c r="J26" s="42"/>
      <c r="K26" s="42"/>
      <c r="L26" s="42"/>
      <c r="M26" s="42"/>
      <c r="N26" s="42"/>
      <c r="O26" s="42"/>
      <c r="P26" s="42"/>
      <c r="Q26" s="42"/>
      <c r="R26" s="42"/>
      <c r="S26" s="42"/>
      <c r="T26" s="42"/>
      <c r="U26" s="42"/>
      <c r="V26" s="42"/>
      <c r="W26" s="42"/>
      <c r="X26" s="42"/>
      <c r="Y26" s="42"/>
      <c r="Z26" s="42"/>
    </row>
    <row r="27" spans="1:26" x14ac:dyDescent="0.25">
      <c r="A27" s="18" t="s">
        <v>31</v>
      </c>
      <c r="B27" s="19"/>
      <c r="C27" s="42"/>
      <c r="D27" s="42"/>
      <c r="E27" s="42"/>
      <c r="F27" s="42"/>
      <c r="G27" s="42"/>
      <c r="H27" s="42"/>
      <c r="I27" s="42"/>
      <c r="J27" s="42"/>
      <c r="K27" s="42"/>
      <c r="L27" s="42"/>
      <c r="M27" s="42"/>
      <c r="N27" s="42"/>
      <c r="O27" s="42"/>
      <c r="P27" s="42"/>
      <c r="Q27" s="42"/>
      <c r="R27" s="42"/>
      <c r="S27" s="42"/>
      <c r="T27" s="42"/>
      <c r="U27" s="42"/>
      <c r="V27" s="42"/>
      <c r="W27" s="42"/>
      <c r="X27" s="42"/>
      <c r="Y27" s="42"/>
      <c r="Z27" s="42"/>
    </row>
    <row r="28" spans="1:26" ht="15.75" thickBot="1" x14ac:dyDescent="0.3">
      <c r="A28" s="20" t="s">
        <v>32</v>
      </c>
      <c r="B28" s="21"/>
      <c r="C28" s="42"/>
      <c r="D28" s="42"/>
      <c r="E28" s="42"/>
      <c r="F28" s="42"/>
      <c r="G28" s="42"/>
      <c r="H28" s="42"/>
      <c r="I28" s="42"/>
      <c r="J28" s="42"/>
      <c r="K28" s="42"/>
      <c r="L28" s="42"/>
      <c r="M28" s="42"/>
      <c r="N28" s="42"/>
      <c r="O28" s="42"/>
      <c r="P28" s="42"/>
      <c r="Q28" s="42"/>
      <c r="R28" s="42"/>
      <c r="S28" s="42"/>
      <c r="T28" s="42"/>
      <c r="U28" s="42"/>
      <c r="V28" s="42"/>
      <c r="W28" s="42"/>
      <c r="X28" s="42"/>
      <c r="Y28" s="42"/>
      <c r="Z28" s="42"/>
    </row>
    <row r="29" spans="1:26" x14ac:dyDescent="0.25">
      <c r="A29" s="22" t="s">
        <v>33</v>
      </c>
      <c r="B29" s="23"/>
      <c r="C29" s="42"/>
      <c r="D29" s="42"/>
      <c r="E29" s="42"/>
      <c r="F29" s="42"/>
      <c r="G29" s="42"/>
      <c r="H29" s="42"/>
      <c r="I29" s="42"/>
      <c r="J29" s="42"/>
      <c r="K29" s="42"/>
      <c r="L29" s="42"/>
      <c r="M29" s="42"/>
      <c r="N29" s="42"/>
      <c r="O29" s="42"/>
      <c r="P29" s="42"/>
      <c r="Q29" s="42"/>
      <c r="R29" s="42"/>
      <c r="S29" s="42"/>
      <c r="T29" s="42"/>
      <c r="U29" s="42"/>
      <c r="V29" s="42"/>
      <c r="W29" s="42"/>
      <c r="X29" s="42"/>
      <c r="Y29" s="42"/>
      <c r="Z29" s="42"/>
    </row>
    <row r="30" spans="1:26" x14ac:dyDescent="0.25">
      <c r="A30" s="24" t="s">
        <v>34</v>
      </c>
      <c r="B30" s="25"/>
      <c r="C30" s="42"/>
      <c r="D30" s="42"/>
      <c r="E30" s="42"/>
      <c r="F30" s="42"/>
      <c r="G30" s="42"/>
      <c r="H30" s="42"/>
      <c r="I30" s="42"/>
      <c r="J30" s="42"/>
      <c r="K30" s="42"/>
      <c r="L30" s="42"/>
      <c r="M30" s="42"/>
      <c r="N30" s="42"/>
      <c r="O30" s="42"/>
      <c r="P30" s="42"/>
      <c r="Q30" s="42"/>
      <c r="R30" s="42"/>
      <c r="S30" s="42"/>
      <c r="T30" s="42"/>
      <c r="U30" s="42"/>
      <c r="V30" s="42"/>
      <c r="W30" s="42"/>
      <c r="X30" s="42"/>
      <c r="Y30" s="42"/>
      <c r="Z30" s="42"/>
    </row>
    <row r="31" spans="1:26" x14ac:dyDescent="0.25">
      <c r="A31" s="24" t="s">
        <v>35</v>
      </c>
      <c r="B31" s="25"/>
      <c r="C31" s="42"/>
      <c r="D31" s="42"/>
      <c r="E31" s="42"/>
      <c r="F31" s="42"/>
      <c r="G31" s="42"/>
      <c r="H31" s="42"/>
      <c r="I31" s="42"/>
      <c r="J31" s="42"/>
      <c r="K31" s="42"/>
      <c r="L31" s="42"/>
      <c r="M31" s="42"/>
      <c r="N31" s="42"/>
      <c r="O31" s="42"/>
      <c r="P31" s="42"/>
      <c r="Q31" s="42"/>
      <c r="R31" s="42"/>
      <c r="S31" s="42"/>
      <c r="T31" s="42"/>
      <c r="U31" s="42"/>
      <c r="V31" s="42"/>
      <c r="W31" s="42"/>
      <c r="X31" s="42"/>
      <c r="Y31" s="42"/>
      <c r="Z31" s="42"/>
    </row>
    <row r="32" spans="1:26" ht="15.75" thickBot="1" x14ac:dyDescent="0.3">
      <c r="A32" s="26" t="s">
        <v>36</v>
      </c>
      <c r="B32" s="27"/>
      <c r="C32" s="42"/>
      <c r="D32" s="42"/>
      <c r="E32" s="42"/>
      <c r="F32" s="42"/>
      <c r="G32" s="42"/>
      <c r="H32" s="42"/>
      <c r="I32" s="42"/>
      <c r="J32" s="42"/>
      <c r="K32" s="42"/>
      <c r="L32" s="42"/>
      <c r="M32" s="42"/>
      <c r="N32" s="42"/>
      <c r="O32" s="42"/>
      <c r="P32" s="42"/>
      <c r="Q32" s="42"/>
      <c r="R32" s="42"/>
      <c r="S32" s="42"/>
      <c r="T32" s="42"/>
      <c r="U32" s="42"/>
      <c r="V32" s="42"/>
      <c r="W32" s="42"/>
      <c r="X32" s="42"/>
      <c r="Y32" s="42"/>
      <c r="Z32" s="42"/>
    </row>
    <row r="33" spans="1:26" x14ac:dyDescent="0.25">
      <c r="A33" s="28" t="s">
        <v>37</v>
      </c>
      <c r="B33" s="29"/>
      <c r="C33" s="42"/>
      <c r="D33" s="42"/>
      <c r="E33" s="42"/>
      <c r="F33" s="42"/>
      <c r="G33" s="42"/>
      <c r="H33" s="42"/>
      <c r="I33" s="42"/>
      <c r="J33" s="42"/>
      <c r="K33" s="42"/>
      <c r="L33" s="42"/>
      <c r="M33" s="42"/>
      <c r="N33" s="42"/>
      <c r="O33" s="42"/>
      <c r="P33" s="42"/>
      <c r="Q33" s="42"/>
      <c r="R33" s="42"/>
      <c r="S33" s="42"/>
      <c r="T33" s="42"/>
      <c r="U33" s="42"/>
      <c r="V33" s="42"/>
      <c r="W33" s="42"/>
      <c r="X33" s="42"/>
      <c r="Y33" s="42"/>
      <c r="Z33" s="42"/>
    </row>
    <row r="34" spans="1:26" ht="15.75" thickBot="1" x14ac:dyDescent="0.3">
      <c r="A34" s="30" t="s">
        <v>38</v>
      </c>
      <c r="B34" s="31"/>
      <c r="C34" s="42"/>
      <c r="D34" s="42"/>
      <c r="E34" s="42"/>
      <c r="F34" s="42"/>
      <c r="G34" s="42"/>
      <c r="H34" s="42"/>
      <c r="I34" s="42"/>
      <c r="J34" s="42"/>
      <c r="K34" s="42"/>
      <c r="L34" s="42"/>
      <c r="M34" s="42"/>
      <c r="N34" s="42"/>
      <c r="O34" s="42"/>
      <c r="P34" s="42"/>
      <c r="Q34" s="42"/>
      <c r="R34" s="42"/>
      <c r="S34" s="42"/>
      <c r="T34" s="42"/>
      <c r="U34" s="42"/>
      <c r="V34" s="42"/>
      <c r="W34" s="42"/>
      <c r="X34" s="42"/>
      <c r="Y34" s="42"/>
      <c r="Z34" s="42"/>
    </row>
    <row r="35" spans="1:26" ht="15.75" thickBot="1" x14ac:dyDescent="0.3">
      <c r="A35" s="32" t="s">
        <v>39</v>
      </c>
      <c r="B35" s="33"/>
      <c r="C35" s="42"/>
      <c r="D35" s="42"/>
      <c r="E35" s="42"/>
      <c r="F35" s="42"/>
      <c r="G35" s="42"/>
      <c r="H35" s="42"/>
      <c r="I35" s="42"/>
      <c r="J35" s="42"/>
      <c r="K35" s="42"/>
      <c r="L35" s="42"/>
      <c r="M35" s="42"/>
      <c r="N35" s="42"/>
      <c r="O35" s="42"/>
      <c r="P35" s="42"/>
      <c r="Q35" s="42"/>
      <c r="R35" s="42"/>
      <c r="S35" s="42"/>
      <c r="T35" s="42"/>
      <c r="U35" s="42"/>
      <c r="V35" s="42"/>
      <c r="W35" s="42"/>
      <c r="X35" s="42"/>
      <c r="Y35" s="42"/>
      <c r="Z35" s="42"/>
    </row>
    <row r="36" spans="1:26" ht="15.75" thickBot="1" x14ac:dyDescent="0.3">
      <c r="A36" s="50" t="s">
        <v>20</v>
      </c>
      <c r="B36" s="51"/>
      <c r="C36" s="42"/>
      <c r="D36" s="42"/>
      <c r="E36" s="42"/>
      <c r="F36" s="42"/>
      <c r="G36" s="42"/>
      <c r="H36" s="42"/>
      <c r="I36" s="42"/>
      <c r="J36" s="42"/>
      <c r="K36" s="42"/>
      <c r="L36" s="42"/>
      <c r="M36" s="42"/>
      <c r="N36" s="42"/>
      <c r="O36" s="42"/>
      <c r="P36" s="42"/>
      <c r="Q36" s="42"/>
      <c r="R36" s="42"/>
      <c r="S36" s="42"/>
      <c r="T36" s="42"/>
      <c r="U36" s="42"/>
      <c r="V36" s="42"/>
      <c r="W36" s="42"/>
      <c r="X36" s="42"/>
      <c r="Y36" s="42"/>
      <c r="Z36" s="42"/>
    </row>
    <row r="37" spans="1:26" ht="15.75" customHeight="1" x14ac:dyDescent="0.25">
      <c r="A37" s="54" t="s">
        <v>124</v>
      </c>
      <c r="B37" s="55"/>
      <c r="C37" s="42"/>
      <c r="D37" s="42"/>
      <c r="E37" s="42"/>
      <c r="F37" s="42"/>
      <c r="G37" s="42"/>
      <c r="H37" s="42"/>
      <c r="I37" s="42"/>
      <c r="J37" s="42"/>
      <c r="K37" s="42"/>
      <c r="L37" s="42"/>
      <c r="M37" s="42"/>
      <c r="N37" s="42"/>
      <c r="O37" s="42"/>
      <c r="P37" s="42"/>
      <c r="Q37" s="42"/>
      <c r="R37" s="42"/>
      <c r="S37" s="42"/>
      <c r="T37" s="42"/>
      <c r="U37" s="42"/>
      <c r="V37" s="42"/>
      <c r="W37" s="42"/>
      <c r="X37" s="42"/>
      <c r="Y37" s="42"/>
      <c r="Z37" s="42"/>
    </row>
    <row r="38" spans="1:26" ht="15.75" customHeight="1" x14ac:dyDescent="0.25">
      <c r="A38" s="56" t="s">
        <v>125</v>
      </c>
      <c r="B38" s="57"/>
      <c r="C38" s="42"/>
      <c r="D38" s="42"/>
      <c r="E38" s="42"/>
      <c r="F38" s="42"/>
      <c r="G38" s="151"/>
      <c r="H38" s="151"/>
      <c r="I38" s="151"/>
      <c r="J38" s="151"/>
      <c r="K38" s="151"/>
      <c r="L38" s="42"/>
      <c r="M38" s="42"/>
      <c r="N38" s="42"/>
      <c r="O38" s="42"/>
      <c r="P38" s="42"/>
      <c r="Q38" s="42"/>
      <c r="R38" s="42"/>
      <c r="S38" s="42"/>
      <c r="T38" s="42"/>
      <c r="U38" s="42"/>
      <c r="V38" s="42"/>
      <c r="W38" s="42"/>
      <c r="X38" s="42"/>
      <c r="Y38" s="42"/>
      <c r="Z38" s="42"/>
    </row>
    <row r="39" spans="1:26" ht="15.75" customHeight="1" x14ac:dyDescent="0.25">
      <c r="A39" s="56" t="s">
        <v>96</v>
      </c>
      <c r="B39" s="57"/>
      <c r="C39" s="42"/>
      <c r="D39" s="42"/>
      <c r="E39" s="42"/>
      <c r="F39" s="42"/>
      <c r="G39" s="151"/>
      <c r="H39" s="151"/>
      <c r="I39" s="151"/>
      <c r="J39" s="151"/>
      <c r="K39" s="151"/>
      <c r="L39" s="42"/>
      <c r="M39" s="42"/>
      <c r="N39" s="42"/>
      <c r="O39" s="42"/>
      <c r="P39" s="42"/>
      <c r="Q39" s="42"/>
      <c r="R39" s="42"/>
      <c r="S39" s="42"/>
      <c r="T39" s="42"/>
      <c r="U39" s="42"/>
      <c r="V39" s="42"/>
      <c r="W39" s="42"/>
      <c r="X39" s="42"/>
      <c r="Y39" s="42"/>
      <c r="Z39" s="42"/>
    </row>
    <row r="40" spans="1:26" ht="15.75" customHeight="1" x14ac:dyDescent="0.25">
      <c r="A40" s="56" t="s">
        <v>97</v>
      </c>
      <c r="B40" s="57"/>
      <c r="C40" s="42"/>
      <c r="D40" s="42"/>
      <c r="E40" s="42"/>
      <c r="F40" s="42"/>
      <c r="G40" s="151"/>
      <c r="H40" s="151"/>
      <c r="I40" s="151"/>
      <c r="J40" s="151"/>
      <c r="K40" s="151"/>
      <c r="L40" s="42"/>
      <c r="M40" s="42"/>
      <c r="N40" s="42"/>
      <c r="O40" s="42"/>
      <c r="P40" s="42"/>
      <c r="Q40" s="42"/>
      <c r="R40" s="42"/>
      <c r="S40" s="42"/>
      <c r="T40" s="42"/>
      <c r="U40" s="42"/>
      <c r="V40" s="42"/>
      <c r="W40" s="42"/>
      <c r="X40" s="42"/>
      <c r="Y40" s="42"/>
      <c r="Z40" s="42"/>
    </row>
    <row r="41" spans="1:26" ht="15.75" customHeight="1" thickBot="1" x14ac:dyDescent="0.3">
      <c r="A41" s="58" t="s">
        <v>128</v>
      </c>
      <c r="B41" s="59"/>
      <c r="C41" s="42"/>
      <c r="D41" s="42"/>
      <c r="E41" s="42"/>
      <c r="F41" s="42"/>
      <c r="G41" s="151"/>
      <c r="H41" s="151"/>
      <c r="I41" s="151"/>
      <c r="J41" s="151"/>
      <c r="K41" s="151"/>
      <c r="L41" s="42"/>
      <c r="M41" s="42"/>
      <c r="N41" s="42"/>
      <c r="O41" s="42"/>
      <c r="P41" s="42"/>
      <c r="Q41" s="42"/>
      <c r="R41" s="42"/>
      <c r="S41" s="42"/>
      <c r="T41" s="42"/>
      <c r="U41" s="42"/>
      <c r="V41" s="42"/>
      <c r="W41" s="42"/>
      <c r="X41" s="42"/>
      <c r="Y41" s="42"/>
      <c r="Z41" s="42"/>
    </row>
    <row r="42" spans="1:26" ht="15.75" customHeight="1" x14ac:dyDescent="0.25">
      <c r="A42" s="42"/>
      <c r="B42" s="42"/>
      <c r="C42" s="42"/>
      <c r="D42" s="42"/>
      <c r="E42" s="42"/>
      <c r="F42" s="42"/>
      <c r="G42" s="151"/>
      <c r="H42" s="151"/>
      <c r="I42" s="151"/>
      <c r="J42" s="151"/>
      <c r="K42" s="151"/>
      <c r="L42" s="42"/>
      <c r="M42" s="42"/>
      <c r="N42" s="42"/>
      <c r="O42" s="42"/>
      <c r="P42" s="42"/>
      <c r="Q42" s="42"/>
      <c r="R42" s="42"/>
      <c r="S42" s="42"/>
      <c r="T42" s="42"/>
      <c r="U42" s="42"/>
      <c r="V42" s="42"/>
      <c r="W42" s="42"/>
      <c r="X42" s="42"/>
      <c r="Y42" s="42"/>
      <c r="Z42" s="42"/>
    </row>
    <row r="43" spans="1:26" ht="15.75" customHeight="1" x14ac:dyDescent="0.25">
      <c r="A43" s="42"/>
      <c r="B43" s="42"/>
      <c r="C43" s="42"/>
      <c r="D43" s="42"/>
      <c r="E43" s="42"/>
      <c r="F43" s="42"/>
      <c r="G43" s="151"/>
      <c r="H43" s="151"/>
      <c r="I43" s="151"/>
      <c r="J43" s="151"/>
      <c r="K43" s="151"/>
      <c r="L43" s="42"/>
      <c r="M43" s="42"/>
      <c r="N43" s="42"/>
      <c r="O43" s="42"/>
      <c r="P43" s="42"/>
      <c r="Q43" s="42"/>
      <c r="R43" s="42"/>
      <c r="S43" s="42"/>
      <c r="T43" s="42"/>
      <c r="U43" s="42"/>
      <c r="V43" s="42"/>
      <c r="W43" s="42"/>
      <c r="X43" s="42"/>
      <c r="Y43" s="42"/>
      <c r="Z43" s="42"/>
    </row>
  </sheetData>
  <mergeCells count="1">
    <mergeCell ref="A1:B3"/>
  </mergeCell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workbookViewId="0">
      <selection activeCell="G17" sqref="G17"/>
    </sheetView>
  </sheetViews>
  <sheetFormatPr defaultRowHeight="15" x14ac:dyDescent="0.25"/>
  <cols>
    <col min="2" max="2" width="21" customWidth="1"/>
    <col min="3" max="3" width="10" customWidth="1"/>
    <col min="4" max="4" width="11.42578125" bestFit="1" customWidth="1"/>
    <col min="5" max="6" width="11.85546875" customWidth="1"/>
    <col min="7" max="7" width="13.85546875" customWidth="1"/>
  </cols>
  <sheetData>
    <row r="1" spans="1:7" ht="33.75" x14ac:dyDescent="0.25">
      <c r="A1" s="139" t="s">
        <v>140</v>
      </c>
      <c r="B1" s="140"/>
      <c r="C1" s="140"/>
      <c r="D1" s="140"/>
      <c r="E1" s="140"/>
      <c r="F1" s="141"/>
      <c r="G1" s="142"/>
    </row>
    <row r="2" spans="1:7" ht="15" customHeight="1" x14ac:dyDescent="0.25">
      <c r="A2" s="350" t="s">
        <v>141</v>
      </c>
      <c r="B2" s="353" t="s">
        <v>142</v>
      </c>
      <c r="C2" s="347" t="s">
        <v>145</v>
      </c>
      <c r="D2" s="356" t="s">
        <v>143</v>
      </c>
      <c r="E2" s="356" t="s">
        <v>146</v>
      </c>
      <c r="F2" s="356" t="s">
        <v>144</v>
      </c>
      <c r="G2" s="344" t="s">
        <v>147</v>
      </c>
    </row>
    <row r="3" spans="1:7" ht="15" customHeight="1" x14ac:dyDescent="0.25">
      <c r="A3" s="351"/>
      <c r="B3" s="354"/>
      <c r="C3" s="348"/>
      <c r="D3" s="357"/>
      <c r="E3" s="357"/>
      <c r="F3" s="357"/>
      <c r="G3" s="345"/>
    </row>
    <row r="4" spans="1:7" x14ac:dyDescent="0.25">
      <c r="A4" s="351"/>
      <c r="B4" s="354"/>
      <c r="C4" s="348"/>
      <c r="D4" s="357"/>
      <c r="E4" s="357"/>
      <c r="F4" s="357"/>
      <c r="G4" s="345"/>
    </row>
    <row r="5" spans="1:7" x14ac:dyDescent="0.25">
      <c r="A5" s="352"/>
      <c r="B5" s="355"/>
      <c r="C5" s="349"/>
      <c r="D5" s="358"/>
      <c r="E5" s="358"/>
      <c r="F5" s="358"/>
      <c r="G5" s="346"/>
    </row>
    <row r="6" spans="1:7" x14ac:dyDescent="0.25">
      <c r="A6" s="138">
        <v>1</v>
      </c>
      <c r="B6" s="131" t="str">
        <f>Participants!A3</f>
        <v>Enter name</v>
      </c>
      <c r="C6" s="143"/>
      <c r="D6" s="136">
        <f>SUM(E6:G6)</f>
        <v>52</v>
      </c>
      <c r="E6" s="136">
        <f>SUM(Participants!C$21:C$36)</f>
        <v>18</v>
      </c>
      <c r="F6" s="136">
        <f>SUM(Participants!C$5:C$20)</f>
        <v>16</v>
      </c>
      <c r="G6" s="137">
        <f>SUM(Participants!C$37:C$41)</f>
        <v>18</v>
      </c>
    </row>
    <row r="7" spans="1:7" x14ac:dyDescent="0.25">
      <c r="A7" s="129">
        <v>2</v>
      </c>
      <c r="B7" s="132" t="str">
        <f>Participants!E3</f>
        <v>Enter name</v>
      </c>
      <c r="C7" s="129"/>
      <c r="D7" s="136">
        <f t="shared" ref="D7:D8" si="0">SUM(E7:G7)</f>
        <v>52</v>
      </c>
      <c r="E7" s="136">
        <f>SUM(Participants!G$21:G$36)</f>
        <v>18</v>
      </c>
      <c r="F7" s="136">
        <f>SUM(Participants!G$5:G$20)</f>
        <v>16</v>
      </c>
      <c r="G7" s="137">
        <f>SUM(Participants!G$37:G$41)</f>
        <v>18</v>
      </c>
    </row>
    <row r="8" spans="1:7" x14ac:dyDescent="0.25">
      <c r="A8" s="129">
        <v>3</v>
      </c>
      <c r="B8" s="132" t="str">
        <f>Participants!I3</f>
        <v>Enter name</v>
      </c>
      <c r="C8" s="129"/>
      <c r="D8" s="136">
        <f t="shared" si="0"/>
        <v>52</v>
      </c>
      <c r="E8" s="136">
        <f>SUM(Participants!K$21:K$36)</f>
        <v>18</v>
      </c>
      <c r="F8" s="136">
        <f>SUM(Participants!K$5:K$20)</f>
        <v>16</v>
      </c>
      <c r="G8" s="137">
        <f>SUM(Participants!K$37:K$41)</f>
        <v>18</v>
      </c>
    </row>
    <row r="9" spans="1:7" x14ac:dyDescent="0.25">
      <c r="A9" s="129">
        <v>4</v>
      </c>
      <c r="B9" s="132" t="str">
        <f>Participants!M3</f>
        <v>Enter name</v>
      </c>
      <c r="C9" s="129"/>
      <c r="D9" s="136">
        <f t="shared" ref="D9:D14" si="1">SUM(E9:G9)</f>
        <v>52</v>
      </c>
      <c r="E9" s="136">
        <f>SUM(Participants!O$21:O$36)</f>
        <v>18</v>
      </c>
      <c r="F9" s="136">
        <f>SUM(Participants!O$5:O$20)</f>
        <v>16</v>
      </c>
      <c r="G9" s="137">
        <f>SUM(Participants!O$37:O$41)</f>
        <v>18</v>
      </c>
    </row>
    <row r="10" spans="1:7" x14ac:dyDescent="0.25">
      <c r="A10" s="129">
        <v>5</v>
      </c>
      <c r="B10" s="132" t="str">
        <f>Participants!Q3</f>
        <v>Enter name</v>
      </c>
      <c r="C10" s="129"/>
      <c r="D10" s="136">
        <f t="shared" si="1"/>
        <v>52</v>
      </c>
      <c r="E10" s="136">
        <f>SUM(Participants!S$21:S$36)</f>
        <v>18</v>
      </c>
      <c r="F10" s="136">
        <f>SUM(Participants!S$5:S$20)</f>
        <v>16</v>
      </c>
      <c r="G10" s="137">
        <f>SUM(Participants!S$37:S$41)</f>
        <v>18</v>
      </c>
    </row>
    <row r="11" spans="1:7" x14ac:dyDescent="0.25">
      <c r="A11" s="129">
        <v>6</v>
      </c>
      <c r="B11" s="132" t="str">
        <f>Participants!U3</f>
        <v>Enter name</v>
      </c>
      <c r="C11" s="129"/>
      <c r="D11" s="136">
        <f t="shared" si="1"/>
        <v>52</v>
      </c>
      <c r="E11" s="136">
        <f>SUM(Participants!W$21:W$36)</f>
        <v>18</v>
      </c>
      <c r="F11" s="136">
        <f>SUM(Participants!W$5:W$20)</f>
        <v>16</v>
      </c>
      <c r="G11" s="137">
        <f>SUM(Participants!W$37:W$41)</f>
        <v>18</v>
      </c>
    </row>
    <row r="12" spans="1:7" x14ac:dyDescent="0.25">
      <c r="A12" s="129">
        <v>7</v>
      </c>
      <c r="B12" s="132" t="str">
        <f>Participants!Y3</f>
        <v>Enter name</v>
      </c>
      <c r="C12" s="129"/>
      <c r="D12" s="136">
        <f t="shared" si="1"/>
        <v>52</v>
      </c>
      <c r="E12" s="136">
        <f>SUM(Participants!AA$21:AA$36)</f>
        <v>18</v>
      </c>
      <c r="F12" s="136">
        <f>SUM(Participants!AA$5:AA$20)</f>
        <v>16</v>
      </c>
      <c r="G12" s="137">
        <f>SUM(Participants!AA$37:AA$41)</f>
        <v>18</v>
      </c>
    </row>
    <row r="13" spans="1:7" x14ac:dyDescent="0.25">
      <c r="A13" s="129">
        <v>8</v>
      </c>
      <c r="B13" s="132" t="str">
        <f>Participants!AC3</f>
        <v>Enter name</v>
      </c>
      <c r="C13" s="129"/>
      <c r="D13" s="136">
        <f t="shared" si="1"/>
        <v>52</v>
      </c>
      <c r="E13" s="136">
        <f>SUM(Participants!AE$21:AE$36)</f>
        <v>18</v>
      </c>
      <c r="F13" s="136">
        <f>SUM(Participants!AE$5:AE$20)</f>
        <v>16</v>
      </c>
      <c r="G13" s="137">
        <f>SUM(Participants!AE$37:AE$41)</f>
        <v>18</v>
      </c>
    </row>
    <row r="14" spans="1:7" x14ac:dyDescent="0.25">
      <c r="A14" s="129">
        <v>9</v>
      </c>
      <c r="B14" s="132" t="str">
        <f>Participants!AG3</f>
        <v>Enter name</v>
      </c>
      <c r="C14" s="129"/>
      <c r="D14" s="136">
        <f t="shared" si="1"/>
        <v>52</v>
      </c>
      <c r="E14" s="136">
        <f>SUM(Participants!AI$21:AI$36)</f>
        <v>18</v>
      </c>
      <c r="F14" s="136">
        <f>SUM(Participants!AI$5:AI$20)</f>
        <v>16</v>
      </c>
      <c r="G14" s="137">
        <f>SUM(Participants!AI$37:AI$41)</f>
        <v>18</v>
      </c>
    </row>
    <row r="15" spans="1:7" s="162" customFormat="1" x14ac:dyDescent="0.25">
      <c r="A15" s="129">
        <v>10</v>
      </c>
      <c r="B15" s="132" t="str">
        <f>Participants!AK3</f>
        <v>Enter name</v>
      </c>
      <c r="C15" s="129"/>
      <c r="D15" s="136">
        <f t="shared" ref="D15:D17" si="2">SUM(E15:G15)</f>
        <v>52</v>
      </c>
      <c r="E15" s="136">
        <f>SUM(Participants!AM$21:AM$36)</f>
        <v>18</v>
      </c>
      <c r="F15" s="136">
        <f>SUM(Participants!AM$5:AM$20)</f>
        <v>16</v>
      </c>
      <c r="G15" s="137">
        <f>SUM(Participants!AM$37:AM$41)</f>
        <v>18</v>
      </c>
    </row>
    <row r="16" spans="1:7" s="162" customFormat="1" x14ac:dyDescent="0.25">
      <c r="A16" s="129">
        <v>11</v>
      </c>
      <c r="B16" s="132" t="str">
        <f>Participants!AO3</f>
        <v>Enter name</v>
      </c>
      <c r="C16" s="129"/>
      <c r="D16" s="136">
        <f t="shared" si="2"/>
        <v>52</v>
      </c>
      <c r="E16" s="136">
        <f>SUM(Participants!AQ$21:AQ$36)</f>
        <v>18</v>
      </c>
      <c r="F16" s="136">
        <f>SUM(Participants!AQ$5:AQ$20)</f>
        <v>16</v>
      </c>
      <c r="G16" s="137">
        <f>SUM(Participants!AQ$37:AQ$41)</f>
        <v>18</v>
      </c>
    </row>
    <row r="17" spans="1:7" x14ac:dyDescent="0.25">
      <c r="A17" s="130">
        <v>12</v>
      </c>
      <c r="B17" s="133" t="str">
        <f>Participants!AS3</f>
        <v>Enter name</v>
      </c>
      <c r="C17" s="130"/>
      <c r="D17" s="134">
        <f t="shared" si="2"/>
        <v>52</v>
      </c>
      <c r="E17" s="134">
        <f>SUM(Participants!AU$21:AU$36)</f>
        <v>18</v>
      </c>
      <c r="F17" s="134">
        <f>SUM(Participants!AU$5:AU$20)</f>
        <v>16</v>
      </c>
      <c r="G17" s="135">
        <f>SUM(Participants!AU$37:AU$41)</f>
        <v>18</v>
      </c>
    </row>
  </sheetData>
  <mergeCells count="7">
    <mergeCell ref="G2:G5"/>
    <mergeCell ref="C2:C5"/>
    <mergeCell ref="A2:A5"/>
    <mergeCell ref="B2:B5"/>
    <mergeCell ref="D2:D5"/>
    <mergeCell ref="E2:E5"/>
    <mergeCell ref="F2:F5"/>
  </mergeCells>
  <conditionalFormatting sqref="A6:G17">
    <cfRule type="expression" dxfId="3" priority="4">
      <formula>ISODD($B6)</formula>
    </cfRule>
  </conditionalFormatting>
  <conditionalFormatting sqref="D6:G17">
    <cfRule type="expression" dxfId="2" priority="2">
      <formula>AND(ISEVEN($B6),$D6="")</formula>
    </cfRule>
    <cfRule type="expression" dxfId="1" priority="3">
      <formula>AND(ISODD($B6),$D6="")</formula>
    </cfRule>
  </conditionalFormatting>
  <conditionalFormatting sqref="F1:G1">
    <cfRule type="expression" dxfId="0" priority="1">
      <formula>$B$21="© 2022 | journalSHEET.com"</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Predicitons</vt:lpstr>
      <vt:lpstr>Participants</vt:lpstr>
      <vt:lpstr>Scoring</vt:lpstr>
      <vt:lpstr>Leaderboard</vt:lpstr>
    </vt:vector>
  </TitlesOfParts>
  <Company>University of Limerick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ITDGuest</dc:creator>
  <cp:lastModifiedBy>ITDGuest</cp:lastModifiedBy>
  <dcterms:created xsi:type="dcterms:W3CDTF">2022-11-11T10:05:33Z</dcterms:created>
  <dcterms:modified xsi:type="dcterms:W3CDTF">2022-11-18T12:06:48Z</dcterms:modified>
</cp:coreProperties>
</file>