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zarina\Desktop\"/>
    </mc:Choice>
  </mc:AlternateContent>
  <bookViews>
    <workbookView minimized="1" xWindow="0" yWindow="0" windowWidth="20460" windowHeight="759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62913"/>
</workbook>
</file>

<file path=xl/calcChain.xml><?xml version="1.0" encoding="utf-8"?>
<calcChain xmlns="http://schemas.openxmlformats.org/spreadsheetml/2006/main">
  <c r="E3" i="1" l="1"/>
  <c r="E9" i="1" s="1"/>
  <c r="F9" i="1" s="1"/>
  <c r="H33" i="1"/>
  <c r="H32" i="1"/>
  <c r="H31" i="1"/>
  <c r="H30" i="1"/>
  <c r="H29" i="1"/>
  <c r="H28" i="1"/>
  <c r="H27" i="1"/>
  <c r="H26" i="1"/>
  <c r="H25" i="1"/>
  <c r="H24" i="1"/>
  <c r="H23" i="1"/>
  <c r="H22" i="1"/>
  <c r="H21" i="1"/>
  <c r="H20" i="1"/>
  <c r="H19" i="1"/>
  <c r="H18" i="1"/>
  <c r="H17" i="1"/>
  <c r="H16" i="1"/>
  <c r="H15" i="1"/>
  <c r="H14" i="1"/>
  <c r="H13" i="1"/>
  <c r="H12" i="1"/>
  <c r="H11" i="1"/>
  <c r="H10" i="1"/>
  <c r="H9" i="1"/>
  <c r="H8" i="1"/>
  <c r="H7" i="1"/>
  <c r="I5" i="1" l="1"/>
  <c r="I4" i="1" s="1"/>
  <c r="E10" i="1"/>
  <c r="I6" i="1" l="1"/>
  <c r="J5" i="1"/>
  <c r="K5" i="1" s="1"/>
  <c r="F10" i="1"/>
  <c r="E11" i="1" s="1"/>
  <c r="E23" i="1" s="1"/>
  <c r="F11" i="1" l="1"/>
  <c r="E12" i="1" s="1"/>
  <c r="F12" i="1" s="1"/>
  <c r="J6" i="1"/>
  <c r="L5" i="1"/>
  <c r="K6" i="1"/>
  <c r="E13" i="1" l="1"/>
  <c r="F13" i="1" s="1"/>
  <c r="L6" i="1"/>
  <c r="M5" i="1"/>
  <c r="E16" i="1" l="1"/>
  <c r="E17" i="1" s="1"/>
  <c r="F17" i="1" s="1"/>
  <c r="E15" i="1"/>
  <c r="M6" i="1"/>
  <c r="N5" i="1"/>
  <c r="O5" i="1" s="1"/>
  <c r="F15" i="1" l="1"/>
  <c r="E22" i="1" s="1"/>
  <c r="F22" i="1" s="1"/>
  <c r="F16" i="1"/>
  <c r="E18" i="1"/>
  <c r="F18" i="1" s="1"/>
  <c r="N6" i="1"/>
  <c r="E24" i="1" l="1"/>
  <c r="F24" i="1" s="1"/>
  <c r="F23" i="1"/>
  <c r="F25" i="1" s="1"/>
  <c r="E30" i="1" s="1"/>
  <c r="F30" i="1" s="1"/>
  <c r="E19" i="1"/>
  <c r="P5" i="1"/>
  <c r="O6" i="1"/>
  <c r="E27" i="1" l="1"/>
  <c r="E31" i="1"/>
  <c r="F31" i="1"/>
  <c r="F28" i="1"/>
  <c r="F27" i="1"/>
  <c r="E28" i="1"/>
  <c r="F19" i="1"/>
  <c r="E21" i="1"/>
  <c r="P6" i="1"/>
  <c r="P4" i="1"/>
  <c r="Q5" i="1"/>
  <c r="F21" i="1" l="1"/>
  <c r="E25" i="1"/>
  <c r="R5" i="1"/>
  <c r="Q6" i="1"/>
  <c r="S5" i="1" l="1"/>
  <c r="R6" i="1"/>
  <c r="T5" i="1" l="1"/>
  <c r="S6" i="1"/>
  <c r="T6" i="1" l="1"/>
  <c r="U5" i="1"/>
  <c r="U6" i="1" l="1"/>
  <c r="V5" i="1"/>
  <c r="W5" i="1" l="1"/>
  <c r="V6" i="1"/>
  <c r="X5" i="1" l="1"/>
  <c r="W6" i="1"/>
  <c r="W4" i="1"/>
  <c r="X6" i="1" l="1"/>
  <c r="Y5" i="1"/>
  <c r="Z5" i="1" l="1"/>
  <c r="Y6" i="1"/>
  <c r="AA5" i="1" l="1"/>
  <c r="Z6" i="1"/>
  <c r="AB5" i="1" l="1"/>
  <c r="AA6" i="1"/>
  <c r="AB6" i="1" l="1"/>
  <c r="AC5" i="1"/>
  <c r="AC6" i="1" l="1"/>
  <c r="AD5" i="1"/>
  <c r="AD4" i="1" l="1"/>
  <c r="AE5" i="1"/>
  <c r="AD6" i="1"/>
  <c r="AF5" i="1" l="1"/>
  <c r="AE6" i="1"/>
  <c r="AF6" i="1" l="1"/>
  <c r="AG5" i="1"/>
  <c r="AH5" i="1" l="1"/>
  <c r="AG6" i="1"/>
  <c r="AI5" i="1" l="1"/>
  <c r="AH6" i="1"/>
  <c r="AJ5" i="1" l="1"/>
  <c r="AI6" i="1"/>
  <c r="AJ6" i="1" l="1"/>
  <c r="AK5" i="1"/>
  <c r="AK6" i="1" l="1"/>
  <c r="AL5" i="1"/>
  <c r="AK4" i="1"/>
  <c r="AM5" i="1" l="1"/>
  <c r="AL6" i="1"/>
  <c r="AN5" i="1" l="1"/>
  <c r="AM6" i="1"/>
  <c r="AN6" i="1" l="1"/>
  <c r="AO5" i="1"/>
  <c r="AP5" i="1" l="1"/>
  <c r="AO6" i="1"/>
  <c r="AQ5" i="1" l="1"/>
  <c r="AP6" i="1"/>
  <c r="AR5" i="1" l="1"/>
  <c r="AQ6" i="1"/>
  <c r="AR6" i="1" l="1"/>
  <c r="AR4" i="1"/>
  <c r="AS5" i="1"/>
  <c r="AS6" i="1" l="1"/>
  <c r="AT5" i="1"/>
  <c r="AU5" i="1" l="1"/>
  <c r="AT6" i="1"/>
  <c r="AV5" i="1" l="1"/>
  <c r="AU6" i="1"/>
  <c r="AV6" i="1" l="1"/>
  <c r="AW5" i="1"/>
  <c r="AX5" i="1" l="1"/>
  <c r="AW6" i="1"/>
  <c r="AY5" i="1" l="1"/>
  <c r="AX6" i="1"/>
  <c r="AZ5" i="1" l="1"/>
  <c r="AY6" i="1"/>
  <c r="AY4" i="1"/>
  <c r="AZ6" i="1" l="1"/>
  <c r="BA5" i="1"/>
  <c r="BB5" i="1" l="1"/>
  <c r="BA6" i="1"/>
  <c r="BC5" i="1" l="1"/>
  <c r="BB6" i="1"/>
  <c r="BD5" i="1" l="1"/>
  <c r="BC6" i="1"/>
  <c r="BD6" i="1" l="1"/>
  <c r="BE5" i="1"/>
  <c r="BE6" i="1" l="1"/>
  <c r="BF5" i="1"/>
  <c r="BF4" i="1" l="1"/>
  <c r="BG5" i="1"/>
  <c r="BF6" i="1"/>
  <c r="BH5" i="1" l="1"/>
  <c r="BG6" i="1"/>
  <c r="BH6" i="1" l="1"/>
  <c r="BI5" i="1"/>
  <c r="BJ5" i="1" l="1"/>
  <c r="BI6" i="1"/>
  <c r="BK5" i="1" l="1"/>
  <c r="BJ6" i="1"/>
  <c r="BL5" i="1" l="1"/>
  <c r="BL6" i="1" s="1"/>
  <c r="BK6" i="1"/>
</calcChain>
</file>

<file path=xl/sharedStrings.xml><?xml version="1.0" encoding="utf-8"?>
<sst xmlns="http://schemas.openxmlformats.org/spreadsheetml/2006/main" count="61" uniqueCount="55">
  <si>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</si>
  <si>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</si>
  <si>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</si>
  <si>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</si>
  <si>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</si>
  <si>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</si>
  <si>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</si>
  <si>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</si>
  <si>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</si>
  <si>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</si>
  <si>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</si>
  <si>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</si>
  <si>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</si>
  <si>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</si>
  <si>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</si>
  <si>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</si>
  <si>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</si>
  <si>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</si>
  <si>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</si>
  <si>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</si>
  <si>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</si>
  <si>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</si>
  <si>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</si>
  <si>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Brainstorming Phase</t>
  </si>
  <si>
    <t>Requirement Analysis</t>
  </si>
  <si>
    <t>Communication Plan</t>
  </si>
  <si>
    <t>Project Initiation</t>
  </si>
  <si>
    <t>Deliverable: Submit SRS</t>
  </si>
  <si>
    <t>Deliverable: Submit WBS</t>
  </si>
  <si>
    <t>All Members</t>
  </si>
  <si>
    <t>Czarina Bacit</t>
  </si>
  <si>
    <t>Carla Jane Mabutol/Gleanne Kyle Simbanan</t>
  </si>
  <si>
    <t>Design Phase</t>
  </si>
  <si>
    <t>Develop Database Architecture</t>
  </si>
  <si>
    <t>Deliverable: System and Data Modeling</t>
  </si>
  <si>
    <t>Deliverable: Prototype UI</t>
  </si>
  <si>
    <t>Deliverable: Submit Data Dictionary</t>
  </si>
  <si>
    <t>Deliverable: Data Integration Approach</t>
  </si>
  <si>
    <t>Development Phase</t>
  </si>
  <si>
    <t>Deliverable: Implementation of Software and Technology</t>
  </si>
  <si>
    <t>Deliverable: Revised Database Architecture</t>
  </si>
  <si>
    <t xml:space="preserve">Actual Coding </t>
  </si>
  <si>
    <t xml:space="preserve">Deliverable: Algorithm and Data Analysis </t>
  </si>
  <si>
    <t>Testing</t>
  </si>
  <si>
    <t xml:space="preserve">Quality Assurance Phase </t>
  </si>
  <si>
    <t>System Evaluation</t>
  </si>
  <si>
    <t>Deployment Phase</t>
  </si>
  <si>
    <t>Deliverable: Test Cases/Result</t>
  </si>
  <si>
    <t>Submission of Documents</t>
  </si>
  <si>
    <t>System Deployment and Closeout</t>
  </si>
  <si>
    <t>Carla Jane Mabutol</t>
  </si>
  <si>
    <t>Gleanne Kyle Simbanan</t>
  </si>
  <si>
    <t>Czarina Bacit/Gleanne Kyle Simbanan</t>
  </si>
  <si>
    <t>E-TRASH: ONLINE WASTE REPORT COLLECTION AND MANAGEMENT SYSTEM</t>
  </si>
  <si>
    <t>3G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</si>
</sst>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m/d/yyyy"/>
    <numFmt numFmtId="165" formatCode="mmm\ d\,\ yyyy"/>
    <numFmt numFmtId="166" formatCode="d"/>
    <numFmt numFmtId="167" formatCode="m/d/yy"/>
  </numFmts>
  <fonts count="19" x14ac:knownFonts="1">
    <font>
      <sz val="11"/>
      <color theme="1"/>
      <name val="Arial"/>
    </font>
    <font>
      <sz val="11"/>
      <color theme="0"/>
      <name val="Calibri"/>
    </font>
    <font>
      <b/>
      <sz val="22"/>
      <color rgb="FF595959"/>
      <name val="Calibri"/>
    </font>
    <font>
      <b/>
      <sz val="20"/>
      <color rgb="FF366092"/>
      <name val="Calibri"/>
    </font>
    <font>
      <sz val="10"/>
      <color theme="1"/>
      <name val="Calibri"/>
    </font>
    <font>
      <b/>
      <sz val="11"/>
      <color rgb="FF7F7F7F"/>
      <name val="Calibri"/>
    </font>
    <font>
      <sz val="14"/>
      <color theme="1"/>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sz val="11"/>
      <color theme="1"/>
      <name val="Calibri"/>
    </font>
    <font>
      <b/>
      <sz val="11"/>
      <color theme="1"/>
      <name val="Calibri"/>
    </font>
    <font>
      <i/>
      <sz val="9"/>
      <color theme="1"/>
      <name val="Calibri"/>
    </font>
    <font>
      <sz val="10"/>
      <color rgb="FF7F7F7F"/>
      <name val="Calibri"/>
    </font>
    <font>
      <b/>
      <sz val="11"/>
      <color theme="1"/>
      <name val="Calibri"/>
      <family val="2"/>
    </font>
    <font>
      <sz val="11"/>
      <color theme="1"/>
      <name val="Calibri"/>
      <family val="2"/>
    </font>
  </fonts>
  <fills count="20">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theme="9" tint="0.79998168889431442"/>
        <bgColor rgb="FFE5DFEC"/>
      </patternFill>
    </fill>
    <fill>
      <patternFill patternType="solid">
        <fgColor theme="9" tint="0.59999389629810485"/>
        <bgColor rgb="FFE5DFEC"/>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14"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14" fillId="6" borderId="15" xfId="0" applyFont="1" applyFill="1" applyBorder="1" applyAlignment="1">
      <alignment horizontal="lef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xf>
    <xf numFmtId="0" fontId="7" fillId="7" borderId="15" xfId="0" applyFont="1" applyFill="1" applyBorder="1" applyAlignment="1">
      <alignment horizontal="center"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0" fontId="14"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7" fillId="9" borderId="15" xfId="0" applyFont="1" applyFill="1" applyBorder="1" applyAlignment="1">
      <alignment horizontal="left" vertical="center"/>
    </xf>
    <xf numFmtId="0" fontId="7" fillId="9" borderId="15" xfId="0" applyFont="1" applyFill="1" applyBorder="1" applyAlignment="1">
      <alignment horizontal="center"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14"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11" borderId="15" xfId="0" applyFont="1" applyFill="1" applyBorder="1" applyAlignment="1">
      <alignment horizontal="left" vertical="center"/>
    </xf>
    <xf numFmtId="0" fontId="7"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67" fontId="7" fillId="11" borderId="15"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67" fontId="7" fillId="0" borderId="16" xfId="0" applyNumberFormat="1" applyFont="1" applyBorder="1" applyAlignment="1">
      <alignment horizontal="center" vertical="center"/>
    </xf>
    <xf numFmtId="0" fontId="15" fillId="12" borderId="15" xfId="0" applyFont="1" applyFill="1" applyBorder="1" applyAlignment="1">
      <alignment horizontal="left" vertical="center"/>
    </xf>
    <xf numFmtId="0" fontId="15"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67" fontId="16" fillId="12" borderId="15" xfId="0" applyNumberFormat="1" applyFont="1" applyFill="1" applyBorder="1" applyAlignment="1">
      <alignment horizontal="left" vertical="center"/>
    </xf>
    <xf numFmtId="167" fontId="7" fillId="12" borderId="15" xfId="0" applyNumberFormat="1" applyFont="1" applyFill="1" applyBorder="1" applyAlignment="1">
      <alignment horizontal="center" vertical="center"/>
    </xf>
    <xf numFmtId="0" fontId="7" fillId="12" borderId="15" xfId="0" applyFont="1" applyFill="1" applyBorder="1" applyAlignment="1">
      <alignment horizontal="center" vertical="center"/>
    </xf>
    <xf numFmtId="0" fontId="7" fillId="12" borderId="14" xfId="0" applyFont="1" applyFill="1" applyBorder="1" applyAlignment="1">
      <alignment vertical="center"/>
    </xf>
    <xf numFmtId="0" fontId="7" fillId="0" borderId="0" xfId="0" applyFont="1" applyAlignment="1">
      <alignment horizontal="right" vertical="center"/>
    </xf>
    <xf numFmtId="0" fontId="1" fillId="0" borderId="0" xfId="0" applyFont="1" applyAlignment="1">
      <alignment horizontal="center"/>
    </xf>
    <xf numFmtId="0" fontId="8" fillId="0" borderId="0" xfId="0" applyFont="1"/>
    <xf numFmtId="0" fontId="18" fillId="11" borderId="15" xfId="0" applyFont="1" applyFill="1" applyBorder="1" applyAlignment="1">
      <alignment horizontal="left" vertical="center"/>
    </xf>
    <xf numFmtId="0" fontId="18" fillId="13" borderId="15" xfId="0" applyFont="1" applyFill="1" applyBorder="1" applyAlignment="1">
      <alignment horizontal="left" vertical="center"/>
    </xf>
    <xf numFmtId="0" fontId="17" fillId="14" borderId="15" xfId="0" applyFont="1" applyFill="1" applyBorder="1" applyAlignment="1">
      <alignment horizontal="left" vertical="center"/>
    </xf>
    <xf numFmtId="0" fontId="7" fillId="13" borderId="15" xfId="0" applyFont="1" applyFill="1" applyBorder="1" applyAlignment="1">
      <alignment horizontal="left" vertical="center"/>
    </xf>
    <xf numFmtId="167" fontId="18" fillId="9" borderId="15" xfId="0" applyNumberFormat="1" applyFont="1" applyFill="1" applyBorder="1" applyAlignment="1">
      <alignment horizontal="center" vertical="center"/>
    </xf>
    <xf numFmtId="167" fontId="18" fillId="13" borderId="15" xfId="0" applyNumberFormat="1" applyFont="1" applyFill="1" applyBorder="1" applyAlignment="1">
      <alignment horizontal="left" vertical="center"/>
    </xf>
    <xf numFmtId="167" fontId="7" fillId="13" borderId="15" xfId="0" applyNumberFormat="1" applyFont="1" applyFill="1" applyBorder="1" applyAlignment="1">
      <alignment horizontal="left" vertical="center"/>
    </xf>
    <xf numFmtId="0" fontId="7" fillId="15" borderId="14" xfId="0" applyFont="1" applyFill="1" applyBorder="1" applyAlignment="1">
      <alignment vertical="center"/>
    </xf>
    <xf numFmtId="0" fontId="7" fillId="16" borderId="14" xfId="0" applyFont="1" applyFill="1" applyBorder="1" applyAlignment="1">
      <alignment vertical="center"/>
    </xf>
    <xf numFmtId="0" fontId="7" fillId="17" borderId="14" xfId="0" applyFont="1" applyFill="1" applyBorder="1" applyAlignment="1">
      <alignment vertical="center"/>
    </xf>
    <xf numFmtId="0" fontId="7" fillId="18" borderId="14" xfId="0" applyFont="1" applyFill="1" applyBorder="1" applyAlignment="1">
      <alignment vertical="center"/>
    </xf>
    <xf numFmtId="0" fontId="7" fillId="19" borderId="14" xfId="0" applyFont="1" applyFill="1" applyBorder="1" applyAlignment="1">
      <alignment vertical="center"/>
    </xf>
    <xf numFmtId="0" fontId="7" fillId="0" borderId="8" xfId="0" applyFont="1" applyBorder="1"/>
    <xf numFmtId="0" fontId="9" fillId="0" borderId="8" xfId="0" applyFont="1" applyBorder="1"/>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cellXfs>
  <cellStyles count="1">
    <cellStyle name="Normal" xfId="0" builtinId="0"/>
  </cellStyles>
  <dxfs count="4">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1000"/>
  <sheetViews>
    <sheetView showGridLines="0" tabSelected="1" zoomScaleNormal="100" workbookViewId="0">
      <pane ySplit="6" topLeftCell="A7" activePane="bottomLeft" state="frozen"/>
      <selection pane="bottomLeft" activeCell="AQ31" sqref="AQ31"/>
    </sheetView>
  </sheetViews>
  <sheetFormatPr defaultColWidth="12.625" defaultRowHeight="15" customHeight="1" x14ac:dyDescent="0.2"/>
  <cols>
    <col min="1" max="1" width="2.375" customWidth="1"/>
    <col min="2" max="2" width="29.125" customWidth="1"/>
    <col min="3" max="3" width="33.5" customWidth="1"/>
    <col min="4" max="4" width="9.375" customWidth="1"/>
    <col min="5" max="6" width="9.125" customWidth="1"/>
    <col min="7" max="7" width="2.375" customWidth="1"/>
    <col min="8" max="8" width="5.375" hidden="1" customWidth="1"/>
    <col min="9" max="14" width="2.25" customWidth="1"/>
    <col min="15" max="15" width="2.5" customWidth="1"/>
    <col min="16" max="64" width="2.25" customWidth="1"/>
  </cols>
  <sheetData>
    <row r="1" spans="1:76" ht="30" customHeight="1" x14ac:dyDescent="0.45">
      <c r="A1" s="1" t="s">
        <v>0</v>
      </c>
      <c r="B1" s="2" t="s">
        <v>53</v>
      </c>
      <c r="C1" s="3"/>
      <c r="D1" s="4"/>
      <c r="E1" s="5"/>
      <c r="F1" s="6"/>
      <c r="H1" s="4"/>
      <c r="I1" s="7"/>
    </row>
    <row r="2" spans="1:76" ht="30" customHeight="1" x14ac:dyDescent="0.3">
      <c r="A2" s="8" t="s">
        <v>1</v>
      </c>
      <c r="B2" s="9" t="s">
        <v>54</v>
      </c>
      <c r="E2" s="10"/>
      <c r="I2" s="11"/>
    </row>
    <row r="3" spans="1:76" ht="30" customHeight="1" x14ac:dyDescent="0.25">
      <c r="A3" s="8" t="s">
        <v>2</v>
      </c>
      <c r="B3" s="12" t="s">
        <v>51</v>
      </c>
      <c r="C3" s="87" t="s">
        <v>3</v>
      </c>
      <c r="D3" s="88"/>
      <c r="E3" s="89">
        <f ca="1">TODAY()-24</f>
        <v>44363</v>
      </c>
      <c r="F3" s="90"/>
    </row>
    <row r="4" spans="1:76" ht="30" customHeight="1" x14ac:dyDescent="0.25">
      <c r="A4" s="1" t="s">
        <v>4</v>
      </c>
      <c r="C4" s="87" t="s">
        <v>5</v>
      </c>
      <c r="D4" s="88"/>
      <c r="E4" s="13">
        <v>1</v>
      </c>
      <c r="I4" s="84">
        <f ca="1">I5</f>
        <v>44361</v>
      </c>
      <c r="J4" s="85"/>
      <c r="K4" s="85"/>
      <c r="L4" s="85"/>
      <c r="M4" s="85"/>
      <c r="N4" s="85"/>
      <c r="O4" s="86"/>
      <c r="P4" s="84">
        <f ca="1">P5</f>
        <v>44368</v>
      </c>
      <c r="Q4" s="85"/>
      <c r="R4" s="85"/>
      <c r="S4" s="85"/>
      <c r="T4" s="85"/>
      <c r="U4" s="85"/>
      <c r="V4" s="86"/>
      <c r="W4" s="84">
        <f ca="1">W5</f>
        <v>44375</v>
      </c>
      <c r="X4" s="85"/>
      <c r="Y4" s="85"/>
      <c r="Z4" s="85"/>
      <c r="AA4" s="85"/>
      <c r="AB4" s="85"/>
      <c r="AC4" s="86"/>
      <c r="AD4" s="84">
        <f ca="1">AD5</f>
        <v>44382</v>
      </c>
      <c r="AE4" s="85"/>
      <c r="AF4" s="85"/>
      <c r="AG4" s="85"/>
      <c r="AH4" s="85"/>
      <c r="AI4" s="85"/>
      <c r="AJ4" s="86"/>
      <c r="AK4" s="84">
        <f ca="1">AK5</f>
        <v>44389</v>
      </c>
      <c r="AL4" s="85"/>
      <c r="AM4" s="85"/>
      <c r="AN4" s="85"/>
      <c r="AO4" s="85"/>
      <c r="AP4" s="85"/>
      <c r="AQ4" s="86"/>
      <c r="AR4" s="84">
        <f ca="1">AR5</f>
        <v>44396</v>
      </c>
      <c r="AS4" s="85"/>
      <c r="AT4" s="85"/>
      <c r="AU4" s="85"/>
      <c r="AV4" s="85"/>
      <c r="AW4" s="85"/>
      <c r="AX4" s="86"/>
      <c r="AY4" s="84">
        <f ca="1">AY5</f>
        <v>44403</v>
      </c>
      <c r="AZ4" s="85"/>
      <c r="BA4" s="85"/>
      <c r="BB4" s="85"/>
      <c r="BC4" s="85"/>
      <c r="BD4" s="85"/>
      <c r="BE4" s="86"/>
      <c r="BF4" s="84">
        <f ca="1">BF5</f>
        <v>44410</v>
      </c>
      <c r="BG4" s="85"/>
      <c r="BH4" s="85"/>
      <c r="BI4" s="85"/>
      <c r="BJ4" s="85"/>
      <c r="BK4" s="85"/>
      <c r="BL4" s="86"/>
    </row>
    <row r="5" spans="1:76" ht="15" customHeight="1" x14ac:dyDescent="0.25">
      <c r="A5" s="1" t="s">
        <v>6</v>
      </c>
      <c r="B5" s="82"/>
      <c r="C5" s="83"/>
      <c r="D5" s="83"/>
      <c r="E5" s="83"/>
      <c r="F5" s="83"/>
      <c r="G5" s="83"/>
      <c r="I5" s="14">
        <f ca="1">Project_Start-WEEKDAY(Project_Start,1)+2+7*(Display_Week-1)</f>
        <v>44361</v>
      </c>
      <c r="J5" s="15">
        <f t="shared" ref="J5:BL5" ca="1" si="0">I5+1</f>
        <v>44362</v>
      </c>
      <c r="K5" s="15">
        <f t="shared" ca="1" si="0"/>
        <v>44363</v>
      </c>
      <c r="L5" s="15">
        <f t="shared" ca="1" si="0"/>
        <v>44364</v>
      </c>
      <c r="M5" s="15">
        <f t="shared" ca="1" si="0"/>
        <v>44365</v>
      </c>
      <c r="N5" s="15">
        <f t="shared" ca="1" si="0"/>
        <v>44366</v>
      </c>
      <c r="O5" s="16">
        <f ca="1">N5+1</f>
        <v>44367</v>
      </c>
      <c r="P5" s="14">
        <f t="shared" ca="1" si="0"/>
        <v>44368</v>
      </c>
      <c r="Q5" s="15">
        <f t="shared" ca="1" si="0"/>
        <v>44369</v>
      </c>
      <c r="R5" s="15">
        <f t="shared" ca="1" si="0"/>
        <v>44370</v>
      </c>
      <c r="S5" s="15">
        <f t="shared" ca="1" si="0"/>
        <v>44371</v>
      </c>
      <c r="T5" s="15">
        <f t="shared" ca="1" si="0"/>
        <v>44372</v>
      </c>
      <c r="U5" s="15">
        <f t="shared" ca="1" si="0"/>
        <v>44373</v>
      </c>
      <c r="V5" s="16">
        <f t="shared" ca="1" si="0"/>
        <v>44374</v>
      </c>
      <c r="W5" s="14">
        <f t="shared" ca="1" si="0"/>
        <v>44375</v>
      </c>
      <c r="X5" s="15">
        <f t="shared" ca="1" si="0"/>
        <v>44376</v>
      </c>
      <c r="Y5" s="15">
        <f t="shared" ca="1" si="0"/>
        <v>44377</v>
      </c>
      <c r="Z5" s="15">
        <f t="shared" ca="1" si="0"/>
        <v>44378</v>
      </c>
      <c r="AA5" s="15">
        <f t="shared" ca="1" si="0"/>
        <v>44379</v>
      </c>
      <c r="AB5" s="15">
        <f t="shared" ca="1" si="0"/>
        <v>44380</v>
      </c>
      <c r="AC5" s="16">
        <f t="shared" ca="1" si="0"/>
        <v>44381</v>
      </c>
      <c r="AD5" s="14">
        <f t="shared" ca="1" si="0"/>
        <v>44382</v>
      </c>
      <c r="AE5" s="15">
        <f t="shared" ca="1" si="0"/>
        <v>44383</v>
      </c>
      <c r="AF5" s="15">
        <f t="shared" ca="1" si="0"/>
        <v>44384</v>
      </c>
      <c r="AG5" s="15">
        <f t="shared" ca="1" si="0"/>
        <v>44385</v>
      </c>
      <c r="AH5" s="15">
        <f t="shared" ca="1" si="0"/>
        <v>44386</v>
      </c>
      <c r="AI5" s="15">
        <f t="shared" ca="1" si="0"/>
        <v>44387</v>
      </c>
      <c r="AJ5" s="16">
        <f t="shared" ca="1" si="0"/>
        <v>44388</v>
      </c>
      <c r="AK5" s="14">
        <f t="shared" ca="1" si="0"/>
        <v>44389</v>
      </c>
      <c r="AL5" s="15">
        <f t="shared" ca="1" si="0"/>
        <v>44390</v>
      </c>
      <c r="AM5" s="15">
        <f t="shared" ca="1" si="0"/>
        <v>44391</v>
      </c>
      <c r="AN5" s="15">
        <f t="shared" ca="1" si="0"/>
        <v>44392</v>
      </c>
      <c r="AO5" s="15">
        <f t="shared" ca="1" si="0"/>
        <v>44393</v>
      </c>
      <c r="AP5" s="15">
        <f t="shared" ca="1" si="0"/>
        <v>44394</v>
      </c>
      <c r="AQ5" s="16">
        <f t="shared" ca="1" si="0"/>
        <v>44395</v>
      </c>
      <c r="AR5" s="14">
        <f t="shared" ca="1" si="0"/>
        <v>44396</v>
      </c>
      <c r="AS5" s="15">
        <f t="shared" ca="1" si="0"/>
        <v>44397</v>
      </c>
      <c r="AT5" s="15">
        <f t="shared" ca="1" si="0"/>
        <v>44398</v>
      </c>
      <c r="AU5" s="15">
        <f t="shared" ca="1" si="0"/>
        <v>44399</v>
      </c>
      <c r="AV5" s="15">
        <f t="shared" ca="1" si="0"/>
        <v>44400</v>
      </c>
      <c r="AW5" s="15">
        <f t="shared" ca="1" si="0"/>
        <v>44401</v>
      </c>
      <c r="AX5" s="16">
        <f t="shared" ca="1" si="0"/>
        <v>44402</v>
      </c>
      <c r="AY5" s="14">
        <f t="shared" ca="1" si="0"/>
        <v>44403</v>
      </c>
      <c r="AZ5" s="15">
        <f t="shared" ca="1" si="0"/>
        <v>44404</v>
      </c>
      <c r="BA5" s="15">
        <f t="shared" ca="1" si="0"/>
        <v>44405</v>
      </c>
      <c r="BB5" s="15">
        <f t="shared" ca="1" si="0"/>
        <v>44406</v>
      </c>
      <c r="BC5" s="15">
        <f t="shared" ca="1" si="0"/>
        <v>44407</v>
      </c>
      <c r="BD5" s="15">
        <f t="shared" ca="1" si="0"/>
        <v>44408</v>
      </c>
      <c r="BE5" s="16">
        <f t="shared" ca="1" si="0"/>
        <v>44409</v>
      </c>
      <c r="BF5" s="14">
        <f t="shared" ca="1" si="0"/>
        <v>44410</v>
      </c>
      <c r="BG5" s="15">
        <f t="shared" ca="1" si="0"/>
        <v>44411</v>
      </c>
      <c r="BH5" s="15">
        <f t="shared" ca="1" si="0"/>
        <v>44412</v>
      </c>
      <c r="BI5" s="15">
        <f t="shared" ca="1" si="0"/>
        <v>44413</v>
      </c>
      <c r="BJ5" s="15">
        <f t="shared" ca="1" si="0"/>
        <v>44414</v>
      </c>
      <c r="BK5" s="15">
        <f t="shared" ca="1" si="0"/>
        <v>44415</v>
      </c>
      <c r="BL5" s="16">
        <f t="shared" ca="1" si="0"/>
        <v>44416</v>
      </c>
    </row>
    <row r="6" spans="1:76" ht="30" customHeight="1" x14ac:dyDescent="0.25">
      <c r="A6" s="1" t="s">
        <v>7</v>
      </c>
      <c r="B6" s="17" t="s">
        <v>8</v>
      </c>
      <c r="C6" s="18" t="s">
        <v>9</v>
      </c>
      <c r="D6" s="18" t="s">
        <v>10</v>
      </c>
      <c r="E6" s="18" t="s">
        <v>11</v>
      </c>
      <c r="F6" s="18" t="s">
        <v>12</v>
      </c>
      <c r="G6" s="18"/>
      <c r="H6" s="18" t="s">
        <v>13</v>
      </c>
      <c r="I6" s="19" t="str">
        <f t="shared" ref="I6:BL6" ca="1" si="1">LEFT(TEXT(I5,"ddd"),1)</f>
        <v>M</v>
      </c>
      <c r="J6" s="19" t="str">
        <f t="shared" ca="1" si="1"/>
        <v>T</v>
      </c>
      <c r="K6" s="19" t="str">
        <f t="shared" ca="1" si="1"/>
        <v>W</v>
      </c>
      <c r="L6" s="19" t="str">
        <f t="shared" ca="1" si="1"/>
        <v>T</v>
      </c>
      <c r="M6" s="19" t="str">
        <f t="shared" ca="1" si="1"/>
        <v>F</v>
      </c>
      <c r="N6" s="19" t="str">
        <f t="shared" ca="1" si="1"/>
        <v>S</v>
      </c>
      <c r="O6" s="19" t="str">
        <f t="shared" ca="1" si="1"/>
        <v>S</v>
      </c>
      <c r="P6" s="19" t="str">
        <f t="shared" ca="1" si="1"/>
        <v>M</v>
      </c>
      <c r="Q6" s="19" t="str">
        <f t="shared" ca="1" si="1"/>
        <v>T</v>
      </c>
      <c r="R6" s="19" t="str">
        <f t="shared" ca="1" si="1"/>
        <v>W</v>
      </c>
      <c r="S6" s="19" t="str">
        <f t="shared" ca="1" si="1"/>
        <v>T</v>
      </c>
      <c r="T6" s="19" t="str">
        <f t="shared" ca="1" si="1"/>
        <v>F</v>
      </c>
      <c r="U6" s="19" t="str">
        <f t="shared" ca="1" si="1"/>
        <v>S</v>
      </c>
      <c r="V6" s="19" t="str">
        <f t="shared" ca="1" si="1"/>
        <v>S</v>
      </c>
      <c r="W6" s="19" t="str">
        <f t="shared" ca="1" si="1"/>
        <v>M</v>
      </c>
      <c r="X6" s="19" t="str">
        <f t="shared" ca="1" si="1"/>
        <v>T</v>
      </c>
      <c r="Y6" s="19" t="str">
        <f t="shared" ca="1" si="1"/>
        <v>W</v>
      </c>
      <c r="Z6" s="19" t="str">
        <f t="shared" ca="1" si="1"/>
        <v>T</v>
      </c>
      <c r="AA6" s="19" t="str">
        <f t="shared" ca="1" si="1"/>
        <v>F</v>
      </c>
      <c r="AB6" s="19" t="str">
        <f t="shared" ca="1" si="1"/>
        <v>S</v>
      </c>
      <c r="AC6" s="19" t="str">
        <f t="shared" ca="1" si="1"/>
        <v>S</v>
      </c>
      <c r="AD6" s="19" t="str">
        <f t="shared" ca="1" si="1"/>
        <v>M</v>
      </c>
      <c r="AE6" s="19" t="str">
        <f t="shared" ca="1" si="1"/>
        <v>T</v>
      </c>
      <c r="AF6" s="19" t="str">
        <f t="shared" ca="1" si="1"/>
        <v>W</v>
      </c>
      <c r="AG6" s="19" t="str">
        <f t="shared" ca="1" si="1"/>
        <v>T</v>
      </c>
      <c r="AH6" s="19" t="str">
        <f t="shared" ca="1" si="1"/>
        <v>F</v>
      </c>
      <c r="AI6" s="19" t="str">
        <f t="shared" ca="1" si="1"/>
        <v>S</v>
      </c>
      <c r="AJ6" s="19" t="str">
        <f t="shared" ca="1" si="1"/>
        <v>S</v>
      </c>
      <c r="AK6" s="19" t="str">
        <f t="shared" ca="1" si="1"/>
        <v>M</v>
      </c>
      <c r="AL6" s="19" t="str">
        <f t="shared" ca="1" si="1"/>
        <v>T</v>
      </c>
      <c r="AM6" s="19" t="str">
        <f t="shared" ca="1" si="1"/>
        <v>W</v>
      </c>
      <c r="AN6" s="19" t="str">
        <f t="shared" ca="1" si="1"/>
        <v>T</v>
      </c>
      <c r="AO6" s="19" t="str">
        <f t="shared" ca="1" si="1"/>
        <v>F</v>
      </c>
      <c r="AP6" s="19" t="str">
        <f t="shared" ca="1" si="1"/>
        <v>S</v>
      </c>
      <c r="AQ6" s="19" t="str">
        <f t="shared" ca="1" si="1"/>
        <v>S</v>
      </c>
      <c r="AR6" s="19" t="str">
        <f t="shared" ca="1" si="1"/>
        <v>M</v>
      </c>
      <c r="AS6" s="19" t="str">
        <f t="shared" ca="1" si="1"/>
        <v>T</v>
      </c>
      <c r="AT6" s="19" t="str">
        <f t="shared" ca="1" si="1"/>
        <v>W</v>
      </c>
      <c r="AU6" s="19" t="str">
        <f t="shared" ca="1" si="1"/>
        <v>T</v>
      </c>
      <c r="AV6" s="19" t="str">
        <f t="shared" ca="1" si="1"/>
        <v>F</v>
      </c>
      <c r="AW6" s="19" t="str">
        <f t="shared" ca="1" si="1"/>
        <v>S</v>
      </c>
      <c r="AX6" s="19" t="str">
        <f t="shared" ca="1" si="1"/>
        <v>S</v>
      </c>
      <c r="AY6" s="19" t="str">
        <f t="shared" ca="1" si="1"/>
        <v>M</v>
      </c>
      <c r="AZ6" s="19" t="str">
        <f t="shared" ca="1" si="1"/>
        <v>T</v>
      </c>
      <c r="BA6" s="19" t="str">
        <f t="shared" ca="1" si="1"/>
        <v>W</v>
      </c>
      <c r="BB6" s="19" t="str">
        <f t="shared" ca="1" si="1"/>
        <v>T</v>
      </c>
      <c r="BC6" s="19" t="str">
        <f t="shared" ca="1" si="1"/>
        <v>F</v>
      </c>
      <c r="BD6" s="19" t="str">
        <f t="shared" ca="1" si="1"/>
        <v>S</v>
      </c>
      <c r="BE6" s="19" t="str">
        <f t="shared" ca="1" si="1"/>
        <v>S</v>
      </c>
      <c r="BF6" s="19" t="str">
        <f t="shared" ca="1" si="1"/>
        <v>M</v>
      </c>
      <c r="BG6" s="19" t="str">
        <f t="shared" ca="1" si="1"/>
        <v>T</v>
      </c>
      <c r="BH6" s="19" t="str">
        <f t="shared" ca="1" si="1"/>
        <v>W</v>
      </c>
      <c r="BI6" s="19" t="str">
        <f t="shared" ca="1" si="1"/>
        <v>T</v>
      </c>
      <c r="BJ6" s="19" t="str">
        <f t="shared" ca="1" si="1"/>
        <v>F</v>
      </c>
      <c r="BK6" s="19" t="str">
        <f t="shared" ca="1" si="1"/>
        <v>S</v>
      </c>
      <c r="BL6" s="19" t="str">
        <f t="shared" ca="1" si="1"/>
        <v>S</v>
      </c>
    </row>
    <row r="7" spans="1:76" ht="30" hidden="1" customHeight="1" x14ac:dyDescent="0.25">
      <c r="A7" s="8" t="s">
        <v>14</v>
      </c>
      <c r="C7" s="20"/>
      <c r="H7" s="21" t="str">
        <f>IF(OR(ISBLANK(ProjectSchedule!task_start),ISBLANK(ProjectSchedule!task_end)),"",ProjectSchedule!task_end-ProjectSchedule!task_start+1)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76" ht="30" customHeight="1" x14ac:dyDescent="0.25">
      <c r="A8" s="1" t="s">
        <v>15</v>
      </c>
      <c r="B8" s="23" t="s">
        <v>23</v>
      </c>
      <c r="C8" s="24"/>
      <c r="D8" s="25"/>
      <c r="E8" s="26"/>
      <c r="F8" s="26"/>
      <c r="G8" s="27"/>
      <c r="H8" s="27" t="str">
        <f>IF(OR(ISBLANK(ProjectSchedule!task_start),ISBLANK(ProjectSchedule!task_end)),"",ProjectSchedule!task_end-ProjectSchedule!task_start+1)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76" ht="30" customHeight="1" x14ac:dyDescent="0.25">
      <c r="A9" s="1" t="s">
        <v>16</v>
      </c>
      <c r="B9" s="28" t="s">
        <v>24</v>
      </c>
      <c r="C9" s="29" t="s">
        <v>29</v>
      </c>
      <c r="D9" s="30">
        <v>1</v>
      </c>
      <c r="E9" s="31">
        <f ca="1">Project_Start</f>
        <v>44363</v>
      </c>
      <c r="F9" s="31">
        <f ca="1">E9+6</f>
        <v>44369</v>
      </c>
      <c r="G9" s="27"/>
      <c r="H9" s="27" t="str">
        <f>IF(OR(ISBLANK(ProjectSchedule!task_start),ISBLANK(ProjectSchedule!task_end)),"",ProjectSchedule!task_end-ProjectSchedule!task_start+1)</f>
        <v/>
      </c>
      <c r="I9" s="22"/>
      <c r="J9" s="22"/>
      <c r="K9" s="78"/>
      <c r="L9" s="78"/>
      <c r="M9" s="78"/>
      <c r="N9" s="78"/>
      <c r="O9" s="78"/>
      <c r="P9" s="78"/>
      <c r="Q9" s="78"/>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76" ht="30" customHeight="1" x14ac:dyDescent="0.25">
      <c r="A10" s="1" t="s">
        <v>17</v>
      </c>
      <c r="B10" s="28" t="s">
        <v>25</v>
      </c>
      <c r="C10" s="29" t="s">
        <v>29</v>
      </c>
      <c r="D10" s="30">
        <v>1</v>
      </c>
      <c r="E10" s="31">
        <f t="shared" ref="E10:E11" ca="1" si="2">F9</f>
        <v>44369</v>
      </c>
      <c r="F10" s="31">
        <f ca="1">E10+2</f>
        <v>44371</v>
      </c>
      <c r="G10" s="27"/>
      <c r="H10" s="27" t="str">
        <f>IF(OR(ISBLANK(ProjectSchedule!task_start),ISBLANK(ProjectSchedule!task_end)),"",ProjectSchedule!task_end-ProjectSchedule!task_start+1)</f>
        <v/>
      </c>
      <c r="I10" s="22"/>
      <c r="J10" s="22"/>
      <c r="K10" s="22"/>
      <c r="L10" s="22"/>
      <c r="M10" s="22"/>
      <c r="N10" s="22"/>
      <c r="O10" s="22"/>
      <c r="P10" s="22"/>
      <c r="Q10" s="78"/>
      <c r="R10" s="78"/>
      <c r="S10" s="78"/>
      <c r="T10" s="22"/>
      <c r="U10" s="22"/>
      <c r="V10" s="22"/>
      <c r="W10" s="32"/>
      <c r="X10" s="3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row>
    <row r="11" spans="1:76" ht="30" customHeight="1" x14ac:dyDescent="0.25">
      <c r="A11" s="8"/>
      <c r="B11" s="28" t="s">
        <v>26</v>
      </c>
      <c r="C11" s="29" t="s">
        <v>29</v>
      </c>
      <c r="D11" s="30">
        <v>1</v>
      </c>
      <c r="E11" s="31">
        <f t="shared" ca="1" si="2"/>
        <v>44371</v>
      </c>
      <c r="F11" s="31">
        <f ca="1">E11+12</f>
        <v>44383</v>
      </c>
      <c r="G11" s="27"/>
      <c r="H11" s="27" t="str">
        <f>IF(OR(ISBLANK(ProjectSchedule!task_start),ISBLANK(ProjectSchedule!task_end)),"",ProjectSchedule!task_end-ProjectSchedule!task_start+1)</f>
        <v/>
      </c>
      <c r="I11" s="22"/>
      <c r="J11" s="22"/>
      <c r="K11" s="22"/>
      <c r="L11" s="22"/>
      <c r="M11" s="22"/>
      <c r="N11" s="22"/>
      <c r="O11" s="22"/>
      <c r="P11" s="22"/>
      <c r="Q11" s="22"/>
      <c r="R11" s="22"/>
      <c r="S11" s="78"/>
      <c r="T11" s="78"/>
      <c r="U11" s="78"/>
      <c r="V11" s="78"/>
      <c r="W11" s="78"/>
      <c r="X11" s="78"/>
      <c r="Y11" s="78"/>
      <c r="Z11" s="78"/>
      <c r="AA11" s="78"/>
      <c r="AB11" s="78"/>
      <c r="AC11" s="78"/>
      <c r="AD11" s="78"/>
      <c r="AE11" s="78"/>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row>
    <row r="12" spans="1:76" ht="30" customHeight="1" x14ac:dyDescent="0.25">
      <c r="A12" s="8"/>
      <c r="B12" s="28" t="s">
        <v>27</v>
      </c>
      <c r="C12" s="29" t="s">
        <v>31</v>
      </c>
      <c r="D12" s="30">
        <v>1</v>
      </c>
      <c r="E12" s="31">
        <f ca="1">F11+2</f>
        <v>44385</v>
      </c>
      <c r="F12" s="31">
        <f ca="1">E12+2</f>
        <v>44387</v>
      </c>
      <c r="G12" s="27"/>
      <c r="H12" s="27" t="str">
        <f>IF(OR(ISBLANK(ProjectSchedule!task_start),ISBLANK(ProjectSchedule!task_end)),"",ProjectSchedule!task_end-ProjectSchedule!task_start+1)</f>
        <v/>
      </c>
      <c r="I12" s="22"/>
      <c r="J12" s="22"/>
      <c r="K12" s="22"/>
      <c r="L12" s="22"/>
      <c r="M12" s="22"/>
      <c r="N12" s="22"/>
      <c r="O12" s="22"/>
      <c r="P12" s="22"/>
      <c r="Q12" s="22"/>
      <c r="R12" s="22"/>
      <c r="S12" s="22"/>
      <c r="T12" s="22"/>
      <c r="U12" s="22"/>
      <c r="V12" s="22"/>
      <c r="W12" s="22"/>
      <c r="X12" s="22"/>
      <c r="Y12" s="32"/>
      <c r="Z12" s="22"/>
      <c r="AA12" s="22"/>
      <c r="AB12" s="22"/>
      <c r="AC12" s="22"/>
      <c r="AD12" s="22"/>
      <c r="AE12" s="22"/>
      <c r="AF12" s="22"/>
      <c r="AG12" s="78"/>
      <c r="AH12" s="78"/>
      <c r="AI12" s="78"/>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76" ht="30" customHeight="1" x14ac:dyDescent="0.25">
      <c r="A13" s="8"/>
      <c r="B13" s="28" t="s">
        <v>28</v>
      </c>
      <c r="C13" s="29" t="s">
        <v>30</v>
      </c>
      <c r="D13" s="30">
        <v>0.7</v>
      </c>
      <c r="E13" s="31">
        <f ca="1">E12</f>
        <v>44385</v>
      </c>
      <c r="F13" s="31">
        <f ca="1">E13+2</f>
        <v>44387</v>
      </c>
      <c r="G13" s="27"/>
      <c r="H13" s="27" t="str">
        <f>IF(OR(ISBLANK(ProjectSchedule!task_start),ISBLANK(ProjectSchedule!task_end)),"",ProjectSchedule!task_end-ProjectSchedule!task_start+1)</f>
        <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78"/>
      <c r="AH13" s="78"/>
      <c r="AI13" s="78"/>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76" ht="30" customHeight="1" x14ac:dyDescent="0.25">
      <c r="A14" s="1" t="s">
        <v>18</v>
      </c>
      <c r="B14" s="33" t="s">
        <v>32</v>
      </c>
      <c r="C14" s="34"/>
      <c r="D14" s="35"/>
      <c r="E14" s="36"/>
      <c r="F14" s="36"/>
      <c r="G14" s="27"/>
      <c r="H14" s="27" t="str">
        <f>IF(OR(ISBLANK(ProjectSchedule!task_start),ISBLANK(ProjectSchedule!task_end)),"",ProjectSchedule!task_end-ProjectSchedule!task_start+1)</f>
        <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76" ht="30" customHeight="1" x14ac:dyDescent="0.25">
      <c r="A15" s="1"/>
      <c r="B15" s="37" t="s">
        <v>33</v>
      </c>
      <c r="C15" s="38" t="s">
        <v>50</v>
      </c>
      <c r="D15" s="39">
        <v>0.5</v>
      </c>
      <c r="E15" s="40">
        <f ca="1">E13-6</f>
        <v>44379</v>
      </c>
      <c r="F15" s="40">
        <f ca="1">E15+3</f>
        <v>44382</v>
      </c>
      <c r="G15" s="27"/>
      <c r="H15" s="27" t="str">
        <f>IF(OR(ISBLANK(ProjectSchedule!task_start),ISBLANK(ProjectSchedule!task_end)),"",ProjectSchedule!task_end-ProjectSchedule!task_start+1)</f>
        <v/>
      </c>
      <c r="I15" s="22"/>
      <c r="J15" s="22"/>
      <c r="K15" s="22"/>
      <c r="L15" s="22"/>
      <c r="M15" s="22"/>
      <c r="N15" s="22"/>
      <c r="O15" s="22"/>
      <c r="P15" s="22"/>
      <c r="Q15" s="22"/>
      <c r="R15" s="22"/>
      <c r="S15" s="22"/>
      <c r="T15" s="22"/>
      <c r="U15" s="22"/>
      <c r="V15" s="22"/>
      <c r="W15" s="22"/>
      <c r="X15" s="22"/>
      <c r="Y15" s="22"/>
      <c r="Z15" s="22"/>
      <c r="AA15" s="77"/>
      <c r="AB15" s="77"/>
      <c r="AC15" s="77"/>
      <c r="AD15" s="77"/>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76" ht="30" customHeight="1" x14ac:dyDescent="0.25">
      <c r="A16" s="8"/>
      <c r="B16" s="37" t="s">
        <v>34</v>
      </c>
      <c r="C16" s="38" t="s">
        <v>51</v>
      </c>
      <c r="D16" s="39">
        <v>0.2</v>
      </c>
      <c r="E16" s="40">
        <f ca="1">E13</f>
        <v>44385</v>
      </c>
      <c r="F16" s="40">
        <f ca="1">E16+4</f>
        <v>44389</v>
      </c>
      <c r="G16" s="27"/>
      <c r="H16" s="27" t="str">
        <f>IF(OR(ISBLANK(ProjectSchedule!task_start),ISBLANK(ProjectSchedule!task_end)),"",ProjectSchedule!task_end-ProjectSchedule!task_start+1)</f>
        <v/>
      </c>
      <c r="I16" s="22"/>
      <c r="J16" s="22"/>
      <c r="K16" s="22"/>
      <c r="L16" s="22"/>
      <c r="M16" s="22"/>
      <c r="N16" s="22"/>
      <c r="O16" s="22"/>
      <c r="P16" s="22"/>
      <c r="Q16" s="22"/>
      <c r="R16" s="22"/>
      <c r="S16" s="22"/>
      <c r="T16" s="22"/>
      <c r="U16" s="32"/>
      <c r="V16" s="32"/>
      <c r="W16" s="22"/>
      <c r="X16" s="22"/>
      <c r="Y16" s="22"/>
      <c r="Z16" s="22"/>
      <c r="AA16" s="22"/>
      <c r="AB16" s="22"/>
      <c r="AC16" s="22"/>
      <c r="AD16" s="22"/>
      <c r="AE16" s="22"/>
      <c r="AF16" s="22"/>
      <c r="AG16" s="77"/>
      <c r="AH16" s="77"/>
      <c r="AI16" s="77"/>
      <c r="AJ16" s="77"/>
      <c r="AK16" s="77"/>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9" ht="30" customHeight="1" x14ac:dyDescent="0.25">
      <c r="A17" s="8"/>
      <c r="B17" s="37" t="s">
        <v>35</v>
      </c>
      <c r="C17" s="38" t="s">
        <v>50</v>
      </c>
      <c r="D17" s="39">
        <v>0.5</v>
      </c>
      <c r="E17" s="40">
        <f ca="1">E16</f>
        <v>44385</v>
      </c>
      <c r="F17" s="40">
        <f ca="1">E17+14</f>
        <v>44399</v>
      </c>
      <c r="G17" s="27"/>
      <c r="H17" s="27" t="str">
        <f>IF(OR(ISBLANK(ProjectSchedule!task_start),ISBLANK(ProjectSchedule!task_end)),"",ProjectSchedule!task_end-ProjectSchedule!task_start+1)</f>
        <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77"/>
      <c r="AH17" s="77"/>
      <c r="AI17" s="77"/>
      <c r="AJ17" s="77"/>
      <c r="AK17" s="77"/>
      <c r="AL17" s="77"/>
      <c r="AM17" s="77"/>
      <c r="AN17" s="77"/>
      <c r="AO17" s="77"/>
      <c r="AP17" s="77"/>
      <c r="AQ17" s="77"/>
      <c r="AR17" s="77"/>
      <c r="AS17" s="77"/>
      <c r="AT17" s="77"/>
      <c r="AU17" s="77"/>
      <c r="AV17" s="22"/>
      <c r="AW17" s="22"/>
      <c r="AX17" s="22"/>
      <c r="AY17" s="22"/>
      <c r="AZ17" s="22"/>
      <c r="BA17" s="22"/>
      <c r="BB17" s="22"/>
      <c r="BC17" s="22"/>
      <c r="BD17" s="22"/>
      <c r="BE17" s="22"/>
      <c r="BF17" s="22"/>
      <c r="BG17" s="22"/>
      <c r="BH17" s="22"/>
      <c r="BI17" s="22"/>
      <c r="BJ17" s="22"/>
      <c r="BK17" s="22"/>
      <c r="BL17" s="22"/>
    </row>
    <row r="18" spans="1:69" ht="30" customHeight="1" x14ac:dyDescent="0.25">
      <c r="A18" s="8"/>
      <c r="B18" s="37" t="s">
        <v>36</v>
      </c>
      <c r="C18" s="38" t="s">
        <v>30</v>
      </c>
      <c r="D18" s="39">
        <v>0.2</v>
      </c>
      <c r="E18" s="40">
        <f t="shared" ref="E18:E19" ca="1" si="3">E17</f>
        <v>44385</v>
      </c>
      <c r="F18" s="40">
        <f ca="1">E18+6</f>
        <v>44391</v>
      </c>
      <c r="G18" s="27"/>
      <c r="H18" s="27" t="str">
        <f>IF(OR(ISBLANK(ProjectSchedule!task_start),ISBLANK(ProjectSchedule!task_end)),"",ProjectSchedule!task_end-ProjectSchedule!task_start+1)</f>
        <v/>
      </c>
      <c r="I18" s="22"/>
      <c r="J18" s="22"/>
      <c r="K18" s="22"/>
      <c r="L18" s="22"/>
      <c r="M18" s="22"/>
      <c r="N18" s="22"/>
      <c r="O18" s="22"/>
      <c r="P18" s="22"/>
      <c r="Q18" s="22"/>
      <c r="R18" s="22"/>
      <c r="S18" s="22"/>
      <c r="T18" s="22"/>
      <c r="U18" s="22"/>
      <c r="V18" s="22"/>
      <c r="W18" s="22"/>
      <c r="X18" s="22"/>
      <c r="Y18" s="32"/>
      <c r="Z18" s="22"/>
      <c r="AA18" s="22"/>
      <c r="AB18" s="22"/>
      <c r="AC18" s="22"/>
      <c r="AD18" s="22"/>
      <c r="AE18" s="22"/>
      <c r="AF18" s="22"/>
      <c r="AG18" s="77"/>
      <c r="AH18" s="77"/>
      <c r="AI18" s="77"/>
      <c r="AJ18" s="77"/>
      <c r="AK18" s="77"/>
      <c r="AL18" s="77"/>
      <c r="AM18" s="77"/>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9" ht="30" customHeight="1" x14ac:dyDescent="0.25">
      <c r="A19" s="8"/>
      <c r="B19" s="37" t="s">
        <v>37</v>
      </c>
      <c r="C19" s="38" t="s">
        <v>52</v>
      </c>
      <c r="D19" s="39">
        <v>0.2</v>
      </c>
      <c r="E19" s="40">
        <f t="shared" ca="1" si="3"/>
        <v>44385</v>
      </c>
      <c r="F19" s="40">
        <f ca="1">E19+8</f>
        <v>44393</v>
      </c>
      <c r="G19" s="27"/>
      <c r="H19" s="27" t="str">
        <f>IF(OR(ISBLANK(ProjectSchedule!task_start),ISBLANK(ProjectSchedule!task_end)),"",ProjectSchedule!task_end-ProjectSchedule!task_start+1)</f>
        <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77"/>
      <c r="AH19" s="77"/>
      <c r="AI19" s="77"/>
      <c r="AJ19" s="77"/>
      <c r="AK19" s="77"/>
      <c r="AL19" s="77"/>
      <c r="AM19" s="77"/>
      <c r="AN19" s="77"/>
      <c r="AO19" s="77"/>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9" ht="30" customHeight="1" x14ac:dyDescent="0.25">
      <c r="A20" s="8" t="s">
        <v>19</v>
      </c>
      <c r="B20" s="41" t="s">
        <v>38</v>
      </c>
      <c r="C20" s="42"/>
      <c r="D20" s="43"/>
      <c r="E20" s="44"/>
      <c r="F20" s="44"/>
      <c r="G20" s="27"/>
      <c r="H20" s="27" t="str">
        <f>IF(OR(ISBLANK(ProjectSchedule!task_start),ISBLANK(ProjectSchedule!task_end)),"",ProjectSchedule!task_end-ProjectSchedule!task_start+1)</f>
        <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9" ht="30" customHeight="1" x14ac:dyDescent="0.25">
      <c r="A21" s="8"/>
      <c r="B21" s="45" t="s">
        <v>39</v>
      </c>
      <c r="C21" s="46"/>
      <c r="D21" s="47"/>
      <c r="E21" s="48">
        <f ca="1">E19+5</f>
        <v>44390</v>
      </c>
      <c r="F21" s="48">
        <f ca="1">E21+5</f>
        <v>44395</v>
      </c>
      <c r="G21" s="27"/>
      <c r="H21" s="27" t="str">
        <f>IF(OR(ISBLANK(ProjectSchedule!task_start),ISBLANK(ProjectSchedule!task_end)),"",ProjectSchedule!task_end-ProjectSchedule!task_start+1)</f>
        <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80"/>
      <c r="AM21" s="80"/>
      <c r="AN21" s="80"/>
      <c r="AO21" s="80"/>
      <c r="AP21" s="80"/>
      <c r="AQ21" s="80"/>
      <c r="AR21" s="22"/>
      <c r="AS21" s="22"/>
      <c r="AT21" s="22"/>
      <c r="AU21" s="22"/>
      <c r="AV21" s="22"/>
      <c r="AW21" s="22"/>
      <c r="AX21" s="22"/>
      <c r="AY21" s="22"/>
      <c r="AZ21" s="22"/>
      <c r="BA21" s="22"/>
      <c r="BB21" s="22"/>
      <c r="BC21" s="22"/>
      <c r="BD21" s="22"/>
      <c r="BE21" s="22"/>
      <c r="BF21" s="22"/>
      <c r="BG21" s="22"/>
      <c r="BH21" s="22"/>
      <c r="BI21" s="22"/>
      <c r="BJ21" s="22"/>
      <c r="BK21" s="22"/>
      <c r="BL21" s="22"/>
    </row>
    <row r="22" spans="1:69" ht="30" customHeight="1" x14ac:dyDescent="0.25">
      <c r="A22" s="8"/>
      <c r="B22" s="45" t="s">
        <v>40</v>
      </c>
      <c r="C22" s="46"/>
      <c r="D22" s="47">
        <v>0.8</v>
      </c>
      <c r="E22" s="48">
        <f ca="1">F15+1</f>
        <v>44383</v>
      </c>
      <c r="F22" s="48">
        <f ca="1">E22+5</f>
        <v>44388</v>
      </c>
      <c r="G22" s="27"/>
      <c r="H22" s="27" t="str">
        <f>IF(OR(ISBLANK(ProjectSchedule!task_start),ISBLANK(ProjectSchedule!task_end)),"",ProjectSchedule!task_end-ProjectSchedule!task_start+1)</f>
        <v/>
      </c>
      <c r="I22" s="22"/>
      <c r="J22" s="22"/>
      <c r="K22" s="22"/>
      <c r="L22" s="22"/>
      <c r="M22" s="22"/>
      <c r="N22" s="22"/>
      <c r="O22" s="22"/>
      <c r="P22" s="22"/>
      <c r="Q22" s="22"/>
      <c r="R22" s="22"/>
      <c r="S22" s="22"/>
      <c r="T22" s="22"/>
      <c r="U22" s="22"/>
      <c r="V22" s="22"/>
      <c r="W22" s="22"/>
      <c r="X22" s="22"/>
      <c r="Y22" s="22"/>
      <c r="Z22" s="22"/>
      <c r="AA22" s="22"/>
      <c r="AB22" s="22"/>
      <c r="AC22" s="22"/>
      <c r="AD22" s="22"/>
      <c r="AE22" s="80"/>
      <c r="AF22" s="80"/>
      <c r="AG22" s="80"/>
      <c r="AH22" s="80"/>
      <c r="AI22" s="80"/>
      <c r="AJ22" s="80"/>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row>
    <row r="23" spans="1:69" ht="30" customHeight="1" x14ac:dyDescent="0.25">
      <c r="A23" s="8"/>
      <c r="B23" s="45" t="s">
        <v>41</v>
      </c>
      <c r="C23" s="46"/>
      <c r="D23" s="47"/>
      <c r="E23" s="48">
        <f ca="1">E11</f>
        <v>44371</v>
      </c>
      <c r="F23" s="48">
        <f ca="1">F22+11</f>
        <v>44399</v>
      </c>
      <c r="G23" s="27"/>
      <c r="H23" s="27" t="str">
        <f>IF(OR(ISBLANK(ProjectSchedule!task_start),ISBLANK(ProjectSchedule!task_end)),"",ProjectSchedule!task_end-ProjectSchedule!task_start+1)</f>
        <v/>
      </c>
      <c r="I23" s="22"/>
      <c r="J23" s="22"/>
      <c r="K23" s="22"/>
      <c r="L23" s="22"/>
      <c r="M23" s="22"/>
      <c r="N23" s="22"/>
      <c r="O23" s="22"/>
      <c r="P23" s="22"/>
      <c r="Q23" s="22"/>
      <c r="R23" s="22"/>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22"/>
      <c r="AW23" s="22"/>
      <c r="AX23" s="22"/>
      <c r="AY23" s="22"/>
      <c r="AZ23" s="22"/>
      <c r="BA23" s="22"/>
      <c r="BB23" s="22"/>
      <c r="BC23" s="22"/>
      <c r="BD23" s="22"/>
      <c r="BE23" s="22"/>
      <c r="BF23" s="22"/>
      <c r="BG23" s="22"/>
      <c r="BH23" s="22"/>
      <c r="BI23" s="22"/>
      <c r="BJ23" s="22"/>
      <c r="BK23" s="22"/>
      <c r="BL23" s="22"/>
    </row>
    <row r="24" spans="1:69" ht="30" customHeight="1" x14ac:dyDescent="0.25">
      <c r="A24" s="8"/>
      <c r="B24" s="45" t="s">
        <v>42</v>
      </c>
      <c r="C24" s="46"/>
      <c r="D24" s="47"/>
      <c r="E24" s="74">
        <f ca="1">F22</f>
        <v>44388</v>
      </c>
      <c r="F24" s="48">
        <f ca="1">E24+7</f>
        <v>44395</v>
      </c>
      <c r="G24" s="27"/>
      <c r="H24" s="27" t="str">
        <f>IF(OR(ISBLANK(ProjectSchedule!task_start),ISBLANK(ProjectSchedule!task_end)),"",ProjectSchedule!task_end-ProjectSchedule!task_start+1)</f>
        <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80"/>
      <c r="AK24" s="80"/>
      <c r="AL24" s="80"/>
      <c r="AM24" s="80"/>
      <c r="AN24" s="80"/>
      <c r="AO24" s="80"/>
      <c r="AP24" s="80"/>
      <c r="AQ24" s="80"/>
      <c r="AR24" s="22"/>
      <c r="AS24" s="22"/>
      <c r="AT24" s="22"/>
      <c r="AU24" s="22"/>
      <c r="AV24" s="22"/>
      <c r="AW24" s="22"/>
      <c r="AX24" s="22"/>
      <c r="AY24" s="22"/>
      <c r="AZ24" s="22"/>
      <c r="BA24" s="22"/>
      <c r="BB24" s="22"/>
      <c r="BC24" s="22"/>
      <c r="BD24" s="22"/>
      <c r="BE24" s="22"/>
      <c r="BF24" s="22"/>
      <c r="BG24" s="22"/>
      <c r="BH24" s="22"/>
      <c r="BI24" s="22"/>
      <c r="BJ24" s="22"/>
      <c r="BK24" s="22"/>
      <c r="BL24" s="22"/>
    </row>
    <row r="25" spans="1:69" ht="30" customHeight="1" x14ac:dyDescent="0.25">
      <c r="A25" s="8"/>
      <c r="B25" s="45" t="s">
        <v>43</v>
      </c>
      <c r="C25" s="46"/>
      <c r="D25" s="47"/>
      <c r="E25" s="48">
        <f ca="1">E21</f>
        <v>44390</v>
      </c>
      <c r="F25" s="48">
        <f ca="1">F23</f>
        <v>44399</v>
      </c>
      <c r="G25" s="27"/>
      <c r="H25" s="27" t="str">
        <f>IF(OR(ISBLANK(ProjectSchedule!task_start),ISBLANK(ProjectSchedule!task_end)),"",ProjectSchedule!task_end-ProjectSchedule!task_start+1)</f>
        <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80"/>
      <c r="AM25" s="80"/>
      <c r="AN25" s="80"/>
      <c r="AO25" s="80"/>
      <c r="AP25" s="80"/>
      <c r="AQ25" s="80"/>
      <c r="AR25" s="80"/>
      <c r="AS25" s="80"/>
      <c r="AT25" s="80"/>
      <c r="AU25" s="80"/>
      <c r="AV25" s="22"/>
      <c r="AW25" s="22"/>
      <c r="AX25" s="22"/>
      <c r="AY25" s="22"/>
      <c r="AZ25" s="22"/>
      <c r="BA25" s="22"/>
      <c r="BB25" s="22"/>
      <c r="BC25" s="22"/>
      <c r="BD25" s="22"/>
      <c r="BE25" s="22"/>
      <c r="BF25" s="22"/>
      <c r="BG25" s="22"/>
      <c r="BH25" s="22"/>
      <c r="BI25" s="22"/>
      <c r="BJ25" s="22"/>
      <c r="BK25" s="22"/>
      <c r="BL25" s="22"/>
    </row>
    <row r="26" spans="1:69" ht="30" customHeight="1" x14ac:dyDescent="0.25">
      <c r="A26" s="8" t="s">
        <v>19</v>
      </c>
      <c r="B26" s="49" t="s">
        <v>44</v>
      </c>
      <c r="C26" s="50"/>
      <c r="D26" s="51"/>
      <c r="E26" s="52"/>
      <c r="F26" s="52"/>
      <c r="G26" s="27"/>
      <c r="H26" s="27" t="str">
        <f>IF(OR(ISBLANK(ProjectSchedule!task_start),ISBLANK(ProjectSchedule!task_end)),"",ProjectSchedule!task_end-ProjectSchedule!task_start+1)</f>
        <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1:69" ht="30" customHeight="1" x14ac:dyDescent="0.25">
      <c r="A27" s="8"/>
      <c r="B27" s="70" t="s">
        <v>47</v>
      </c>
      <c r="C27" s="54"/>
      <c r="D27" s="55"/>
      <c r="E27" s="56">
        <f ca="1">F25-3</f>
        <v>44396</v>
      </c>
      <c r="F27" s="56">
        <f ca="1">E27+1</f>
        <v>44397</v>
      </c>
      <c r="G27" s="27"/>
      <c r="H27" s="27" t="str">
        <f>IF(OR(ISBLANK(ProjectSchedule!task_start),ISBLANK(ProjectSchedule!task_end)),"",ProjectSchedule!task_end-ProjectSchedule!task_start+1)</f>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79"/>
      <c r="AS27" s="79"/>
      <c r="AT27" s="22"/>
      <c r="AU27" s="22"/>
      <c r="AV27" s="22"/>
      <c r="AW27" s="22"/>
      <c r="AX27" s="22"/>
      <c r="AY27" s="22"/>
      <c r="AZ27" s="22"/>
      <c r="BA27" s="22"/>
      <c r="BB27" s="22"/>
      <c r="BC27" s="22"/>
      <c r="BD27" s="22"/>
      <c r="BE27" s="22"/>
      <c r="BF27" s="22"/>
      <c r="BG27" s="22"/>
      <c r="BH27" s="22"/>
      <c r="BI27" s="22"/>
      <c r="BJ27" s="22"/>
      <c r="BK27" s="22"/>
      <c r="BL27" s="22"/>
    </row>
    <row r="28" spans="1:69" ht="30" customHeight="1" x14ac:dyDescent="0.25">
      <c r="A28" s="8"/>
      <c r="B28" s="53" t="s">
        <v>45</v>
      </c>
      <c r="C28" s="54"/>
      <c r="D28" s="55"/>
      <c r="E28" s="56">
        <f ca="1">E27</f>
        <v>44396</v>
      </c>
      <c r="F28" s="56">
        <f ca="1">F30</f>
        <v>44399</v>
      </c>
      <c r="G28" s="27"/>
      <c r="H28" s="27" t="str">
        <f>IF(OR(ISBLANK(ProjectSchedule!task_start),ISBLANK(ProjectSchedule!task_end)),"",ProjectSchedule!task_end-ProjectSchedule!task_start+1)</f>
        <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79"/>
      <c r="AS28" s="79"/>
      <c r="AT28" s="79"/>
      <c r="AU28" s="79"/>
      <c r="AV28" s="22"/>
      <c r="AW28" s="22"/>
      <c r="AX28" s="22"/>
      <c r="AY28" s="22"/>
      <c r="AZ28" s="22"/>
      <c r="BA28" s="22"/>
      <c r="BB28" s="22"/>
      <c r="BC28" s="22"/>
      <c r="BD28" s="22"/>
      <c r="BE28" s="22"/>
      <c r="BF28" s="22"/>
      <c r="BG28" s="22"/>
      <c r="BH28" s="22"/>
      <c r="BI28" s="22"/>
      <c r="BJ28" s="22"/>
      <c r="BK28" s="22"/>
      <c r="BL28" s="22"/>
    </row>
    <row r="29" spans="1:69" ht="30" customHeight="1" x14ac:dyDescent="0.25">
      <c r="A29" s="8"/>
      <c r="B29" s="72" t="s">
        <v>46</v>
      </c>
      <c r="C29" s="72"/>
      <c r="D29" s="72"/>
      <c r="E29" s="72"/>
      <c r="F29" s="72"/>
      <c r="G29" s="27"/>
      <c r="H29" s="27" t="str">
        <f>IF(OR(ISBLANK(ProjectSchedule!task_start),ISBLANK(ProjectSchedule!task_end)),"",ProjectSchedule!task_end-ProjectSchedule!task_start+1)</f>
        <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1:69" ht="30" customHeight="1" x14ac:dyDescent="0.25">
      <c r="A30" s="8"/>
      <c r="B30" s="71" t="s">
        <v>48</v>
      </c>
      <c r="C30" s="71"/>
      <c r="D30" s="71"/>
      <c r="E30" s="75">
        <f ca="1">F25</f>
        <v>44399</v>
      </c>
      <c r="F30" s="75">
        <f ca="1">E30</f>
        <v>44399</v>
      </c>
      <c r="G30" s="27"/>
      <c r="H30" s="27" t="str">
        <f>IF(OR(ISBLANK(ProjectSchedule!task_start),ISBLANK(ProjectSchedule!task_end)),"",ProjectSchedule!task_end-ProjectSchedule!task_start+1)</f>
        <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81"/>
      <c r="AV30" s="22"/>
      <c r="AW30" s="22"/>
      <c r="AX30" s="22"/>
      <c r="AY30" s="22"/>
      <c r="AZ30" s="22"/>
      <c r="BA30" s="22"/>
      <c r="BB30" s="22"/>
      <c r="BC30" s="22"/>
      <c r="BD30" s="22"/>
      <c r="BE30" s="22"/>
      <c r="BF30" s="22"/>
      <c r="BG30" s="22"/>
      <c r="BH30" s="22"/>
      <c r="BI30" s="22"/>
      <c r="BJ30" s="22"/>
      <c r="BK30" s="22"/>
      <c r="BL30" s="22"/>
    </row>
    <row r="31" spans="1:69" ht="30" customHeight="1" x14ac:dyDescent="0.25">
      <c r="A31" s="8"/>
      <c r="B31" s="71" t="s">
        <v>49</v>
      </c>
      <c r="C31" s="73"/>
      <c r="D31" s="73"/>
      <c r="E31" s="76">
        <f ca="1">E30</f>
        <v>44399</v>
      </c>
      <c r="F31" s="76">
        <f ca="1">F30</f>
        <v>44399</v>
      </c>
      <c r="G31" s="27"/>
      <c r="H31" s="27" t="str">
        <f>IF(OR(ISBLANK(ProjectSchedule!task_start),ISBLANK(ProjectSchedule!task_end)),"",ProjectSchedule!task_end-ProjectSchedule!task_start+1)</f>
        <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81"/>
      <c r="AV31" s="22"/>
      <c r="AW31" s="22"/>
      <c r="AX31" s="22"/>
      <c r="AY31" s="22"/>
      <c r="AZ31" s="22"/>
      <c r="BA31" s="22"/>
      <c r="BB31" s="22"/>
      <c r="BC31" s="22"/>
      <c r="BD31" s="22"/>
      <c r="BE31" s="22"/>
      <c r="BF31" s="22"/>
      <c r="BG31" s="22"/>
      <c r="BH31" s="22"/>
      <c r="BI31" s="22"/>
      <c r="BJ31" s="22"/>
      <c r="BK31" s="22"/>
      <c r="BL31" s="22"/>
    </row>
    <row r="32" spans="1:69" ht="30" customHeight="1" x14ac:dyDescent="0.25">
      <c r="A32" s="8" t="s">
        <v>20</v>
      </c>
      <c r="B32" s="57"/>
      <c r="C32" s="27"/>
      <c r="D32" s="58"/>
      <c r="E32" s="59"/>
      <c r="F32" s="59"/>
      <c r="G32" s="27"/>
      <c r="H32" s="27" t="str">
        <f>IF(OR(ISBLANK(ProjectSchedule!task_start),ISBLANK(ProjectSchedule!task_end)),"",ProjectSchedule!task_end-ProjectSchedule!task_start+1)</f>
        <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row>
    <row r="33" spans="1:64" ht="30" customHeight="1" x14ac:dyDescent="0.25">
      <c r="A33" s="1" t="s">
        <v>21</v>
      </c>
      <c r="B33" s="60" t="s">
        <v>22</v>
      </c>
      <c r="C33" s="61"/>
      <c r="D33" s="62"/>
      <c r="E33" s="63"/>
      <c r="F33" s="64"/>
      <c r="G33" s="65"/>
      <c r="H33" s="65" t="str">
        <f>IF(OR(ISBLANK(ProjectSchedule!task_start),ISBLANK(ProjectSchedule!task_end)),"",ProjectSchedule!task_end-ProjectSchedule!task_start+1)</f>
        <v/>
      </c>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row>
    <row r="34" spans="1:64" ht="30" customHeight="1" x14ac:dyDescent="0.25">
      <c r="A34" s="8"/>
      <c r="E34" s="10"/>
      <c r="G34" s="67"/>
    </row>
    <row r="35" spans="1:64" ht="30" customHeight="1" x14ac:dyDescent="0.25">
      <c r="A35" s="8"/>
      <c r="C35" s="7"/>
      <c r="E35" s="10"/>
      <c r="F35" s="68"/>
    </row>
    <row r="36" spans="1:64" ht="30" customHeight="1" x14ac:dyDescent="0.25">
      <c r="A36" s="8"/>
      <c r="C36" s="69"/>
      <c r="E36" s="10"/>
    </row>
    <row r="37" spans="1:64" ht="30" customHeight="1" x14ac:dyDescent="0.25">
      <c r="A37" s="8"/>
      <c r="E37" s="10"/>
    </row>
    <row r="38" spans="1:64" ht="30" customHeight="1" x14ac:dyDescent="0.25">
      <c r="A38" s="8"/>
      <c r="E38" s="10"/>
    </row>
    <row r="39" spans="1:64" ht="30" customHeight="1" x14ac:dyDescent="0.25">
      <c r="A39" s="8"/>
      <c r="E39" s="10"/>
    </row>
    <row r="40" spans="1:64" ht="30" customHeight="1" x14ac:dyDescent="0.25">
      <c r="A40" s="8"/>
      <c r="E40" s="10"/>
    </row>
    <row r="41" spans="1:64" ht="30" customHeight="1" x14ac:dyDescent="0.25">
      <c r="A41" s="8"/>
      <c r="E41" s="10"/>
    </row>
    <row r="42" spans="1:64" ht="30" customHeight="1" x14ac:dyDescent="0.25">
      <c r="A42" s="8"/>
      <c r="E42" s="10"/>
    </row>
    <row r="43" spans="1:64" ht="30" customHeight="1" x14ac:dyDescent="0.25">
      <c r="A43" s="8"/>
      <c r="E43" s="10"/>
    </row>
    <row r="44" spans="1:64" ht="30" customHeight="1" x14ac:dyDescent="0.25">
      <c r="A44" s="8"/>
      <c r="E44" s="10"/>
    </row>
    <row r="45" spans="1:64" ht="30" customHeight="1" x14ac:dyDescent="0.25">
      <c r="A45" s="8"/>
      <c r="E45" s="10"/>
    </row>
    <row r="46" spans="1:64" ht="30" customHeight="1" x14ac:dyDescent="0.25">
      <c r="A46" s="8"/>
      <c r="E46" s="10"/>
    </row>
    <row r="47" spans="1:64" ht="30" customHeight="1" x14ac:dyDescent="0.25">
      <c r="A47" s="8"/>
      <c r="E47" s="10"/>
    </row>
    <row r="48" spans="1:64" ht="30" customHeight="1" x14ac:dyDescent="0.25">
      <c r="A48" s="8"/>
      <c r="E48" s="10"/>
    </row>
    <row r="49" spans="1:5" ht="30" customHeight="1" x14ac:dyDescent="0.25">
      <c r="A49" s="8"/>
      <c r="E49" s="10"/>
    </row>
    <row r="50" spans="1:5" ht="30" customHeight="1" x14ac:dyDescent="0.25">
      <c r="A50" s="8"/>
      <c r="E50" s="10"/>
    </row>
    <row r="51" spans="1:5" ht="30" customHeight="1" x14ac:dyDescent="0.25">
      <c r="A51" s="8"/>
      <c r="E51" s="10"/>
    </row>
    <row r="52" spans="1:5" ht="30" customHeight="1" x14ac:dyDescent="0.25">
      <c r="A52" s="8"/>
      <c r="E52" s="10"/>
    </row>
    <row r="53" spans="1:5" ht="30" customHeight="1" x14ac:dyDescent="0.25">
      <c r="A53" s="8"/>
      <c r="E53" s="10"/>
    </row>
    <row r="54" spans="1:5" ht="30" customHeight="1" x14ac:dyDescent="0.25">
      <c r="A54" s="8"/>
      <c r="E54" s="10"/>
    </row>
    <row r="55" spans="1:5" ht="30" customHeight="1" x14ac:dyDescent="0.25">
      <c r="A55" s="8"/>
      <c r="E55" s="10"/>
    </row>
    <row r="56" spans="1:5" ht="30" customHeight="1" x14ac:dyDescent="0.25">
      <c r="A56" s="8"/>
      <c r="E56" s="10"/>
    </row>
    <row r="57" spans="1:5" ht="30" customHeight="1" x14ac:dyDescent="0.25">
      <c r="A57" s="8"/>
      <c r="E57" s="10"/>
    </row>
    <row r="58" spans="1:5" ht="30" customHeight="1" x14ac:dyDescent="0.25">
      <c r="A58" s="8"/>
      <c r="E58" s="10"/>
    </row>
    <row r="59" spans="1:5" ht="30" customHeight="1" x14ac:dyDescent="0.25">
      <c r="A59" s="8"/>
      <c r="E59" s="10"/>
    </row>
    <row r="60" spans="1:5" ht="30" customHeight="1" x14ac:dyDescent="0.25">
      <c r="A60" s="8"/>
      <c r="E60" s="10"/>
    </row>
    <row r="61" spans="1:5" ht="30" customHeight="1" x14ac:dyDescent="0.25">
      <c r="A61" s="8"/>
      <c r="E61" s="10"/>
    </row>
    <row r="62" spans="1:5" ht="30" customHeight="1" x14ac:dyDescent="0.25">
      <c r="A62" s="8"/>
      <c r="E62" s="10"/>
    </row>
    <row r="63" spans="1:5" ht="30" customHeight="1" x14ac:dyDescent="0.25">
      <c r="A63" s="8"/>
      <c r="E63" s="10"/>
    </row>
    <row r="64" spans="1:5" ht="30" customHeight="1" x14ac:dyDescent="0.25">
      <c r="A64" s="8"/>
      <c r="E64" s="10"/>
    </row>
    <row r="65" spans="1:5" ht="30" customHeight="1" x14ac:dyDescent="0.25">
      <c r="A65" s="8"/>
      <c r="E65" s="10"/>
    </row>
    <row r="66" spans="1:5" ht="30" customHeight="1" x14ac:dyDescent="0.25">
      <c r="A66" s="8"/>
      <c r="E66" s="10"/>
    </row>
    <row r="67" spans="1:5" ht="30" customHeight="1" x14ac:dyDescent="0.25">
      <c r="A67" s="8"/>
      <c r="E67" s="10"/>
    </row>
    <row r="68" spans="1:5" ht="30" customHeight="1" x14ac:dyDescent="0.25">
      <c r="A68" s="8"/>
      <c r="E68" s="10"/>
    </row>
    <row r="69" spans="1:5" ht="30" customHeight="1" x14ac:dyDescent="0.25">
      <c r="A69" s="8"/>
      <c r="E69" s="10"/>
    </row>
    <row r="70" spans="1:5" ht="30" customHeight="1" x14ac:dyDescent="0.25">
      <c r="A70" s="8"/>
      <c r="E70" s="10"/>
    </row>
    <row r="71" spans="1:5" ht="30" customHeight="1" x14ac:dyDescent="0.25">
      <c r="A71" s="8"/>
      <c r="E71" s="10"/>
    </row>
    <row r="72" spans="1:5" ht="30" customHeight="1" x14ac:dyDescent="0.25">
      <c r="A72" s="8"/>
      <c r="E72" s="10"/>
    </row>
    <row r="73" spans="1:5" ht="30" customHeight="1" x14ac:dyDescent="0.25">
      <c r="A73" s="8"/>
      <c r="E73" s="10"/>
    </row>
    <row r="74" spans="1:5" ht="30" customHeight="1" x14ac:dyDescent="0.25">
      <c r="A74" s="8"/>
      <c r="E74" s="10"/>
    </row>
    <row r="75" spans="1:5" ht="30" customHeight="1" x14ac:dyDescent="0.25">
      <c r="A75" s="8"/>
      <c r="E75" s="10"/>
    </row>
    <row r="76" spans="1:5" ht="30" customHeight="1" x14ac:dyDescent="0.25">
      <c r="A76" s="8"/>
      <c r="E76" s="10"/>
    </row>
    <row r="77" spans="1:5" ht="30" customHeight="1" x14ac:dyDescent="0.25">
      <c r="A77" s="8"/>
      <c r="E77" s="10"/>
    </row>
    <row r="78" spans="1:5" ht="30" customHeight="1" x14ac:dyDescent="0.25">
      <c r="A78" s="8"/>
      <c r="E78" s="10"/>
    </row>
    <row r="79" spans="1:5" ht="30" customHeight="1" x14ac:dyDescent="0.25">
      <c r="A79" s="8"/>
      <c r="E79" s="10"/>
    </row>
    <row r="80" spans="1:5" ht="30" customHeight="1" x14ac:dyDescent="0.25">
      <c r="A80" s="8"/>
      <c r="E80" s="10"/>
    </row>
    <row r="81" spans="1:5" ht="30" customHeight="1" x14ac:dyDescent="0.25">
      <c r="A81" s="8"/>
      <c r="E81" s="10"/>
    </row>
    <row r="82" spans="1:5" ht="30" customHeight="1" x14ac:dyDescent="0.25">
      <c r="A82" s="8"/>
      <c r="E82" s="10"/>
    </row>
    <row r="83" spans="1:5" ht="30" customHeight="1" x14ac:dyDescent="0.25">
      <c r="A83" s="8"/>
      <c r="E83" s="10"/>
    </row>
    <row r="84" spans="1:5" ht="30" customHeight="1" x14ac:dyDescent="0.25">
      <c r="A84" s="8"/>
      <c r="E84" s="10"/>
    </row>
    <row r="85" spans="1:5" ht="30" customHeight="1" x14ac:dyDescent="0.25">
      <c r="A85" s="8"/>
      <c r="E85" s="10"/>
    </row>
    <row r="86" spans="1:5" ht="30" customHeight="1" x14ac:dyDescent="0.25">
      <c r="A86" s="8"/>
      <c r="E86" s="10"/>
    </row>
    <row r="87" spans="1:5" ht="30" customHeight="1" x14ac:dyDescent="0.25">
      <c r="A87" s="8"/>
      <c r="E87" s="10"/>
    </row>
    <row r="88" spans="1:5" ht="30" customHeight="1" x14ac:dyDescent="0.25">
      <c r="A88" s="8"/>
      <c r="E88" s="10"/>
    </row>
    <row r="89" spans="1:5" ht="30" customHeight="1" x14ac:dyDescent="0.25">
      <c r="A89" s="8"/>
      <c r="E89" s="10"/>
    </row>
    <row r="90" spans="1:5" ht="30" customHeight="1" x14ac:dyDescent="0.25">
      <c r="A90" s="8"/>
      <c r="E90" s="10"/>
    </row>
    <row r="91" spans="1:5" ht="30" customHeight="1" x14ac:dyDescent="0.25">
      <c r="A91" s="8"/>
      <c r="E91" s="10"/>
    </row>
    <row r="92" spans="1:5" ht="30" customHeight="1" x14ac:dyDescent="0.25">
      <c r="A92" s="8"/>
      <c r="E92" s="10"/>
    </row>
    <row r="93" spans="1:5" ht="30" customHeight="1" x14ac:dyDescent="0.25">
      <c r="A93" s="8"/>
      <c r="E93" s="10"/>
    </row>
    <row r="94" spans="1:5" ht="30" customHeight="1" x14ac:dyDescent="0.25">
      <c r="A94" s="8"/>
      <c r="E94" s="10"/>
    </row>
    <row r="95" spans="1:5" ht="30" customHeight="1" x14ac:dyDescent="0.25">
      <c r="A95" s="8"/>
      <c r="E95" s="10"/>
    </row>
    <row r="96" spans="1:5" ht="30" customHeight="1" x14ac:dyDescent="0.25">
      <c r="A96" s="8"/>
      <c r="E96" s="10"/>
    </row>
    <row r="97" spans="1:5" ht="30" customHeight="1" x14ac:dyDescent="0.25">
      <c r="A97" s="8"/>
      <c r="E97" s="10"/>
    </row>
    <row r="98" spans="1:5" ht="30" customHeight="1" x14ac:dyDescent="0.25">
      <c r="A98" s="8"/>
      <c r="E98" s="10"/>
    </row>
    <row r="99" spans="1:5" ht="30" customHeight="1" x14ac:dyDescent="0.25">
      <c r="A99" s="8"/>
      <c r="E99" s="10"/>
    </row>
    <row r="100" spans="1:5" ht="30" customHeight="1" x14ac:dyDescent="0.25">
      <c r="A100" s="8"/>
      <c r="E100" s="10"/>
    </row>
    <row r="101" spans="1:5" ht="30" customHeight="1" x14ac:dyDescent="0.25">
      <c r="A101" s="8"/>
      <c r="E101" s="10"/>
    </row>
    <row r="102" spans="1:5" ht="30" customHeight="1" x14ac:dyDescent="0.25">
      <c r="A102" s="8"/>
      <c r="E102" s="10"/>
    </row>
    <row r="103" spans="1:5" ht="30" customHeight="1" x14ac:dyDescent="0.25">
      <c r="A103" s="8"/>
      <c r="E103" s="10"/>
    </row>
    <row r="104" spans="1:5" ht="30" customHeight="1" x14ac:dyDescent="0.25">
      <c r="A104" s="8"/>
      <c r="E104" s="10"/>
    </row>
    <row r="105" spans="1:5" ht="30" customHeight="1" x14ac:dyDescent="0.25">
      <c r="A105" s="8"/>
      <c r="E105" s="10"/>
    </row>
    <row r="106" spans="1:5" ht="30" customHeight="1" x14ac:dyDescent="0.25">
      <c r="A106" s="8"/>
      <c r="E106" s="10"/>
    </row>
    <row r="107" spans="1:5" ht="30" customHeight="1" x14ac:dyDescent="0.25">
      <c r="A107" s="8"/>
      <c r="E107" s="10"/>
    </row>
    <row r="108" spans="1:5" ht="30" customHeight="1" x14ac:dyDescent="0.25">
      <c r="A108" s="8"/>
      <c r="E108" s="10"/>
    </row>
    <row r="109" spans="1:5" ht="30" customHeight="1" x14ac:dyDescent="0.25">
      <c r="A109" s="8"/>
      <c r="E109" s="10"/>
    </row>
    <row r="110" spans="1:5" ht="30" customHeight="1" x14ac:dyDescent="0.25">
      <c r="A110" s="8"/>
      <c r="E110" s="10"/>
    </row>
    <row r="111" spans="1:5" ht="30" customHeight="1" x14ac:dyDescent="0.25">
      <c r="A111" s="8"/>
      <c r="E111" s="10"/>
    </row>
    <row r="112" spans="1:5" ht="30" customHeight="1" x14ac:dyDescent="0.25">
      <c r="A112" s="8"/>
      <c r="E112" s="10"/>
    </row>
    <row r="113" spans="1:5" ht="30" customHeight="1" x14ac:dyDescent="0.25">
      <c r="A113" s="8"/>
      <c r="E113" s="10"/>
    </row>
    <row r="114" spans="1:5" ht="30" customHeight="1" x14ac:dyDescent="0.25">
      <c r="A114" s="8"/>
      <c r="E114" s="10"/>
    </row>
    <row r="115" spans="1:5" ht="30" customHeight="1" x14ac:dyDescent="0.25">
      <c r="A115" s="8"/>
      <c r="E115" s="10"/>
    </row>
    <row r="116" spans="1:5" ht="30" customHeight="1" x14ac:dyDescent="0.25">
      <c r="A116" s="8"/>
      <c r="E116" s="10"/>
    </row>
    <row r="117" spans="1:5" ht="30" customHeight="1" x14ac:dyDescent="0.25">
      <c r="A117" s="8"/>
      <c r="E117" s="10"/>
    </row>
    <row r="118" spans="1:5" ht="30" customHeight="1" x14ac:dyDescent="0.25">
      <c r="A118" s="8"/>
      <c r="E118" s="10"/>
    </row>
    <row r="119" spans="1:5" ht="30" customHeight="1" x14ac:dyDescent="0.25">
      <c r="A119" s="8"/>
      <c r="E119" s="10"/>
    </row>
    <row r="120" spans="1:5" ht="30" customHeight="1" x14ac:dyDescent="0.25">
      <c r="A120" s="8"/>
      <c r="E120" s="10"/>
    </row>
    <row r="121" spans="1:5" ht="30" customHeight="1" x14ac:dyDescent="0.25">
      <c r="A121" s="8"/>
      <c r="E121" s="10"/>
    </row>
    <row r="122" spans="1:5" ht="30" customHeight="1" x14ac:dyDescent="0.25">
      <c r="A122" s="8"/>
      <c r="E122" s="10"/>
    </row>
    <row r="123" spans="1:5" ht="30" customHeight="1" x14ac:dyDescent="0.25">
      <c r="A123" s="8"/>
      <c r="E123" s="10"/>
    </row>
    <row r="124" spans="1:5" ht="30" customHeight="1" x14ac:dyDescent="0.25">
      <c r="A124" s="8"/>
      <c r="E124" s="10"/>
    </row>
    <row r="125" spans="1:5" ht="30" customHeight="1" x14ac:dyDescent="0.25">
      <c r="A125" s="8"/>
      <c r="E125" s="10"/>
    </row>
    <row r="126" spans="1:5" ht="30" customHeight="1" x14ac:dyDescent="0.25">
      <c r="A126" s="8"/>
      <c r="E126" s="10"/>
    </row>
    <row r="127" spans="1:5" ht="30" customHeight="1" x14ac:dyDescent="0.25">
      <c r="A127" s="8"/>
      <c r="E127" s="10"/>
    </row>
    <row r="128" spans="1:5" ht="30" customHeight="1" x14ac:dyDescent="0.25">
      <c r="A128" s="8"/>
      <c r="E128" s="10"/>
    </row>
    <row r="129" spans="1:5" ht="30" customHeight="1" x14ac:dyDescent="0.25">
      <c r="A129" s="8"/>
      <c r="E129" s="10"/>
    </row>
    <row r="130" spans="1:5" ht="30" customHeight="1" x14ac:dyDescent="0.25">
      <c r="A130" s="8"/>
      <c r="E130" s="10"/>
    </row>
    <row r="131" spans="1:5" ht="30" customHeight="1" x14ac:dyDescent="0.25">
      <c r="A131" s="8"/>
      <c r="E131" s="10"/>
    </row>
    <row r="132" spans="1:5" ht="30" customHeight="1" x14ac:dyDescent="0.25">
      <c r="A132" s="8"/>
      <c r="E132" s="10"/>
    </row>
    <row r="133" spans="1:5" ht="30" customHeight="1" x14ac:dyDescent="0.25">
      <c r="A133" s="8"/>
      <c r="E133" s="10"/>
    </row>
    <row r="134" spans="1:5" ht="30" customHeight="1" x14ac:dyDescent="0.25">
      <c r="A134" s="8"/>
      <c r="E134" s="10"/>
    </row>
    <row r="135" spans="1:5" ht="30" customHeight="1" x14ac:dyDescent="0.25">
      <c r="A135" s="8"/>
      <c r="E135" s="10"/>
    </row>
    <row r="136" spans="1:5" ht="30" customHeight="1" x14ac:dyDescent="0.25">
      <c r="A136" s="8"/>
      <c r="E136" s="10"/>
    </row>
    <row r="137" spans="1:5" ht="30" customHeight="1" x14ac:dyDescent="0.25">
      <c r="A137" s="8"/>
      <c r="E137" s="10"/>
    </row>
    <row r="138" spans="1:5" ht="30" customHeight="1" x14ac:dyDescent="0.25">
      <c r="A138" s="8"/>
      <c r="E138" s="10"/>
    </row>
    <row r="139" spans="1:5" ht="30" customHeight="1" x14ac:dyDescent="0.25">
      <c r="A139" s="8"/>
      <c r="E139" s="10"/>
    </row>
    <row r="140" spans="1:5" ht="30" customHeight="1" x14ac:dyDescent="0.25">
      <c r="A140" s="8"/>
      <c r="E140" s="10"/>
    </row>
    <row r="141" spans="1:5" ht="30" customHeight="1" x14ac:dyDescent="0.25">
      <c r="A141" s="8"/>
      <c r="E141" s="10"/>
    </row>
    <row r="142" spans="1:5" ht="30" customHeight="1" x14ac:dyDescent="0.25">
      <c r="A142" s="8"/>
      <c r="E142" s="10"/>
    </row>
    <row r="143" spans="1:5" ht="30" customHeight="1" x14ac:dyDescent="0.25">
      <c r="A143" s="8"/>
      <c r="E143" s="10"/>
    </row>
    <row r="144" spans="1:5" ht="30" customHeight="1" x14ac:dyDescent="0.25">
      <c r="A144" s="8"/>
      <c r="E144" s="10"/>
    </row>
    <row r="145" spans="1:5" ht="30" customHeight="1" x14ac:dyDescent="0.25">
      <c r="A145" s="8"/>
      <c r="E145" s="10"/>
    </row>
    <row r="146" spans="1:5" ht="30" customHeight="1" x14ac:dyDescent="0.25">
      <c r="A146" s="8"/>
      <c r="E146" s="10"/>
    </row>
    <row r="147" spans="1:5" ht="30" customHeight="1" x14ac:dyDescent="0.25">
      <c r="A147" s="8"/>
      <c r="E147" s="10"/>
    </row>
    <row r="148" spans="1:5" ht="30" customHeight="1" x14ac:dyDescent="0.25">
      <c r="A148" s="8"/>
      <c r="E148" s="10"/>
    </row>
    <row r="149" spans="1:5" ht="30" customHeight="1" x14ac:dyDescent="0.25">
      <c r="A149" s="8"/>
      <c r="E149" s="10"/>
    </row>
    <row r="150" spans="1:5" ht="30" customHeight="1" x14ac:dyDescent="0.25">
      <c r="A150" s="8"/>
      <c r="E150" s="10"/>
    </row>
    <row r="151" spans="1:5" ht="30" customHeight="1" x14ac:dyDescent="0.25">
      <c r="A151" s="8"/>
      <c r="E151" s="10"/>
    </row>
    <row r="152" spans="1:5" ht="30" customHeight="1" x14ac:dyDescent="0.25">
      <c r="A152" s="8"/>
      <c r="E152" s="10"/>
    </row>
    <row r="153" spans="1:5" ht="30" customHeight="1" x14ac:dyDescent="0.25">
      <c r="A153" s="8"/>
      <c r="E153" s="10"/>
    </row>
    <row r="154" spans="1:5" ht="30" customHeight="1" x14ac:dyDescent="0.25">
      <c r="A154" s="8"/>
      <c r="E154" s="10"/>
    </row>
    <row r="155" spans="1:5" ht="30" customHeight="1" x14ac:dyDescent="0.25">
      <c r="A155" s="8"/>
      <c r="E155" s="10"/>
    </row>
    <row r="156" spans="1:5" ht="30" customHeight="1" x14ac:dyDescent="0.25">
      <c r="A156" s="8"/>
      <c r="E156" s="10"/>
    </row>
    <row r="157" spans="1:5" ht="30" customHeight="1" x14ac:dyDescent="0.25">
      <c r="A157" s="8"/>
      <c r="E157" s="10"/>
    </row>
    <row r="158" spans="1:5" ht="30" customHeight="1" x14ac:dyDescent="0.25">
      <c r="A158" s="8"/>
      <c r="E158" s="10"/>
    </row>
    <row r="159" spans="1:5" ht="30" customHeight="1" x14ac:dyDescent="0.25">
      <c r="A159" s="8"/>
      <c r="E159" s="10"/>
    </row>
    <row r="160" spans="1:5" ht="30" customHeight="1" x14ac:dyDescent="0.25">
      <c r="A160" s="8"/>
      <c r="E160" s="10"/>
    </row>
    <row r="161" spans="1:5" ht="30" customHeight="1" x14ac:dyDescent="0.25">
      <c r="A161" s="8"/>
      <c r="E161" s="10"/>
    </row>
    <row r="162" spans="1:5" ht="30" customHeight="1" x14ac:dyDescent="0.25">
      <c r="A162" s="8"/>
      <c r="E162" s="10"/>
    </row>
    <row r="163" spans="1:5" ht="30" customHeight="1" x14ac:dyDescent="0.25">
      <c r="A163" s="8"/>
      <c r="E163" s="10"/>
    </row>
    <row r="164" spans="1:5" ht="30" customHeight="1" x14ac:dyDescent="0.25">
      <c r="A164" s="8"/>
      <c r="E164" s="10"/>
    </row>
    <row r="165" spans="1:5" ht="30" customHeight="1" x14ac:dyDescent="0.25">
      <c r="A165" s="8"/>
      <c r="E165" s="10"/>
    </row>
    <row r="166" spans="1:5" ht="30" customHeight="1" x14ac:dyDescent="0.25">
      <c r="A166" s="8"/>
      <c r="E166" s="10"/>
    </row>
    <row r="167" spans="1:5" ht="30" customHeight="1" x14ac:dyDescent="0.25">
      <c r="A167" s="8"/>
      <c r="E167" s="10"/>
    </row>
    <row r="168" spans="1:5" ht="30" customHeight="1" x14ac:dyDescent="0.25">
      <c r="A168" s="8"/>
      <c r="E168" s="10"/>
    </row>
    <row r="169" spans="1:5" ht="30" customHeight="1" x14ac:dyDescent="0.25">
      <c r="A169" s="8"/>
      <c r="E169" s="10"/>
    </row>
    <row r="170" spans="1:5" ht="30" customHeight="1" x14ac:dyDescent="0.25">
      <c r="A170" s="8"/>
      <c r="E170" s="10"/>
    </row>
    <row r="171" spans="1:5" ht="30" customHeight="1" x14ac:dyDescent="0.25">
      <c r="A171" s="8"/>
      <c r="E171" s="10"/>
    </row>
    <row r="172" spans="1:5" ht="30" customHeight="1" x14ac:dyDescent="0.25">
      <c r="A172" s="8"/>
      <c r="E172" s="10"/>
    </row>
    <row r="173" spans="1:5" ht="30" customHeight="1" x14ac:dyDescent="0.25">
      <c r="A173" s="8"/>
      <c r="E173" s="10"/>
    </row>
    <row r="174" spans="1:5" ht="30" customHeight="1" x14ac:dyDescent="0.25">
      <c r="A174" s="8"/>
      <c r="E174" s="10"/>
    </row>
    <row r="175" spans="1:5" ht="30" customHeight="1" x14ac:dyDescent="0.25">
      <c r="A175" s="8"/>
      <c r="E175" s="10"/>
    </row>
    <row r="176" spans="1:5" ht="30" customHeight="1" x14ac:dyDescent="0.25">
      <c r="A176" s="8"/>
      <c r="E176" s="10"/>
    </row>
    <row r="177" spans="1:5" ht="30" customHeight="1" x14ac:dyDescent="0.25">
      <c r="A177" s="8"/>
      <c r="E177" s="10"/>
    </row>
    <row r="178" spans="1:5" ht="30" customHeight="1" x14ac:dyDescent="0.25">
      <c r="A178" s="8"/>
      <c r="E178" s="10"/>
    </row>
    <row r="179" spans="1:5" ht="30" customHeight="1" x14ac:dyDescent="0.25">
      <c r="A179" s="8"/>
      <c r="E179" s="10"/>
    </row>
    <row r="180" spans="1:5" ht="30" customHeight="1" x14ac:dyDescent="0.25">
      <c r="A180" s="8"/>
      <c r="E180" s="10"/>
    </row>
    <row r="181" spans="1:5" ht="30" customHeight="1" x14ac:dyDescent="0.25">
      <c r="A181" s="8"/>
      <c r="E181" s="10"/>
    </row>
    <row r="182" spans="1:5" ht="30" customHeight="1" x14ac:dyDescent="0.25">
      <c r="A182" s="8"/>
      <c r="E182" s="10"/>
    </row>
    <row r="183" spans="1:5" ht="30" customHeight="1" x14ac:dyDescent="0.25">
      <c r="A183" s="8"/>
      <c r="E183" s="10"/>
    </row>
    <row r="184" spans="1:5" ht="30" customHeight="1" x14ac:dyDescent="0.25">
      <c r="A184" s="8"/>
      <c r="E184" s="10"/>
    </row>
    <row r="185" spans="1:5" ht="30" customHeight="1" x14ac:dyDescent="0.25">
      <c r="A185" s="8"/>
      <c r="E185" s="10"/>
    </row>
    <row r="186" spans="1:5" ht="30" customHeight="1" x14ac:dyDescent="0.25">
      <c r="A186" s="8"/>
      <c r="E186" s="10"/>
    </row>
    <row r="187" spans="1:5" ht="30" customHeight="1" x14ac:dyDescent="0.25">
      <c r="A187" s="8"/>
      <c r="E187" s="10"/>
    </row>
    <row r="188" spans="1:5" ht="30" customHeight="1" x14ac:dyDescent="0.25">
      <c r="A188" s="8"/>
      <c r="E188" s="10"/>
    </row>
    <row r="189" spans="1:5" ht="30" customHeight="1" x14ac:dyDescent="0.25">
      <c r="A189" s="8"/>
      <c r="E189" s="10"/>
    </row>
    <row r="190" spans="1:5" ht="30" customHeight="1" x14ac:dyDescent="0.25">
      <c r="A190" s="8"/>
      <c r="E190" s="10"/>
    </row>
    <row r="191" spans="1:5" ht="30" customHeight="1" x14ac:dyDescent="0.25">
      <c r="A191" s="8"/>
      <c r="E191" s="10"/>
    </row>
    <row r="192" spans="1:5" ht="30" customHeight="1" x14ac:dyDescent="0.25">
      <c r="A192" s="8"/>
      <c r="E192" s="10"/>
    </row>
    <row r="193" spans="1:5" ht="30" customHeight="1" x14ac:dyDescent="0.25">
      <c r="A193" s="8"/>
      <c r="E193" s="10"/>
    </row>
    <row r="194" spans="1:5" ht="30" customHeight="1" x14ac:dyDescent="0.25">
      <c r="A194" s="8"/>
      <c r="E194" s="10"/>
    </row>
    <row r="195" spans="1:5" ht="30" customHeight="1" x14ac:dyDescent="0.25">
      <c r="A195" s="8"/>
      <c r="E195" s="10"/>
    </row>
    <row r="196" spans="1:5" ht="30" customHeight="1" x14ac:dyDescent="0.25">
      <c r="A196" s="8"/>
      <c r="E196" s="10"/>
    </row>
    <row r="197" spans="1:5" ht="30" customHeight="1" x14ac:dyDescent="0.25">
      <c r="A197" s="8"/>
      <c r="E197" s="10"/>
    </row>
    <row r="198" spans="1:5" ht="30" customHeight="1" x14ac:dyDescent="0.25">
      <c r="A198" s="8"/>
      <c r="E198" s="10"/>
    </row>
    <row r="199" spans="1:5" ht="30" customHeight="1" x14ac:dyDescent="0.25">
      <c r="A199" s="8"/>
      <c r="E199" s="10"/>
    </row>
    <row r="200" spans="1:5" ht="30" customHeight="1" x14ac:dyDescent="0.25">
      <c r="A200" s="8"/>
      <c r="E200" s="10"/>
    </row>
    <row r="201" spans="1:5" ht="30" customHeight="1" x14ac:dyDescent="0.25">
      <c r="A201" s="8"/>
      <c r="E201" s="10"/>
    </row>
    <row r="202" spans="1:5" ht="30" customHeight="1" x14ac:dyDescent="0.25">
      <c r="A202" s="8"/>
      <c r="E202" s="10"/>
    </row>
    <row r="203" spans="1:5" ht="30" customHeight="1" x14ac:dyDescent="0.25">
      <c r="A203" s="8"/>
      <c r="E203" s="10"/>
    </row>
    <row r="204" spans="1:5" ht="30" customHeight="1" x14ac:dyDescent="0.25">
      <c r="A204" s="8"/>
      <c r="E204" s="10"/>
    </row>
    <row r="205" spans="1:5" ht="30" customHeight="1" x14ac:dyDescent="0.25">
      <c r="A205" s="8"/>
      <c r="E205" s="10"/>
    </row>
    <row r="206" spans="1:5" ht="30" customHeight="1" x14ac:dyDescent="0.25">
      <c r="A206" s="8"/>
      <c r="E206" s="10"/>
    </row>
    <row r="207" spans="1:5" ht="30" customHeight="1" x14ac:dyDescent="0.25">
      <c r="A207" s="8"/>
      <c r="E207" s="10"/>
    </row>
    <row r="208" spans="1:5" ht="30" customHeight="1" x14ac:dyDescent="0.25">
      <c r="A208" s="8"/>
      <c r="E208" s="10"/>
    </row>
    <row r="209" spans="1:5" ht="30" customHeight="1" x14ac:dyDescent="0.25">
      <c r="A209" s="8"/>
      <c r="E209" s="10"/>
    </row>
    <row r="210" spans="1:5" ht="30" customHeight="1" x14ac:dyDescent="0.25">
      <c r="A210" s="8"/>
      <c r="E210" s="10"/>
    </row>
    <row r="211" spans="1:5" ht="30" customHeight="1" x14ac:dyDescent="0.25">
      <c r="A211" s="8"/>
      <c r="E211" s="10"/>
    </row>
    <row r="212" spans="1:5" ht="30" customHeight="1" x14ac:dyDescent="0.25">
      <c r="A212" s="8"/>
      <c r="E212" s="10"/>
    </row>
    <row r="213" spans="1:5" ht="30" customHeight="1" x14ac:dyDescent="0.25">
      <c r="A213" s="8"/>
      <c r="E213" s="10"/>
    </row>
    <row r="214" spans="1:5" ht="30" customHeight="1" x14ac:dyDescent="0.25">
      <c r="A214" s="8"/>
      <c r="E214" s="10"/>
    </row>
    <row r="215" spans="1:5" ht="30" customHeight="1" x14ac:dyDescent="0.25">
      <c r="A215" s="8"/>
      <c r="E215" s="10"/>
    </row>
    <row r="216" spans="1:5" ht="30" customHeight="1" x14ac:dyDescent="0.25">
      <c r="A216" s="8"/>
      <c r="E216" s="10"/>
    </row>
    <row r="217" spans="1:5" ht="30" customHeight="1" x14ac:dyDescent="0.25">
      <c r="A217" s="8"/>
      <c r="E217" s="10"/>
    </row>
    <row r="218" spans="1:5" ht="30" customHeight="1" x14ac:dyDescent="0.25">
      <c r="A218" s="8"/>
      <c r="E218" s="10"/>
    </row>
    <row r="219" spans="1:5" ht="30" customHeight="1" x14ac:dyDescent="0.25">
      <c r="A219" s="8"/>
      <c r="E219" s="10"/>
    </row>
    <row r="220" spans="1:5" ht="30" customHeight="1" x14ac:dyDescent="0.25">
      <c r="A220" s="8"/>
      <c r="E220" s="10"/>
    </row>
    <row r="221" spans="1:5" ht="30" customHeight="1" x14ac:dyDescent="0.25">
      <c r="A221" s="8"/>
      <c r="E221" s="10"/>
    </row>
    <row r="222" spans="1:5" ht="30" customHeight="1" x14ac:dyDescent="0.25">
      <c r="A222" s="8"/>
      <c r="E222" s="10"/>
    </row>
    <row r="223" spans="1:5" ht="30" customHeight="1" x14ac:dyDescent="0.25">
      <c r="A223" s="8"/>
      <c r="E223" s="10"/>
    </row>
    <row r="224" spans="1:5" ht="30" customHeight="1" x14ac:dyDescent="0.25">
      <c r="A224" s="8"/>
      <c r="E224" s="10"/>
    </row>
    <row r="225" spans="1:5" ht="30" customHeight="1" x14ac:dyDescent="0.25">
      <c r="A225" s="8"/>
      <c r="E225" s="10"/>
    </row>
    <row r="226" spans="1:5" ht="30" customHeight="1" x14ac:dyDescent="0.25">
      <c r="A226" s="8"/>
      <c r="E226" s="10"/>
    </row>
    <row r="227" spans="1:5" ht="30" customHeight="1" x14ac:dyDescent="0.25">
      <c r="A227" s="8"/>
      <c r="E227" s="10"/>
    </row>
    <row r="228" spans="1:5" ht="30" customHeight="1" x14ac:dyDescent="0.25">
      <c r="A228" s="8"/>
      <c r="E228" s="10"/>
    </row>
    <row r="229" spans="1:5" ht="30" customHeight="1" x14ac:dyDescent="0.25">
      <c r="A229" s="8"/>
      <c r="E229" s="10"/>
    </row>
    <row r="230" spans="1:5" ht="30" customHeight="1" x14ac:dyDescent="0.25">
      <c r="A230" s="8"/>
      <c r="E230" s="10"/>
    </row>
    <row r="231" spans="1:5" ht="30" customHeight="1" x14ac:dyDescent="0.25">
      <c r="A231" s="8"/>
      <c r="E231" s="10"/>
    </row>
    <row r="232" spans="1:5" ht="30" customHeight="1" x14ac:dyDescent="0.25">
      <c r="A232" s="8"/>
      <c r="E232" s="10"/>
    </row>
    <row r="233" spans="1:5" ht="30" customHeight="1" x14ac:dyDescent="0.25">
      <c r="A233" s="8"/>
      <c r="E233" s="10"/>
    </row>
    <row r="234" spans="1:5" ht="15.75" customHeight="1" x14ac:dyDescent="0.2"/>
    <row r="235" spans="1:5" ht="15.75" customHeight="1" x14ac:dyDescent="0.2"/>
    <row r="236" spans="1:5" ht="15.75" customHeight="1" x14ac:dyDescent="0.2"/>
    <row r="237" spans="1:5" ht="15.75" customHeight="1" x14ac:dyDescent="0.2"/>
    <row r="238" spans="1:5" ht="15.75" customHeight="1" x14ac:dyDescent="0.2"/>
    <row r="239" spans="1:5" ht="15.75" customHeight="1" x14ac:dyDescent="0.2"/>
    <row r="240" spans="1: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2">
    <mergeCell ref="C3:D3"/>
    <mergeCell ref="E3:F3"/>
    <mergeCell ref="C4:D4"/>
    <mergeCell ref="I4:O4"/>
    <mergeCell ref="P4:V4"/>
    <mergeCell ref="B5:G5"/>
    <mergeCell ref="AK4:AQ4"/>
    <mergeCell ref="AR4:AX4"/>
    <mergeCell ref="AY4:BE4"/>
    <mergeCell ref="BF4:BL4"/>
    <mergeCell ref="W4:AC4"/>
    <mergeCell ref="AD4:AJ4"/>
  </mergeCells>
  <conditionalFormatting sqref="I5:BL9 I10:S10 I11:AE11 I12:BL21 I22:AJ22 I23:BL33">
    <cfRule type="expression" dxfId="3" priority="1">
      <formula>AND(TODAY()&gt;=I$5,TODAY()&lt;J$5)</formula>
    </cfRule>
  </conditionalFormatting>
  <conditionalFormatting sqref="T10:BN10">
    <cfRule type="expression" dxfId="2" priority="3">
      <formula>AND(TODAY()&gt;=R$5,TODAY()&lt;S$5)</formula>
    </cfRule>
  </conditionalFormatting>
  <conditionalFormatting sqref="AF11:BX11">
    <cfRule type="expression" dxfId="1" priority="5">
      <formula>AND(TODAY()&gt;=T$5,TODAY()&lt;U$5)</formula>
    </cfRule>
  </conditionalFormatting>
  <conditionalFormatting sqref="AK22:BQ22">
    <cfRule type="expression" dxfId="0" priority="7">
      <formula>AND(TODAY()&gt;=AF$5,TODAY()&lt;AG$5)</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Czarina</cp:lastModifiedBy>
  <dcterms:modified xsi:type="dcterms:W3CDTF">2021-07-09T16:28:46Z</dcterms:modified>
</cp:coreProperties>
</file>