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is\Documents\"/>
    </mc:Choice>
  </mc:AlternateContent>
  <xr:revisionPtr revIDLastSave="0" documentId="13_ncr:1_{1EA4EEF5-F8C5-4483-996F-4A007FCA85F2}" xr6:coauthVersionLast="47" xr6:coauthVersionMax="47" xr10:uidLastSave="{00000000-0000-0000-0000-000000000000}"/>
  <bookViews>
    <workbookView xWindow="-120" yWindow="-120" windowWidth="20730" windowHeight="11040" xr2:uid="{CD90F7C1-FCF3-47C2-AE2D-BD7834721F95}"/>
  </bookViews>
  <sheets>
    <sheet name="Material TCC - Gle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9" i="1" l="1"/>
  <c r="AY8" i="1"/>
  <c r="AY7" i="1"/>
  <c r="AY6" i="1"/>
  <c r="AY5" i="1"/>
  <c r="AY4" i="1"/>
  <c r="AT9" i="1"/>
  <c r="AB9" i="1"/>
  <c r="AF9" i="1"/>
  <c r="AH9" i="1"/>
  <c r="R9" i="1"/>
  <c r="P9" i="1"/>
  <c r="T9" i="1"/>
  <c r="N9" i="1"/>
  <c r="H9" i="1"/>
  <c r="AJ7" i="1"/>
  <c r="AJ6" i="1"/>
  <c r="AJ5" i="1"/>
  <c r="AJ4" i="1"/>
  <c r="AJ3" i="1"/>
  <c r="AJ2" i="1"/>
  <c r="AD9" i="1"/>
  <c r="Z9" i="1"/>
  <c r="X9" i="1"/>
  <c r="V9" i="1"/>
  <c r="J9" i="1"/>
  <c r="B9" i="1"/>
  <c r="F9" i="1"/>
  <c r="L9" i="1"/>
  <c r="D9" i="1"/>
  <c r="B12" i="1" l="1"/>
  <c r="B16" i="1"/>
  <c r="B14" i="1"/>
  <c r="AJ9" i="1"/>
</calcChain>
</file>

<file path=xl/sharedStrings.xml><?xml version="1.0" encoding="utf-8"?>
<sst xmlns="http://schemas.openxmlformats.org/spreadsheetml/2006/main" count="89" uniqueCount="46">
  <si>
    <t>Fanniidae</t>
  </si>
  <si>
    <t>Mesembrinellidae</t>
  </si>
  <si>
    <t>Calliphoridae</t>
  </si>
  <si>
    <t>Anthomyidae</t>
  </si>
  <si>
    <t xml:space="preserve">Muscidae </t>
  </si>
  <si>
    <t>Sarcophagidae</t>
  </si>
  <si>
    <t>Trilha da Onça, 18.i.2023-16.ii.2023</t>
  </si>
  <si>
    <t>Trilha da Onça, 29.vi.2022-02.viii.2022</t>
  </si>
  <si>
    <t>Trilha da Mangueira, 05.x.2022-09.xi.2022</t>
  </si>
  <si>
    <t>Trilha da Mangueira, 12.xii.2022-18.i.2023</t>
  </si>
  <si>
    <t>Trilha do Tamanduá, 02.viii.2022-08.ix.2022</t>
  </si>
  <si>
    <t>Trilha da Mangueira, 16.ii.2023-21.iii.2023</t>
  </si>
  <si>
    <t>Trilha da Mangueira, 18.i.2023-16.ii.2023</t>
  </si>
  <si>
    <t>Total</t>
  </si>
  <si>
    <t xml:space="preserve">Trilha da Onça, 02.viii.2022-08.ix.2022 </t>
  </si>
  <si>
    <t xml:space="preserve">Trilha da Onça, 08.ix.2022-05.x.2022 </t>
  </si>
  <si>
    <r>
      <rPr>
        <b/>
        <sz val="11"/>
        <color theme="1"/>
        <rFont val="Calibri"/>
        <family val="2"/>
        <scheme val="minor"/>
      </rPr>
      <t>Coordenadas:</t>
    </r>
    <r>
      <rPr>
        <sz val="11"/>
        <color theme="1"/>
        <rFont val="Calibri"/>
        <family val="2"/>
        <scheme val="minor"/>
      </rPr>
      <t xml:space="preserve"> -16,534879 -49,113812 - 790m</t>
    </r>
  </si>
  <si>
    <r>
      <rPr>
        <b/>
        <sz val="11"/>
        <color theme="1"/>
        <rFont val="Calibri"/>
        <family val="2"/>
        <scheme val="minor"/>
      </rPr>
      <t xml:space="preserve">Coordenadas: </t>
    </r>
    <r>
      <rPr>
        <sz val="11"/>
        <color theme="1"/>
        <rFont val="Calibri"/>
        <family val="2"/>
        <scheme val="minor"/>
      </rPr>
      <t>-16,534879 -49,113812 - 790m</t>
    </r>
  </si>
  <si>
    <r>
      <rPr>
        <b/>
        <sz val="11"/>
        <color theme="1"/>
        <rFont val="Calibri"/>
        <family val="2"/>
        <scheme val="minor"/>
      </rPr>
      <t>Coordenadas:</t>
    </r>
    <r>
      <rPr>
        <sz val="11"/>
        <color theme="1"/>
        <rFont val="Calibri"/>
        <family val="2"/>
        <scheme val="minor"/>
      </rPr>
      <t xml:space="preserve"> -16,555119 -49,172473</t>
    </r>
  </si>
  <si>
    <r>
      <rPr>
        <b/>
        <sz val="11"/>
        <color theme="1"/>
        <rFont val="Calibri"/>
        <family val="2"/>
        <scheme val="minor"/>
      </rPr>
      <t xml:space="preserve">Coordenadas: </t>
    </r>
    <r>
      <rPr>
        <sz val="11"/>
        <color theme="1"/>
        <rFont val="Calibri"/>
        <family val="2"/>
        <scheme val="minor"/>
      </rPr>
      <t>-16,555119 -49,172473</t>
    </r>
  </si>
  <si>
    <r>
      <rPr>
        <b/>
        <sz val="11"/>
        <color theme="1"/>
        <rFont val="Calibri"/>
        <family val="2"/>
        <scheme val="minor"/>
      </rPr>
      <t xml:space="preserve">Coordenadas: </t>
    </r>
    <r>
      <rPr>
        <sz val="11"/>
        <color theme="1"/>
        <rFont val="Calibri"/>
        <family val="2"/>
        <scheme val="minor"/>
      </rPr>
      <t xml:space="preserve"> -16,553250 -49,131511 - 880m</t>
    </r>
  </si>
  <si>
    <t>Trilha da Onça, 05.x.2022-09.xi.2022</t>
  </si>
  <si>
    <t>Trilha do Tamanduá, 12.xii.2022-18.i.2023</t>
  </si>
  <si>
    <t>Trilha da Onça, 16.ii.2023-21.iii.2023</t>
  </si>
  <si>
    <r>
      <rPr>
        <b/>
        <sz val="11"/>
        <color theme="1"/>
        <rFont val="Calibri"/>
        <family val="2"/>
        <scheme val="minor"/>
      </rPr>
      <t xml:space="preserve">Coordenadas:  </t>
    </r>
    <r>
      <rPr>
        <sz val="11"/>
        <color theme="1"/>
        <rFont val="Calibri"/>
        <family val="2"/>
        <scheme val="minor"/>
      </rPr>
      <t>-16,553250 -49,131511 - 880m</t>
    </r>
  </si>
  <si>
    <t>Trilha do Tamanduá, 08.ix.2022-05.x.2022</t>
  </si>
  <si>
    <r>
      <rPr>
        <b/>
        <sz val="11"/>
        <color theme="1"/>
        <rFont val="Calibri"/>
        <family val="2"/>
        <scheme val="minor"/>
      </rPr>
      <t>Coordenadas:</t>
    </r>
    <r>
      <rPr>
        <sz val="11"/>
        <color theme="1"/>
        <rFont val="Calibri"/>
        <family val="2"/>
        <scheme val="minor"/>
      </rPr>
      <t xml:space="preserve">  -16,553250 -49,131511 - 880m</t>
    </r>
  </si>
  <si>
    <t>Trilha do Tamanduá, 29.vi.2022-02.viii.2022</t>
  </si>
  <si>
    <t>Trilha da Mangueira, 08.ix.2022-05.x.2022</t>
  </si>
  <si>
    <t>Trilha da Mangueira, 05.viii.2022-08.ix.2022</t>
  </si>
  <si>
    <t>Trilha da Mangueira</t>
  </si>
  <si>
    <t>Trilha da Onça</t>
  </si>
  <si>
    <t>Trilha do Tamanduá</t>
  </si>
  <si>
    <t>Total por trilha</t>
  </si>
  <si>
    <t>Muscidae</t>
  </si>
  <si>
    <t>Anthomyiidae</t>
  </si>
  <si>
    <t>Família</t>
  </si>
  <si>
    <t>ago</t>
  </si>
  <si>
    <t>set</t>
  </si>
  <si>
    <t>out</t>
  </si>
  <si>
    <t>dez</t>
  </si>
  <si>
    <t>jan</t>
  </si>
  <si>
    <t>fev</t>
  </si>
  <si>
    <t>Trilha da Onça, 12.xii.2022-18.i.2023</t>
  </si>
  <si>
    <t>Jun + jul</t>
  </si>
  <si>
    <t>Total das famílias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</si>
</sst>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2" borderId="0" xfId="0" applyFill="1" applyAlignment="1">
      <alignment textRotation="90"/>
    </xf>
    <xf numFmtId="0" fontId="1" fillId="3" borderId="0" xfId="0" applyFont="1" applyFill="1" applyAlignment="1">
      <alignment textRotation="90"/>
    </xf>
    <xf numFmtId="0" fontId="0" fillId="3" borderId="0" xfId="0" applyFill="1" applyAlignment="1">
      <alignment textRotation="90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textRotation="90"/>
    </xf>
    <xf numFmtId="0" fontId="1" fillId="4" borderId="0" xfId="0" applyFont="1" applyFill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0" borderId="0" xfId="0" applyFont="1" applyAlignment="1">
      <alignment horizontal="center"/>
    </xf>
    <xf numFmtId="22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'Material TCC - Glei'!$A$19:$A$24</c:f>
              <c:strCache>
                <c:ptCount val="6"/>
                <c:pt idx="0">
                  <c:v>Calliphoridae</c:v>
                </c:pt>
                <c:pt idx="1">
                  <c:v>Mesembrinellidae</c:v>
                </c:pt>
                <c:pt idx="2">
                  <c:v>Muscidae</c:v>
                </c:pt>
                <c:pt idx="3">
                  <c:v>Fanniidae</c:v>
                </c:pt>
                <c:pt idx="4">
                  <c:v>Anthomyiidae</c:v>
                </c:pt>
                <c:pt idx="5">
                  <c:v>Sarcophagidae</c:v>
                </c:pt>
              </c:strCache>
            </c:strRef>
          </c:cat>
          <c:val>
            <c:numRef>
              <c:f>'Material TCC - Glei'!$B$19:$B$24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128</c:v>
                </c:pt>
                <c:pt idx="3">
                  <c:v>3</c:v>
                </c:pt>
                <c:pt idx="4">
                  <c:v>16</c:v>
                </c:pt>
                <c:pt idx="5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C-4AA3-A990-5921F48C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19263"/>
        <c:axId val="763755327"/>
      </c:barChart>
      <c:catAx>
        <c:axId val="5645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755327"/>
        <c:crosses val="autoZero"/>
        <c:auto val="1"/>
        <c:lblAlgn val="ctr"/>
        <c:lblOffset val="100"/>
        <c:noMultiLvlLbl val="0"/>
      </c:catAx>
      <c:valAx>
        <c:axId val="7637553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5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Abundância</a:t>
            </a:r>
            <a:r>
              <a:rPr lang="en-US" baseline="0"/>
              <a:t> das famílias - Trilha da Onça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'Material TCC - Glei'!$AP$16:$AP$21</c:f>
              <c:strCache>
                <c:ptCount val="6"/>
                <c:pt idx="0">
                  <c:v>Fanniidae</c:v>
                </c:pt>
                <c:pt idx="1">
                  <c:v>Mesembrinellidae</c:v>
                </c:pt>
                <c:pt idx="2">
                  <c:v>Calliphoridae</c:v>
                </c:pt>
                <c:pt idx="3">
                  <c:v>Anthomyiidae</c:v>
                </c:pt>
                <c:pt idx="4">
                  <c:v>Muscidae</c:v>
                </c:pt>
                <c:pt idx="5">
                  <c:v>Sarcophagidae</c:v>
                </c:pt>
              </c:strCache>
            </c:strRef>
          </c:cat>
          <c:val>
            <c:numRef>
              <c:f>'Material TCC - Glei'!$AQ$16:$AQ$21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72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4BCC-B9A4-419AADF0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261247"/>
        <c:axId val="1070866735"/>
      </c:barChart>
      <c:catAx>
        <c:axId val="98226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66735"/>
        <c:crosses val="autoZero"/>
        <c:auto val="1"/>
        <c:lblAlgn val="ctr"/>
        <c:lblOffset val="100"/>
        <c:noMultiLvlLbl val="0"/>
      </c:catAx>
      <c:valAx>
        <c:axId val="1070866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6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Abundância</a:t>
            </a:r>
            <a:r>
              <a:rPr lang="pt-BR" baseline="0"/>
              <a:t> das famílias - Trilha da Mangueira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'Material TCC - Glei'!$AX$16:$AX$21</c:f>
              <c:strCache>
                <c:ptCount val="6"/>
                <c:pt idx="0">
                  <c:v>Fanniidae</c:v>
                </c:pt>
                <c:pt idx="1">
                  <c:v>Mesembrinellidae</c:v>
                </c:pt>
                <c:pt idx="2">
                  <c:v>Calliphoridae</c:v>
                </c:pt>
                <c:pt idx="3">
                  <c:v>Anthomyiidae</c:v>
                </c:pt>
                <c:pt idx="4">
                  <c:v>Muscidae</c:v>
                </c:pt>
                <c:pt idx="5">
                  <c:v>Sarcophagidae</c:v>
                </c:pt>
              </c:strCache>
            </c:strRef>
          </c:cat>
          <c:val>
            <c:numRef>
              <c:f>'Material TCC - Glei'!$AY$16:$AY$21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41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0-4ED4-B794-499DB4D0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311455"/>
        <c:axId val="1070870207"/>
      </c:barChart>
      <c:catAx>
        <c:axId val="10783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70207"/>
        <c:crosses val="autoZero"/>
        <c:auto val="1"/>
        <c:lblAlgn val="ctr"/>
        <c:lblOffset val="100"/>
        <c:noMultiLvlLbl val="0"/>
      </c:catAx>
      <c:valAx>
        <c:axId val="1070870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3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Abundância das famílias - Trilha</a:t>
            </a:r>
            <a:r>
              <a:rPr lang="pt-BR" baseline="0"/>
              <a:t> do Tamanduá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'Material TCC - Glei'!$BJ$14:$BJ$19</c:f>
              <c:strCache>
                <c:ptCount val="6"/>
                <c:pt idx="0">
                  <c:v>Fanniidae</c:v>
                </c:pt>
                <c:pt idx="1">
                  <c:v>Mesembrinellidae</c:v>
                </c:pt>
                <c:pt idx="2">
                  <c:v>Calliphoridae</c:v>
                </c:pt>
                <c:pt idx="3">
                  <c:v>Anthomyiidae</c:v>
                </c:pt>
                <c:pt idx="4">
                  <c:v>Muscidae</c:v>
                </c:pt>
                <c:pt idx="5">
                  <c:v>Sarcophagidae</c:v>
                </c:pt>
              </c:strCache>
            </c:strRef>
          </c:cat>
          <c:val>
            <c:numRef>
              <c:f>'Material TCC - Glei'!$BK$14:$BK$19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A59-8F74-8864B5FA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684959"/>
        <c:axId val="1120018223"/>
      </c:barChart>
      <c:catAx>
        <c:axId val="11266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0018223"/>
        <c:crosses val="autoZero"/>
        <c:auto val="1"/>
        <c:lblAlgn val="ctr"/>
        <c:lblOffset val="100"/>
        <c:noMultiLvlLbl val="0"/>
      </c:catAx>
      <c:valAx>
        <c:axId val="11200182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68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16</xdr:row>
      <xdr:rowOff>100012</xdr:rowOff>
    </xdr:from>
    <xdr:to>
      <xdr:col>13</xdr:col>
      <xdr:colOff>609600</xdr:colOff>
      <xdr:row>30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C78E17-B3B4-E7B4-D03F-AC482762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400050</xdr:colOff>
      <xdr:row>11</xdr:row>
      <xdr:rowOff>14287</xdr:rowOff>
    </xdr:from>
    <xdr:to>
      <xdr:col>48</xdr:col>
      <xdr:colOff>638175</xdr:colOff>
      <xdr:row>25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3196F2-270A-D462-A62D-CD2613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295275</xdr:colOff>
      <xdr:row>10</xdr:row>
      <xdr:rowOff>23812</xdr:rowOff>
    </xdr:from>
    <xdr:to>
      <xdr:col>59</xdr:col>
      <xdr:colOff>600075</xdr:colOff>
      <xdr:row>24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8B28F7-E1B3-7F66-158D-2738D8970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390525</xdr:colOff>
      <xdr:row>10</xdr:row>
      <xdr:rowOff>33337</xdr:rowOff>
    </xdr:from>
    <xdr:to>
      <xdr:col>71</xdr:col>
      <xdr:colOff>85725</xdr:colOff>
      <xdr:row>24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1D9D57-5F92-B731-AEDE-32FA16B7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F2A4-B14C-44F7-A0DA-CD297A6055E6}">
  <dimension ref="A1:BK24"/>
  <sheetViews>
    <sheetView tabSelected="1" topLeftCell="BC4" zoomScaleNormal="100" workbookViewId="0">
      <selection activeCell="T24" sqref="T24"/>
    </sheetView>
  </sheetViews>
  <sheetFormatPr defaultRowHeight="15" x14ac:dyDescent="0.25"/>
  <cols>
    <col min="1" max="1" width="20.85546875" style="1" customWidth="1"/>
    <col min="2" max="2" width="9.28515625" customWidth="1"/>
    <col min="3" max="3" width="3.28515625" customWidth="1"/>
    <col min="4" max="4" width="8.7109375" customWidth="1"/>
    <col min="5" max="5" width="3.28515625" customWidth="1"/>
    <col min="6" max="6" width="9" customWidth="1"/>
    <col min="7" max="7" width="3.28515625" customWidth="1"/>
    <col min="8" max="8" width="8.85546875" customWidth="1"/>
    <col min="9" max="9" width="3.28515625" customWidth="1"/>
    <col min="10" max="10" width="9.28515625" customWidth="1"/>
    <col min="11" max="11" width="3.28515625" customWidth="1"/>
    <col min="12" max="12" width="9.28515625" customWidth="1"/>
    <col min="13" max="13" width="3.28515625" customWidth="1"/>
    <col min="14" max="14" width="9.5703125" customWidth="1"/>
    <col min="15" max="15" width="3.28515625" customWidth="1"/>
    <col min="16" max="16" width="9.42578125" customWidth="1"/>
    <col min="17" max="17" width="3" customWidth="1"/>
    <col min="18" max="18" width="9.28515625" customWidth="1"/>
    <col min="19" max="19" width="3" customWidth="1"/>
    <col min="20" max="20" width="9" customWidth="1"/>
    <col min="21" max="21" width="3" customWidth="1"/>
    <col min="22" max="22" width="9.28515625" customWidth="1"/>
    <col min="23" max="23" width="3" customWidth="1"/>
    <col min="24" max="24" width="8.5703125" customWidth="1"/>
    <col min="25" max="25" width="3" customWidth="1"/>
    <col min="26" max="26" width="8.85546875" customWidth="1"/>
    <col min="27" max="27" width="3" customWidth="1"/>
    <col min="28" max="28" width="9.7109375" customWidth="1"/>
    <col min="29" max="29" width="2.85546875" customWidth="1"/>
    <col min="30" max="30" width="9.7109375" customWidth="1"/>
    <col min="31" max="31" width="2.85546875" customWidth="1"/>
    <col min="32" max="32" width="8.140625" customWidth="1"/>
    <col min="33" max="33" width="2.85546875" customWidth="1"/>
    <col min="34" max="34" width="9.140625" customWidth="1"/>
    <col min="35" max="35" width="2.85546875" customWidth="1"/>
    <col min="36" max="36" width="8.42578125" customWidth="1"/>
    <col min="40" max="40" width="18.140625" customWidth="1"/>
    <col min="43" max="43" width="19" customWidth="1"/>
    <col min="44" max="44" width="12.85546875" customWidth="1"/>
    <col min="45" max="45" width="14" customWidth="1"/>
    <col min="46" max="46" width="13.28515625" customWidth="1"/>
    <col min="47" max="47" width="12.5703125" customWidth="1"/>
    <col min="48" max="48" width="12.28515625" customWidth="1"/>
    <col min="49" max="49" width="13" customWidth="1"/>
    <col min="50" max="50" width="11.5703125" customWidth="1"/>
  </cols>
  <sheetData>
    <row r="1" spans="1:63" s="4" customFormat="1" ht="222.75" customHeight="1" x14ac:dyDescent="0.25">
      <c r="A1" s="3"/>
      <c r="B1" s="2" t="s">
        <v>7</v>
      </c>
      <c r="C1" s="7" t="s">
        <v>16</v>
      </c>
      <c r="D1" s="2" t="s">
        <v>14</v>
      </c>
      <c r="E1" s="9" t="s">
        <v>16</v>
      </c>
      <c r="F1" s="2" t="s">
        <v>15</v>
      </c>
      <c r="G1" s="7" t="s">
        <v>17</v>
      </c>
      <c r="H1" s="2" t="s">
        <v>21</v>
      </c>
      <c r="I1" s="7" t="s">
        <v>16</v>
      </c>
      <c r="J1" s="2" t="s">
        <v>43</v>
      </c>
      <c r="K1" s="7" t="s">
        <v>16</v>
      </c>
      <c r="L1" s="2" t="s">
        <v>6</v>
      </c>
      <c r="M1" s="7" t="s">
        <v>16</v>
      </c>
      <c r="N1" s="2" t="s">
        <v>23</v>
      </c>
      <c r="O1" s="7" t="s">
        <v>16</v>
      </c>
      <c r="P1" s="2" t="s">
        <v>29</v>
      </c>
      <c r="Q1" s="7" t="s">
        <v>18</v>
      </c>
      <c r="R1" s="2" t="s">
        <v>28</v>
      </c>
      <c r="S1" s="7" t="s">
        <v>19</v>
      </c>
      <c r="T1" s="2" t="s">
        <v>8</v>
      </c>
      <c r="U1" s="7" t="s">
        <v>18</v>
      </c>
      <c r="V1" s="2" t="s">
        <v>9</v>
      </c>
      <c r="W1" s="7" t="s">
        <v>18</v>
      </c>
      <c r="X1" s="2" t="s">
        <v>12</v>
      </c>
      <c r="Y1" s="7" t="s">
        <v>19</v>
      </c>
      <c r="Z1" s="2" t="s">
        <v>11</v>
      </c>
      <c r="AA1" s="7" t="s">
        <v>18</v>
      </c>
      <c r="AB1" s="2" t="s">
        <v>27</v>
      </c>
      <c r="AC1" s="7" t="s">
        <v>26</v>
      </c>
      <c r="AD1" s="2" t="s">
        <v>10</v>
      </c>
      <c r="AE1" s="7" t="s">
        <v>20</v>
      </c>
      <c r="AF1" s="2" t="s">
        <v>25</v>
      </c>
      <c r="AG1" s="7" t="s">
        <v>26</v>
      </c>
      <c r="AH1" s="2" t="s">
        <v>22</v>
      </c>
      <c r="AI1" s="7" t="s">
        <v>24</v>
      </c>
      <c r="AJ1" s="8" t="s">
        <v>13</v>
      </c>
    </row>
    <row r="2" spans="1:63" x14ac:dyDescent="0.25">
      <c r="A2" s="1" t="s">
        <v>0</v>
      </c>
      <c r="C2" s="23"/>
      <c r="E2" s="23"/>
      <c r="G2" s="23"/>
      <c r="H2" s="10"/>
      <c r="I2" s="23"/>
      <c r="K2" s="23"/>
      <c r="L2">
        <v>1</v>
      </c>
      <c r="M2" s="23"/>
      <c r="N2" s="10"/>
      <c r="O2" s="23"/>
      <c r="P2" s="10"/>
      <c r="Q2" s="23"/>
      <c r="R2" s="10"/>
      <c r="S2" s="23"/>
      <c r="T2">
        <v>1</v>
      </c>
      <c r="U2" s="23"/>
      <c r="V2">
        <v>1</v>
      </c>
      <c r="W2" s="23"/>
      <c r="Y2" s="23"/>
      <c r="AA2" s="23"/>
      <c r="AB2" s="10"/>
      <c r="AC2" s="23"/>
      <c r="AE2" s="23"/>
      <c r="AF2" s="10"/>
      <c r="AG2" s="23"/>
      <c r="AH2" s="10"/>
      <c r="AI2" s="23"/>
      <c r="AJ2">
        <f>SUM(D2:AD2)</f>
        <v>3</v>
      </c>
    </row>
    <row r="3" spans="1:63" x14ac:dyDescent="0.25">
      <c r="A3" s="1" t="s">
        <v>1</v>
      </c>
      <c r="B3">
        <v>1</v>
      </c>
      <c r="C3" s="23"/>
      <c r="D3">
        <v>2</v>
      </c>
      <c r="E3" s="23"/>
      <c r="F3">
        <v>2</v>
      </c>
      <c r="G3" s="23"/>
      <c r="H3" s="10"/>
      <c r="I3" s="23"/>
      <c r="K3" s="23"/>
      <c r="L3">
        <v>1</v>
      </c>
      <c r="M3" s="23"/>
      <c r="N3" s="11">
        <v>1</v>
      </c>
      <c r="O3" s="23"/>
      <c r="P3" s="11">
        <v>1</v>
      </c>
      <c r="Q3" s="23"/>
      <c r="R3" s="11">
        <v>1</v>
      </c>
      <c r="S3" s="23"/>
      <c r="U3" s="23"/>
      <c r="W3" s="23"/>
      <c r="Y3" s="23"/>
      <c r="AA3" s="23"/>
      <c r="AB3" s="11">
        <v>2</v>
      </c>
      <c r="AC3" s="23"/>
      <c r="AE3" s="23"/>
      <c r="AF3" s="10"/>
      <c r="AG3" s="23"/>
      <c r="AH3" s="11">
        <v>1</v>
      </c>
      <c r="AI3" s="23"/>
      <c r="AJ3">
        <f>SUM(D3+L3+F3+B3+H3+J3+N3+T3+V3+P3+R3+X3+AD3+Z3+AH3+AF3+AB3)</f>
        <v>12</v>
      </c>
      <c r="AQ3" s="22" t="s">
        <v>36</v>
      </c>
      <c r="AR3" s="20" t="s">
        <v>44</v>
      </c>
      <c r="AS3" t="s">
        <v>37</v>
      </c>
      <c r="AT3" t="s">
        <v>38</v>
      </c>
      <c r="AU3" t="s">
        <v>39</v>
      </c>
      <c r="AV3" t="s">
        <v>40</v>
      </c>
      <c r="AW3" t="s">
        <v>41</v>
      </c>
      <c r="AX3" t="s">
        <v>42</v>
      </c>
      <c r="AY3" s="21" t="s">
        <v>13</v>
      </c>
    </row>
    <row r="4" spans="1:63" x14ac:dyDescent="0.25">
      <c r="A4" s="1" t="s">
        <v>2</v>
      </c>
      <c r="C4" s="23"/>
      <c r="D4">
        <v>1</v>
      </c>
      <c r="E4" s="23"/>
      <c r="F4">
        <v>1</v>
      </c>
      <c r="G4" s="23"/>
      <c r="H4" s="10"/>
      <c r="I4" s="23"/>
      <c r="K4" s="23"/>
      <c r="L4">
        <v>1</v>
      </c>
      <c r="M4" s="23"/>
      <c r="N4" s="10"/>
      <c r="O4" s="23"/>
      <c r="P4" s="11">
        <v>2</v>
      </c>
      <c r="Q4" s="23"/>
      <c r="R4" s="10"/>
      <c r="S4" s="23"/>
      <c r="T4">
        <v>3</v>
      </c>
      <c r="U4" s="23"/>
      <c r="W4" s="23"/>
      <c r="Y4" s="23"/>
      <c r="AA4" s="23"/>
      <c r="AB4" s="10"/>
      <c r="AC4" s="23"/>
      <c r="AE4" s="23"/>
      <c r="AF4" s="10"/>
      <c r="AG4" s="23"/>
      <c r="AH4" s="10"/>
      <c r="AI4" s="23"/>
      <c r="AJ4">
        <f>SUM(D4+L4+F4+T4+P4+AB4)</f>
        <v>8</v>
      </c>
      <c r="AQ4" t="s">
        <v>35</v>
      </c>
      <c r="AR4">
        <v>0</v>
      </c>
      <c r="AS4">
        <v>2</v>
      </c>
      <c r="AT4">
        <v>2</v>
      </c>
      <c r="AU4">
        <v>3</v>
      </c>
      <c r="AV4">
        <v>5</v>
      </c>
      <c r="AW4">
        <v>3</v>
      </c>
      <c r="AX4">
        <v>1</v>
      </c>
      <c r="AY4">
        <f t="shared" ref="AY4:AY9" si="0">SUM(AR4:AX4)</f>
        <v>16</v>
      </c>
    </row>
    <row r="5" spans="1:63" x14ac:dyDescent="0.25">
      <c r="A5" s="1" t="s">
        <v>3</v>
      </c>
      <c r="C5" s="23"/>
      <c r="D5">
        <v>2</v>
      </c>
      <c r="E5" s="23"/>
      <c r="F5">
        <v>2</v>
      </c>
      <c r="G5" s="23"/>
      <c r="H5" s="11">
        <v>1</v>
      </c>
      <c r="I5" s="23"/>
      <c r="J5">
        <v>3</v>
      </c>
      <c r="K5" s="23"/>
      <c r="L5">
        <v>3</v>
      </c>
      <c r="M5" s="23"/>
      <c r="N5" s="11">
        <v>1</v>
      </c>
      <c r="O5" s="23"/>
      <c r="P5" s="10"/>
      <c r="Q5" s="23"/>
      <c r="R5" s="10"/>
      <c r="S5" s="23"/>
      <c r="T5">
        <v>2</v>
      </c>
      <c r="U5" s="23"/>
      <c r="W5" s="23"/>
      <c r="Y5" s="23"/>
      <c r="AA5" s="23"/>
      <c r="AB5" s="10"/>
      <c r="AC5" s="23"/>
      <c r="AE5" s="23"/>
      <c r="AF5" s="10"/>
      <c r="AG5" s="23"/>
      <c r="AH5" s="11">
        <v>2</v>
      </c>
      <c r="AI5" s="23"/>
      <c r="AJ5">
        <f>SUM(D5+L5+F5+H5+J5+N5+T5+AH5)</f>
        <v>16</v>
      </c>
      <c r="AQ5" t="s">
        <v>2</v>
      </c>
      <c r="AR5">
        <v>0</v>
      </c>
      <c r="AS5">
        <v>3</v>
      </c>
      <c r="AT5">
        <v>1</v>
      </c>
      <c r="AU5">
        <v>3</v>
      </c>
      <c r="AV5">
        <v>0</v>
      </c>
      <c r="AW5">
        <v>1</v>
      </c>
      <c r="AX5">
        <v>0</v>
      </c>
      <c r="AY5">
        <f t="shared" si="0"/>
        <v>8</v>
      </c>
    </row>
    <row r="6" spans="1:63" x14ac:dyDescent="0.25">
      <c r="A6" s="1" t="s">
        <v>4</v>
      </c>
      <c r="B6">
        <v>14</v>
      </c>
      <c r="C6" s="23"/>
      <c r="D6">
        <v>22</v>
      </c>
      <c r="E6" s="23"/>
      <c r="F6">
        <v>2</v>
      </c>
      <c r="G6" s="23"/>
      <c r="H6" s="11">
        <v>13</v>
      </c>
      <c r="I6" s="23"/>
      <c r="J6">
        <v>7</v>
      </c>
      <c r="K6" s="23"/>
      <c r="L6">
        <v>5</v>
      </c>
      <c r="M6" s="23"/>
      <c r="N6" s="11">
        <v>9</v>
      </c>
      <c r="O6" s="23"/>
      <c r="P6" s="11">
        <v>26</v>
      </c>
      <c r="Q6" s="23"/>
      <c r="R6" s="11">
        <v>3</v>
      </c>
      <c r="S6" s="23"/>
      <c r="T6">
        <v>1</v>
      </c>
      <c r="U6" s="23"/>
      <c r="W6" s="23"/>
      <c r="X6">
        <v>3</v>
      </c>
      <c r="Y6" s="23"/>
      <c r="Z6">
        <v>8</v>
      </c>
      <c r="AA6" s="23"/>
      <c r="AB6" s="10"/>
      <c r="AC6" s="23"/>
      <c r="AE6" s="23"/>
      <c r="AF6" s="11">
        <v>4</v>
      </c>
      <c r="AG6" s="23"/>
      <c r="AH6" s="11">
        <v>11</v>
      </c>
      <c r="AI6" s="23"/>
      <c r="AJ6">
        <f>SUM(D6+L6+F6+B6+H6+J6+N6+T6+P6+X6+Z6+R6+AH6+AF6+AB6)</f>
        <v>128</v>
      </c>
      <c r="AQ6" t="s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0</v>
      </c>
      <c r="AY6">
        <f t="shared" si="0"/>
        <v>3</v>
      </c>
    </row>
    <row r="7" spans="1:63" x14ac:dyDescent="0.25">
      <c r="A7" s="1" t="s">
        <v>5</v>
      </c>
      <c r="B7">
        <v>17</v>
      </c>
      <c r="C7" s="23"/>
      <c r="D7">
        <v>22</v>
      </c>
      <c r="E7" s="23"/>
      <c r="F7">
        <v>6</v>
      </c>
      <c r="G7" s="23"/>
      <c r="H7" s="11">
        <v>8</v>
      </c>
      <c r="I7" s="23"/>
      <c r="J7">
        <v>2</v>
      </c>
      <c r="K7" s="23"/>
      <c r="L7">
        <v>4</v>
      </c>
      <c r="M7" s="23"/>
      <c r="N7" s="11">
        <v>3</v>
      </c>
      <c r="O7" s="23"/>
      <c r="P7" s="11">
        <v>65</v>
      </c>
      <c r="Q7" s="23"/>
      <c r="R7" s="11">
        <v>42</v>
      </c>
      <c r="S7" s="23"/>
      <c r="T7">
        <v>17</v>
      </c>
      <c r="U7" s="23"/>
      <c r="V7">
        <v>3</v>
      </c>
      <c r="W7" s="23"/>
      <c r="X7">
        <v>4</v>
      </c>
      <c r="Y7" s="23"/>
      <c r="Z7">
        <v>12</v>
      </c>
      <c r="AA7" s="23"/>
      <c r="AB7" s="11">
        <v>123</v>
      </c>
      <c r="AC7" s="23"/>
      <c r="AD7">
        <v>49</v>
      </c>
      <c r="AE7" s="23"/>
      <c r="AF7" s="11">
        <v>24</v>
      </c>
      <c r="AG7" s="23"/>
      <c r="AH7" s="11">
        <v>40</v>
      </c>
      <c r="AI7" s="23"/>
      <c r="AJ7">
        <f>SUM(D7+L7+F7+B7+H7+J7+N7+T7+V7+P7+X7+Z7+R7+AD7+AH7+AF7+AB7)</f>
        <v>441</v>
      </c>
      <c r="AQ7" t="s">
        <v>1</v>
      </c>
      <c r="AR7">
        <v>3</v>
      </c>
      <c r="AS7">
        <v>3</v>
      </c>
      <c r="AT7">
        <v>3</v>
      </c>
      <c r="AU7">
        <v>0</v>
      </c>
      <c r="AV7">
        <v>1</v>
      </c>
      <c r="AW7">
        <v>1</v>
      </c>
      <c r="AX7">
        <v>1</v>
      </c>
      <c r="AY7">
        <f t="shared" si="0"/>
        <v>12</v>
      </c>
    </row>
    <row r="8" spans="1:63" x14ac:dyDescent="0.25">
      <c r="C8" s="23"/>
      <c r="E8" s="23"/>
      <c r="G8" s="23"/>
      <c r="H8" s="10"/>
      <c r="I8" s="23"/>
      <c r="K8" s="23"/>
      <c r="M8" s="23"/>
      <c r="N8" s="10"/>
      <c r="O8" s="23"/>
      <c r="P8" s="10"/>
      <c r="Q8" s="23"/>
      <c r="R8" s="10"/>
      <c r="S8" s="23"/>
      <c r="U8" s="23"/>
      <c r="W8" s="23"/>
      <c r="Y8" s="23"/>
      <c r="AA8" s="23"/>
      <c r="AB8" s="10"/>
      <c r="AC8" s="23"/>
      <c r="AE8" s="23"/>
      <c r="AF8" s="10"/>
      <c r="AG8" s="23"/>
      <c r="AH8" s="10"/>
      <c r="AI8" s="23"/>
      <c r="AQ8" t="s">
        <v>34</v>
      </c>
      <c r="AR8">
        <v>14</v>
      </c>
      <c r="AS8">
        <v>48</v>
      </c>
      <c r="AT8">
        <v>9</v>
      </c>
      <c r="AU8">
        <v>14</v>
      </c>
      <c r="AV8">
        <v>18</v>
      </c>
      <c r="AW8">
        <v>8</v>
      </c>
      <c r="AX8">
        <v>17</v>
      </c>
      <c r="AY8">
        <f t="shared" si="0"/>
        <v>128</v>
      </c>
    </row>
    <row r="9" spans="1:63" x14ac:dyDescent="0.25">
      <c r="A9" s="5" t="s">
        <v>13</v>
      </c>
      <c r="B9" s="6">
        <f>SUM(B2:B7)</f>
        <v>32</v>
      </c>
      <c r="C9" s="23"/>
      <c r="D9" s="6">
        <f>SUM(D2:D7)</f>
        <v>49</v>
      </c>
      <c r="E9" s="23"/>
      <c r="F9" s="6">
        <f>SUM(F2:F7)</f>
        <v>13</v>
      </c>
      <c r="G9" s="23"/>
      <c r="H9" s="12">
        <f>SUM(H2:H7)</f>
        <v>22</v>
      </c>
      <c r="I9" s="23"/>
      <c r="J9" s="6">
        <f>SUM(J2:J7)</f>
        <v>12</v>
      </c>
      <c r="K9" s="23"/>
      <c r="L9" s="6">
        <f>SUM(L2:L7)</f>
        <v>15</v>
      </c>
      <c r="M9" s="23"/>
      <c r="N9" s="12">
        <f>SUM(N2:N7)</f>
        <v>14</v>
      </c>
      <c r="O9" s="23"/>
      <c r="P9" s="12">
        <f>SUM(P2:P7)</f>
        <v>94</v>
      </c>
      <c r="Q9" s="23"/>
      <c r="R9" s="12">
        <f>SUM(R2:R7)</f>
        <v>46</v>
      </c>
      <c r="S9" s="23"/>
      <c r="T9" s="6">
        <f>SUM(T2:T7)</f>
        <v>24</v>
      </c>
      <c r="U9" s="23"/>
      <c r="V9" s="6">
        <f>SUM(V2:V7)</f>
        <v>4</v>
      </c>
      <c r="W9" s="23"/>
      <c r="X9" s="6">
        <f>SUM(X2:X7)</f>
        <v>7</v>
      </c>
      <c r="Y9" s="23"/>
      <c r="Z9" s="6">
        <f>SUM(Z2:Z7)</f>
        <v>20</v>
      </c>
      <c r="AA9" s="23"/>
      <c r="AB9" s="12">
        <f>SUM(AB2:AB7)</f>
        <v>125</v>
      </c>
      <c r="AC9" s="23"/>
      <c r="AD9" s="6">
        <f>SUM(AD2:AD7)</f>
        <v>49</v>
      </c>
      <c r="AE9" s="23"/>
      <c r="AF9" s="12">
        <f>SUM(AF2:AF7)</f>
        <v>28</v>
      </c>
      <c r="AG9" s="23"/>
      <c r="AH9" s="12">
        <f>SUM(AH2:AH7)</f>
        <v>54</v>
      </c>
      <c r="AI9" s="23"/>
      <c r="AJ9" s="6">
        <f>SUM(AJ2:AJ7)</f>
        <v>608</v>
      </c>
      <c r="AQ9" t="s">
        <v>5</v>
      </c>
      <c r="AR9">
        <v>140</v>
      </c>
      <c r="AS9">
        <v>136</v>
      </c>
      <c r="AT9">
        <f>SUM(48+24)</f>
        <v>72</v>
      </c>
      <c r="AU9">
        <v>25</v>
      </c>
      <c r="AV9">
        <v>45</v>
      </c>
      <c r="AW9">
        <v>8</v>
      </c>
      <c r="AX9">
        <v>15</v>
      </c>
      <c r="AY9">
        <f t="shared" si="0"/>
        <v>441</v>
      </c>
    </row>
    <row r="11" spans="1:63" x14ac:dyDescent="0.25">
      <c r="A11" s="24" t="s">
        <v>33</v>
      </c>
      <c r="B11" s="24"/>
    </row>
    <row r="12" spans="1:63" x14ac:dyDescent="0.25">
      <c r="A12" s="13" t="s">
        <v>31</v>
      </c>
      <c r="B12" s="14">
        <f>SUM(D9+L9+F9+B9+H9+J9+N9)</f>
        <v>157</v>
      </c>
      <c r="I12" s="25"/>
      <c r="J12" s="26"/>
      <c r="K12" s="26"/>
      <c r="L12" s="27"/>
      <c r="M12" s="27"/>
      <c r="N12" s="26"/>
      <c r="O12" s="26"/>
      <c r="P12" s="19"/>
      <c r="Q12" s="28"/>
      <c r="R12" s="30"/>
      <c r="S12" s="30"/>
      <c r="T12" s="29"/>
    </row>
    <row r="13" spans="1:63" x14ac:dyDescent="0.25">
      <c r="I13" s="25"/>
      <c r="J13" s="25"/>
      <c r="K13" s="25"/>
      <c r="L13" s="25"/>
      <c r="M13" s="25"/>
      <c r="N13" s="25"/>
      <c r="O13" s="25"/>
      <c r="Q13" s="29"/>
      <c r="R13" s="29"/>
      <c r="S13" s="29"/>
      <c r="T13" s="29"/>
      <c r="BJ13" t="s">
        <v>32</v>
      </c>
    </row>
    <row r="14" spans="1:63" x14ac:dyDescent="0.25">
      <c r="A14" s="15" t="s">
        <v>30</v>
      </c>
      <c r="B14" s="16">
        <f>SUM(T9+V9+P9+X9+Z9+R9)</f>
        <v>195</v>
      </c>
      <c r="BJ14" t="s">
        <v>0</v>
      </c>
      <c r="BK14">
        <v>0</v>
      </c>
    </row>
    <row r="15" spans="1:63" x14ac:dyDescent="0.25">
      <c r="AP15" s="1" t="s">
        <v>31</v>
      </c>
      <c r="AX15" t="s">
        <v>30</v>
      </c>
      <c r="BJ15" t="s">
        <v>1</v>
      </c>
      <c r="BK15">
        <v>3</v>
      </c>
    </row>
    <row r="16" spans="1:63" x14ac:dyDescent="0.25">
      <c r="A16" s="17" t="s">
        <v>32</v>
      </c>
      <c r="B16" s="18">
        <f>SUM(AD9+AH9+AF9+AB9)</f>
        <v>256</v>
      </c>
      <c r="AP16" t="s">
        <v>0</v>
      </c>
      <c r="AQ16">
        <v>1</v>
      </c>
      <c r="AX16" t="s">
        <v>0</v>
      </c>
      <c r="AY16">
        <v>2</v>
      </c>
      <c r="BJ16" t="s">
        <v>2</v>
      </c>
      <c r="BK16">
        <v>0</v>
      </c>
    </row>
    <row r="17" spans="1:63" x14ac:dyDescent="0.25">
      <c r="AP17" t="s">
        <v>1</v>
      </c>
      <c r="AQ17">
        <v>7</v>
      </c>
      <c r="AX17" t="s">
        <v>1</v>
      </c>
      <c r="AY17">
        <v>2</v>
      </c>
      <c r="BJ17" t="s">
        <v>35</v>
      </c>
      <c r="BK17">
        <v>2</v>
      </c>
    </row>
    <row r="18" spans="1:63" x14ac:dyDescent="0.25">
      <c r="A18" s="1" t="s">
        <v>45</v>
      </c>
      <c r="AP18" t="s">
        <v>2</v>
      </c>
      <c r="AQ18">
        <v>3</v>
      </c>
      <c r="AX18" t="s">
        <v>2</v>
      </c>
      <c r="AY18">
        <v>5</v>
      </c>
      <c r="BJ18" t="s">
        <v>34</v>
      </c>
      <c r="BK18">
        <v>15</v>
      </c>
    </row>
    <row r="19" spans="1:63" x14ac:dyDescent="0.25">
      <c r="A19" t="s">
        <v>2</v>
      </c>
      <c r="B19">
        <v>8</v>
      </c>
      <c r="AP19" t="s">
        <v>35</v>
      </c>
      <c r="AQ19">
        <v>12</v>
      </c>
      <c r="AX19" t="s">
        <v>35</v>
      </c>
      <c r="AY19">
        <v>2</v>
      </c>
      <c r="BJ19" t="s">
        <v>5</v>
      </c>
      <c r="BK19">
        <v>136</v>
      </c>
    </row>
    <row r="20" spans="1:63" x14ac:dyDescent="0.25">
      <c r="A20" t="s">
        <v>1</v>
      </c>
      <c r="B20">
        <v>12</v>
      </c>
      <c r="AP20" t="s">
        <v>34</v>
      </c>
      <c r="AQ20">
        <v>72</v>
      </c>
      <c r="AX20" t="s">
        <v>34</v>
      </c>
      <c r="AY20">
        <v>41</v>
      </c>
    </row>
    <row r="21" spans="1:63" x14ac:dyDescent="0.25">
      <c r="A21" t="s">
        <v>34</v>
      </c>
      <c r="B21">
        <v>128</v>
      </c>
      <c r="AP21" t="s">
        <v>5</v>
      </c>
      <c r="AQ21">
        <v>62</v>
      </c>
      <c r="AX21" t="s">
        <v>5</v>
      </c>
      <c r="AY21">
        <v>143</v>
      </c>
    </row>
    <row r="22" spans="1:63" x14ac:dyDescent="0.25">
      <c r="A22" t="s">
        <v>0</v>
      </c>
      <c r="B22">
        <v>3</v>
      </c>
    </row>
    <row r="23" spans="1:63" x14ac:dyDescent="0.25">
      <c r="A23" t="s">
        <v>35</v>
      </c>
      <c r="B23">
        <v>16</v>
      </c>
    </row>
    <row r="24" spans="1:63" x14ac:dyDescent="0.25">
      <c r="A24" t="s">
        <v>5</v>
      </c>
      <c r="B24">
        <v>441</v>
      </c>
    </row>
  </sheetData>
  <mergeCells count="19">
    <mergeCell ref="A11:B11"/>
    <mergeCell ref="R12:S12"/>
    <mergeCell ref="AI2:AI9"/>
    <mergeCell ref="O2:O9"/>
    <mergeCell ref="W2:W9"/>
    <mergeCell ref="U2:U9"/>
    <mergeCell ref="E2:E9"/>
    <mergeCell ref="M2:M9"/>
    <mergeCell ref="G2:G9"/>
    <mergeCell ref="C2:C9"/>
    <mergeCell ref="K2:K9"/>
    <mergeCell ref="I2:I9"/>
    <mergeCell ref="AG2:AG9"/>
    <mergeCell ref="AC2:AC9"/>
    <mergeCell ref="S2:S9"/>
    <mergeCell ref="Q2:Q9"/>
    <mergeCell ref="AE2:AE9"/>
    <mergeCell ref="Y2:Y9"/>
    <mergeCell ref="AA2:AA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Material TCC - Glei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Gleisla iohana</dc:creator>
  <cp:lastModifiedBy>Gleisla iohana</cp:lastModifiedBy>
  <dcterms:created xsi:type="dcterms:W3CDTF">2023-11-17T17:10:40Z</dcterms:created>
  <dcterms:modified xsi:type="dcterms:W3CDTF">2024-01-27T23:48:25Z</dcterms:modified>
</cp:coreProperties>
</file>