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EIDSON  1- DES\Documents\Meugit\SENAI2022\Gleidson - 1DES\SOP\Exercicios\aula06\"/>
    </mc:Choice>
  </mc:AlternateContent>
  <bookViews>
    <workbookView xWindow="0" yWindow="0" windowWidth="28800" windowHeight="12435" activeTab="7"/>
  </bookViews>
  <sheets>
    <sheet name="Estatísticas" sheetId="1" r:id="rId1"/>
    <sheet name="Vendas" sheetId="2" r:id="rId2"/>
    <sheet name="Entregas" sheetId="3" r:id="rId3"/>
    <sheet name="Plan3" sheetId="6" r:id="rId4"/>
    <sheet name="Plan4" sheetId="7" r:id="rId5"/>
    <sheet name="Plan5" sheetId="8" r:id="rId6"/>
    <sheet name="Plan6" sheetId="9" r:id="rId7"/>
    <sheet name="DADOS" sheetId="5" r:id="rId8"/>
  </sheets>
  <definedNames>
    <definedName name="SegmentaçãodeDados_Motoboy">#N/A</definedName>
  </definedNames>
  <calcPr calcId="152511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5" l="1"/>
  <c r="D17" i="5"/>
  <c r="B17" i="5"/>
  <c r="G20" i="5"/>
  <c r="G16" i="5" l="1"/>
  <c r="F16" i="5"/>
  <c r="E16" i="5"/>
  <c r="D16" i="5"/>
  <c r="C16" i="5"/>
  <c r="B16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C17" i="5"/>
  <c r="B25" i="1" l="1"/>
  <c r="D7" i="3"/>
  <c r="F6" i="3"/>
  <c r="F7" i="3"/>
  <c r="E5" i="3"/>
  <c r="D6" i="3"/>
  <c r="D8" i="3"/>
  <c r="D9" i="3"/>
  <c r="D10" i="3"/>
  <c r="C4" i="3"/>
  <c r="D4" i="3" l="1"/>
  <c r="E4" i="3"/>
  <c r="F4" i="3"/>
  <c r="G4" i="3"/>
  <c r="H4" i="3"/>
  <c r="D5" i="3"/>
  <c r="F5" i="3"/>
  <c r="G5" i="3"/>
  <c r="H5" i="3"/>
  <c r="E6" i="3"/>
  <c r="G6" i="3"/>
  <c r="H6" i="3"/>
  <c r="E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C5" i="3"/>
  <c r="C6" i="3"/>
  <c r="C7" i="3"/>
  <c r="C8" i="3"/>
  <c r="C9" i="3"/>
  <c r="C10" i="3"/>
  <c r="C6" i="2"/>
  <c r="C7" i="2"/>
  <c r="C8" i="2"/>
  <c r="C9" i="2"/>
  <c r="C10" i="2"/>
  <c r="C11" i="2"/>
  <c r="C5" i="2"/>
  <c r="I9" i="3" l="1"/>
  <c r="I6" i="3"/>
  <c r="I10" i="3"/>
  <c r="I4" i="3"/>
  <c r="I8" i="3"/>
  <c r="I7" i="3"/>
  <c r="I5" i="3"/>
  <c r="C11" i="3"/>
  <c r="H11" i="3"/>
  <c r="G11" i="3"/>
  <c r="F11" i="3"/>
  <c r="E11" i="3"/>
  <c r="D11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I11" i="3" l="1"/>
  <c r="E36" i="1"/>
  <c r="E34" i="1"/>
  <c r="F36" i="1"/>
  <c r="D36" i="1"/>
  <c r="F34" i="1"/>
  <c r="D34" i="1"/>
  <c r="F37" i="1" l="1"/>
  <c r="E37" i="1"/>
  <c r="D37" i="1"/>
</calcChain>
</file>

<file path=xl/comments1.xml><?xml version="1.0" encoding="utf-8"?>
<comments xmlns="http://schemas.openxmlformats.org/spreadsheetml/2006/main">
  <authors>
    <author>Aluno</author>
  </authors>
  <commentList>
    <comment ref="A3" authorId="0" shapeId="0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>
  <authors>
    <author>Aluno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>
  <authors>
    <author>Aluno</author>
  </authors>
  <commentList>
    <comment ref="B2" authorId="0" shapeId="0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<sst xmlns="http://schemas.openxmlformats.org/spreadsheetml/2006/main" count="103" uniqueCount="51">
  <si>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</si>
  <si>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</si>
  <si>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</si>
  <si>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</si>
  <si>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</si>
  <si>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</si>
  <si>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</si>
  <si>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</si>
  <si>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</si>
  <si>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</si>
  <si>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</si>
  <si>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</si>
  <si>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</si>
  <si>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</si>
  <si>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</si>
  <si>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</si>
  <si>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</si>
  <si>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</si>
  <si>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</si>
  <si>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</si>
  <si>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</si>
  <si>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</si>
  <si>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</si>
  <si>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</si>
  <si>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</si>
  <si>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</si>
  <si>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</si>
  <si>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</si>
  <si>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</si>
  <si>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</si>
  <si>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</si>
  <si>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</si>
  <si>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</si>
  <si>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</si>
  <si>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</si>
  <si>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</si>
  <si>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</si>
  <si>
    <t>Rótulos de Linha</t>
  </si>
  <si>
    <t>Total Geral</t>
  </si>
  <si>
    <t>Soma de 05/05/2022</t>
  </si>
  <si>
    <t>Soma de 06/05/2022</t>
  </si>
  <si>
    <t>Soma de 07/05/2022</t>
  </si>
  <si>
    <t>Soma de 08/05/2022</t>
  </si>
  <si>
    <t>Soma de 09/05/2022</t>
  </si>
  <si>
    <t>Soma de 10/05/2022</t>
  </si>
  <si>
    <t>Rótulos de Coluna</t>
  </si>
  <si>
    <t>Valores</t>
  </si>
  <si>
    <t>(Tudo)</t>
  </si>
  <si>
    <t>DASH BOARD DELIVERY</t>
  </si>
  <si>
    <t>qui</t>
  </si>
  <si>
    <t>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</si>
</sst>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Fill="1" applyAlignment="1"/>
    <xf numFmtId="0" fontId="8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9" fontId="11" fillId="0" borderId="1" xfId="1" applyFont="1" applyBorder="1" applyAlignment="1">
      <alignment horizontal="center" vertical="center"/>
    </xf>
    <xf numFmtId="0" fontId="2" fillId="6" borderId="1" xfId="0" applyFont="1" applyFill="1" applyBorder="1"/>
    <xf numFmtId="0" fontId="0" fillId="7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14" fontId="2" fillId="6" borderId="1" xfId="0" applyNumberFormat="1" applyFont="1" applyFill="1" applyBorder="1"/>
    <xf numFmtId="14" fontId="2" fillId="6" borderId="5" xfId="0" applyNumberFormat="1" applyFont="1" applyFill="1" applyBorder="1"/>
    <xf numFmtId="0" fontId="0" fillId="7" borderId="5" xfId="0" applyFill="1" applyBorder="1"/>
    <xf numFmtId="0" fontId="0" fillId="7" borderId="2" xfId="0" applyFill="1" applyBorder="1"/>
    <xf numFmtId="0" fontId="0" fillId="7" borderId="8" xfId="0" applyFill="1" applyBorder="1"/>
    <xf numFmtId="0" fontId="0" fillId="0" borderId="7" xfId="0" applyFill="1" applyBorder="1"/>
    <xf numFmtId="0" fontId="2" fillId="0" borderId="7" xfId="0" applyFont="1" applyFill="1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6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 vertical="center"/>
    </xf>
    <xf numFmtId="0" fontId="14" fillId="5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7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  <xf numFmtId="0" fontId="6" fillId="6" borderId="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Acidentes</a:t>
            </a:r>
            <a:r>
              <a:rPr lang="pt-BR" baseline="0"/>
              <a:t> no Feriado de Natal                               Na Rodovia Pres. Dutra	</a:t>
            </a:r>
            <a:endParaRPr lang="pt-BR"/>
          </a:p>
        </c:rich>
      </c:tx>
      <c:layout>
        <c:manualLayout>
          <c:xMode val="edge"/>
          <c:yMode val="edge"/>
          <c:x val="0.216665379091764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Estatísticas!$A$4</c:f>
              <c:strCache>
                <c:ptCount val="1"/>
                <c:pt idx="0">
                  <c:v>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Estatísticas!$B$4</c:f>
              <c:strCache>
                <c:ptCount val="1"/>
                <c:pt idx="0">
                  <c:v>Acidentes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Estatísticas!$B$5:$B$37</c:f>
              <c:numCache>
                <c:formatCode>General</c:formatCode>
                <c:ptCount val="33"/>
                <c:pt idx="0">
                  <c:v>240</c:v>
                </c:pt>
                <c:pt idx="1">
                  <c:v>153</c:v>
                </c:pt>
                <c:pt idx="2">
                  <c:v>271</c:v>
                </c:pt>
                <c:pt idx="3">
                  <c:v>197</c:v>
                </c:pt>
                <c:pt idx="4">
                  <c:v>168</c:v>
                </c:pt>
                <c:pt idx="5">
                  <c:v>226</c:v>
                </c:pt>
                <c:pt idx="6">
                  <c:v>264</c:v>
                </c:pt>
                <c:pt idx="7">
                  <c:v>131</c:v>
                </c:pt>
                <c:pt idx="8">
                  <c:v>186</c:v>
                </c:pt>
                <c:pt idx="9">
                  <c:v>277</c:v>
                </c:pt>
                <c:pt idx="10">
                  <c:v>144</c:v>
                </c:pt>
                <c:pt idx="11">
                  <c:v>283</c:v>
                </c:pt>
                <c:pt idx="12">
                  <c:v>226</c:v>
                </c:pt>
                <c:pt idx="13">
                  <c:v>193</c:v>
                </c:pt>
                <c:pt idx="14">
                  <c:v>244</c:v>
                </c:pt>
                <c:pt idx="15">
                  <c:v>210</c:v>
                </c:pt>
                <c:pt idx="16">
                  <c:v>106</c:v>
                </c:pt>
                <c:pt idx="17">
                  <c:v>118</c:v>
                </c:pt>
                <c:pt idx="18">
                  <c:v>184</c:v>
                </c:pt>
                <c:pt idx="19">
                  <c:v>300</c:v>
                </c:pt>
                <c:pt idx="20">
                  <c:v>185</c:v>
                </c:pt>
                <c:pt idx="21">
                  <c:v>155</c:v>
                </c:pt>
                <c:pt idx="22">
                  <c:v>194</c:v>
                </c:pt>
                <c:pt idx="23">
                  <c:v>177</c:v>
                </c:pt>
                <c:pt idx="24">
                  <c:v>270</c:v>
                </c:pt>
                <c:pt idx="25">
                  <c:v>283</c:v>
                </c:pt>
                <c:pt idx="26">
                  <c:v>235</c:v>
                </c:pt>
                <c:pt idx="27">
                  <c:v>191</c:v>
                </c:pt>
                <c:pt idx="28">
                  <c:v>263</c:v>
                </c:pt>
                <c:pt idx="29">
                  <c:v>107</c:v>
                </c:pt>
                <c:pt idx="30">
                  <c:v>276</c:v>
                </c:pt>
                <c:pt idx="31">
                  <c:v>201</c:v>
                </c:pt>
                <c:pt idx="32">
                  <c:v>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5645072"/>
        <c:axId val="205639584"/>
      </c:lineChart>
      <c:catAx>
        <c:axId val="20564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39584"/>
        <c:crosses val="autoZero"/>
        <c:auto val="1"/>
        <c:lblAlgn val="ctr"/>
        <c:lblOffset val="100"/>
        <c:noMultiLvlLbl val="0"/>
      </c:catAx>
      <c:valAx>
        <c:axId val="205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[exercicios-graficos.xlsx]Plan5!Tabela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Plan5!$A$3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Plan5!$A$4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1"/>
          <c:order val="1"/>
          <c:tx>
            <c:strRef>
              <c:f>Plan5!$B$3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Plan5!$B$4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</c:ser>
        <c:ser>
          <c:idx val="2"/>
          <c:order val="2"/>
          <c:tx>
            <c:strRef>
              <c:f>Plan5!$C$3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Plan5!$C$4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ser>
          <c:idx val="3"/>
          <c:order val="3"/>
          <c:tx>
            <c:strRef>
              <c:f>Plan5!$D$3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Plan5!$D$4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4"/>
          <c:order val="4"/>
          <c:tx>
            <c:strRef>
              <c:f>Plan5!$E$3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Plan5!$E$4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5"/>
          <c:order val="5"/>
          <c:tx>
            <c:strRef>
              <c:f>Plan5!$F$3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Plan5!$F$4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09336"/>
        <c:axId val="207659216"/>
      </c:barChart>
      <c:catAx>
        <c:axId val="20630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59216"/>
        <c:crosses val="autoZero"/>
        <c:auto val="1"/>
        <c:lblAlgn val="ctr"/>
        <c:lblOffset val="100"/>
        <c:noMultiLvlLbl val="0"/>
      </c:catAx>
      <c:valAx>
        <c:axId val="2076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0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[exercicios-graficos.xlsx]Plan3!Tabela dinâmica2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6382959960971542E-2"/>
          <c:y val="0.20268299795858852"/>
          <c:w val="0.75714921150817416"/>
          <c:h val="0.67139909594633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Plan3!$B$2:$B$3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Plan3!$C$1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Plan3!$C$2:$C$3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Plan3!$D$1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Plan3!$D$2:$D$3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3"/>
          <c:order val="3"/>
          <c:tx>
            <c:strRef>
              <c:f>Plan3!$E$1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Plan3!$E$2:$E$3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4"/>
          <c:order val="4"/>
          <c:tx>
            <c:strRef>
              <c:f>Plan3!$F$1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Plan3!$F$2:$F$3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Plan3!$G$1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Plan3!$G$2:$G$3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56080"/>
        <c:axId val="207654512"/>
      </c:barChart>
      <c:catAx>
        <c:axId val="2076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54512"/>
        <c:crosses val="autoZero"/>
        <c:auto val="1"/>
        <c:lblAlgn val="ctr"/>
        <c:lblOffset val="100"/>
        <c:noMultiLvlLbl val="0"/>
      </c:catAx>
      <c:valAx>
        <c:axId val="207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[exercicios-graficos.xlsx]Plan4!Tabela dinâmica3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2167349081364828E-2"/>
          <c:y val="0.16894685039370078"/>
          <c:w val="0.74676283464566928"/>
          <c:h val="0.717695392242636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Plan4!$A$1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Plan4!$A$2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Plan4!$B$1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Plan4!$B$2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Plan4!$C$1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Plan4!$C$2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Plan4!$D$1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Plan4!$D$2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4"/>
          <c:order val="4"/>
          <c:tx>
            <c:strRef>
              <c:f>Plan4!$E$1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Plan4!$E$2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5"/>
          <c:order val="5"/>
          <c:tx>
            <c:strRef>
              <c:f>Plan4!$F$1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Plan4!$F$2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55296"/>
        <c:axId val="207661176"/>
      </c:barChart>
      <c:catAx>
        <c:axId val="2076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61176"/>
        <c:crosses val="autoZero"/>
        <c:auto val="1"/>
        <c:lblAlgn val="ctr"/>
        <c:lblOffset val="100"/>
        <c:noMultiLvlLbl val="0"/>
      </c:catAx>
      <c:valAx>
        <c:axId val="20766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Estatísticas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Estatísticas!$D$31:$F$35</c:f>
              <c:multiLvlStrCache>
                <c:ptCount val="3"/>
                <c:lvl>
                  <c:pt idx="0">
                    <c:v>Maximo</c:v>
                  </c:pt>
                  <c:pt idx="1">
                    <c:v>Mínimo</c:v>
                  </c:pt>
                  <c:pt idx="2">
                    <c:v>Desvio Padrão</c:v>
                  </c:pt>
                </c:lvl>
                <c:lvl>
                  <c:pt idx="0">
                    <c:v>208</c:v>
                  </c:pt>
                  <c:pt idx="1">
                    <c:v>201</c:v>
                  </c:pt>
                  <c:pt idx="2">
                    <c:v>226</c:v>
                  </c:pt>
                </c:lvl>
                <c:lvl>
                  <c:pt idx="0">
                    <c:v>Media</c:v>
                  </c:pt>
                  <c:pt idx="1">
                    <c:v>Mediana</c:v>
                  </c:pt>
                  <c:pt idx="2">
                    <c:v>Moda</c:v>
                  </c:pt>
                </c:lvl>
                <c:lvl>
                  <c:pt idx="0">
                    <c:v>Estatísticas</c:v>
                  </c:pt>
                </c:lvl>
              </c:multiLvlStrCache>
            </c:multiLvlStrRef>
          </c:cat>
          <c:val>
            <c:numRef>
              <c:f>Estatísticas!$D$36:$F$36</c:f>
              <c:numCache>
                <c:formatCode>0</c:formatCode>
                <c:ptCount val="3"/>
                <c:pt idx="0">
                  <c:v>300</c:v>
                </c:pt>
                <c:pt idx="1">
                  <c:v>106</c:v>
                </c:pt>
                <c:pt idx="2">
                  <c:v>54.899149963061035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Estatísticas!$D$31:$F$35</c:f>
              <c:multiLvlStrCache>
                <c:ptCount val="3"/>
                <c:lvl>
                  <c:pt idx="0">
                    <c:v>Maximo</c:v>
                  </c:pt>
                  <c:pt idx="1">
                    <c:v>Mínimo</c:v>
                  </c:pt>
                  <c:pt idx="2">
                    <c:v>Desvio Padrão</c:v>
                  </c:pt>
                </c:lvl>
                <c:lvl>
                  <c:pt idx="0">
                    <c:v>208</c:v>
                  </c:pt>
                  <c:pt idx="1">
                    <c:v>201</c:v>
                  </c:pt>
                  <c:pt idx="2">
                    <c:v>226</c:v>
                  </c:pt>
                </c:lvl>
                <c:lvl>
                  <c:pt idx="0">
                    <c:v>Media</c:v>
                  </c:pt>
                  <c:pt idx="1">
                    <c:v>Mediana</c:v>
                  </c:pt>
                  <c:pt idx="2">
                    <c:v>Moda</c:v>
                  </c:pt>
                </c:lvl>
                <c:lvl>
                  <c:pt idx="0">
                    <c:v>Estatísticas</c:v>
                  </c:pt>
                </c:lvl>
              </c:multiLvlStrCache>
            </c:multiLvlStrRef>
          </c:cat>
          <c:val>
            <c:numRef>
              <c:f>Estatísticas!$D$37:$F$37</c:f>
              <c:numCache>
                <c:formatCode>0%</c:formatCode>
                <c:ptCount val="3"/>
                <c:pt idx="0">
                  <c:v>1.44</c:v>
                </c:pt>
                <c:pt idx="1">
                  <c:v>0.50880000000000003</c:v>
                </c:pt>
                <c:pt idx="2">
                  <c:v>0.26351591982269296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464"/>
        <c:axId val="206310904"/>
      </c:lineChart>
      <c:catAx>
        <c:axId val="2056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0904"/>
        <c:crosses val="autoZero"/>
        <c:auto val="1"/>
        <c:lblAlgn val="ctr"/>
        <c:lblOffset val="100"/>
        <c:noMultiLvlLbl val="0"/>
      </c:catAx>
      <c:valAx>
        <c:axId val="2063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6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Cidade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Vendas!$C$3:$C$4</c:f>
              <c:strCache>
                <c:ptCount val="2"/>
                <c:pt idx="0">
                  <c:v>Vendas por Cidade</c:v>
                </c:pt>
                <c:pt idx="1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Vendas!$B$5:$B$11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Vendas!$C$5:$C$11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29</c:v>
                </c:pt>
                <c:pt idx="3">
                  <c:v>30</c:v>
                </c:pt>
                <c:pt idx="4">
                  <c:v>18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15608"/>
        <c:axId val="206309728"/>
      </c:barChart>
      <c:catAx>
        <c:axId val="20631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09728"/>
        <c:crosses val="autoZero"/>
        <c:auto val="1"/>
        <c:lblAlgn val="ctr"/>
        <c:lblOffset val="100"/>
        <c:noMultiLvlLbl val="0"/>
      </c:catAx>
      <c:valAx>
        <c:axId val="2063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Motoboys por dia</a:t>
            </a:r>
            <a:endParaRPr lang="pt-BR"/>
          </a:p>
        </c:rich>
      </c:tx>
      <c:layout>
        <c:manualLayout>
          <c:xMode val="edge"/>
          <c:yMode val="edge"/>
          <c:x val="0.27095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Entregas!$C$3</c:f>
              <c:strCache>
                <c:ptCount val="1"/>
                <c:pt idx="0">
                  <c:v>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Entregas!$C$4:$C$10</c:f>
              <c:numCache>
                <c:formatCode>General</c:formatCode>
                <c:ptCount val="7"/>
                <c:pt idx="0">
                  <c:v>17</c:v>
                </c:pt>
                <c:pt idx="1">
                  <c:v>8</c:v>
                </c:pt>
                <c:pt idx="2">
                  <c:v>19</c:v>
                </c:pt>
                <c:pt idx="3">
                  <c:v>12</c:v>
                </c:pt>
                <c:pt idx="4">
                  <c:v>1</c:v>
                </c:pt>
                <c:pt idx="5">
                  <c:v>19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Entregas!$D$3</c:f>
              <c:strCache>
                <c:ptCount val="1"/>
                <c:pt idx="0">
                  <c:v>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Entregas!$D$4:$D$10</c:f>
              <c:numCache>
                <c:formatCode>General</c:formatCode>
                <c:ptCount val="7"/>
                <c:pt idx="0">
                  <c:v>20</c:v>
                </c:pt>
                <c:pt idx="1">
                  <c:v>14</c:v>
                </c:pt>
                <c:pt idx="2">
                  <c:v>21</c:v>
                </c:pt>
                <c:pt idx="3">
                  <c:v>19</c:v>
                </c:pt>
                <c:pt idx="4">
                  <c:v>3</c:v>
                </c:pt>
                <c:pt idx="5">
                  <c:v>4</c:v>
                </c:pt>
                <c:pt idx="6">
                  <c:v>24</c:v>
                </c:pt>
              </c:numCache>
            </c:numRef>
          </c:val>
        </c:ser>
        <c:ser>
          <c:idx val="2"/>
          <c:order val="2"/>
          <c:tx>
            <c:strRef>
              <c:f>Entregas!$E$3</c:f>
              <c:strCache>
                <c:ptCount val="1"/>
                <c:pt idx="0">
                  <c:v>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Entregas!$E$4:$E$10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23</c:v>
                </c:pt>
                <c:pt idx="4">
                  <c:v>9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</c:ser>
        <c:ser>
          <c:idx val="3"/>
          <c:order val="3"/>
          <c:tx>
            <c:strRef>
              <c:f>Entregas!$F$3</c:f>
              <c:strCache>
                <c:ptCount val="1"/>
                <c:pt idx="0">
                  <c:v>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Entregas!$F$4:$F$10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7</c:v>
                </c:pt>
                <c:pt idx="5">
                  <c:v>22</c:v>
                </c:pt>
                <c:pt idx="6">
                  <c:v>25</c:v>
                </c:pt>
              </c:numCache>
            </c:numRef>
          </c:val>
        </c:ser>
        <c:ser>
          <c:idx val="4"/>
          <c:order val="4"/>
          <c:tx>
            <c:strRef>
              <c:f>Entregas!$G$3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Entregas!$G$4:$G$10</c:f>
              <c:numCache>
                <c:formatCode>General</c:formatCode>
                <c:ptCount val="7"/>
                <c:pt idx="0">
                  <c:v>21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</c:numCache>
            </c:numRef>
          </c:val>
        </c:ser>
        <c:ser>
          <c:idx val="5"/>
          <c:order val="5"/>
          <c:tx>
            <c:strRef>
              <c:f>Entregas!$H$3</c:f>
              <c:strCache>
                <c:ptCount val="1"/>
                <c:pt idx="0">
                  <c:v>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Entregas!$H$4:$H$10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22</c:v>
                </c:pt>
                <c:pt idx="3">
                  <c:v>5</c:v>
                </c:pt>
                <c:pt idx="4">
                  <c:v>6</c:v>
                </c:pt>
                <c:pt idx="5">
                  <c:v>21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10512"/>
        <c:axId val="206314432"/>
      </c:barChart>
      <c:catAx>
        <c:axId val="2063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4432"/>
        <c:crosses val="autoZero"/>
        <c:auto val="1"/>
        <c:lblAlgn val="ctr"/>
        <c:lblOffset val="100"/>
        <c:noMultiLvlLbl val="0"/>
      </c:catAx>
      <c:valAx>
        <c:axId val="2063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</a:t>
            </a:r>
            <a:r>
              <a:rPr lang="pt-BR" baseline="0"/>
              <a:t>  da Semana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Entregas!$C$3</c:f>
              <c:strCache>
                <c:ptCount val="1"/>
                <c:pt idx="0">
                  <c:v>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Entregas!$C$4:$C$10</c:f>
              <c:numCache>
                <c:formatCode>General</c:formatCode>
                <c:ptCount val="7"/>
                <c:pt idx="0">
                  <c:v>17</c:v>
                </c:pt>
                <c:pt idx="1">
                  <c:v>8</c:v>
                </c:pt>
                <c:pt idx="2">
                  <c:v>19</c:v>
                </c:pt>
                <c:pt idx="3">
                  <c:v>12</c:v>
                </c:pt>
                <c:pt idx="4">
                  <c:v>1</c:v>
                </c:pt>
                <c:pt idx="5">
                  <c:v>19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Entregas!$D$3</c:f>
              <c:strCache>
                <c:ptCount val="1"/>
                <c:pt idx="0">
                  <c:v>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Entregas!$D$4:$D$10</c:f>
              <c:numCache>
                <c:formatCode>General</c:formatCode>
                <c:ptCount val="7"/>
                <c:pt idx="0">
                  <c:v>20</c:v>
                </c:pt>
                <c:pt idx="1">
                  <c:v>14</c:v>
                </c:pt>
                <c:pt idx="2">
                  <c:v>21</c:v>
                </c:pt>
                <c:pt idx="3">
                  <c:v>19</c:v>
                </c:pt>
                <c:pt idx="4">
                  <c:v>3</c:v>
                </c:pt>
                <c:pt idx="5">
                  <c:v>4</c:v>
                </c:pt>
                <c:pt idx="6">
                  <c:v>24</c:v>
                </c:pt>
              </c:numCache>
            </c:numRef>
          </c:val>
        </c:ser>
        <c:ser>
          <c:idx val="2"/>
          <c:order val="2"/>
          <c:tx>
            <c:strRef>
              <c:f>Entregas!$E$3</c:f>
              <c:strCache>
                <c:ptCount val="1"/>
                <c:pt idx="0">
                  <c:v>Qua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Entregas!$E$4:$E$10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23</c:v>
                </c:pt>
                <c:pt idx="4">
                  <c:v>9</c:v>
                </c:pt>
                <c:pt idx="5">
                  <c:v>25</c:v>
                </c:pt>
                <c:pt idx="6">
                  <c:v>20</c:v>
                </c:pt>
              </c:numCache>
            </c:numRef>
          </c:val>
        </c:ser>
        <c:ser>
          <c:idx val="3"/>
          <c:order val="3"/>
          <c:tx>
            <c:strRef>
              <c:f>Entregas!$F$3</c:f>
              <c:strCache>
                <c:ptCount val="1"/>
                <c:pt idx="0">
                  <c:v>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Entregas!$F$4:$F$10</c:f>
              <c:numCache>
                <c:formatCode>General</c:formatCode>
                <c:ptCount val="7"/>
                <c:pt idx="0">
                  <c:v>24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7</c:v>
                </c:pt>
                <c:pt idx="5">
                  <c:v>22</c:v>
                </c:pt>
                <c:pt idx="6">
                  <c:v>25</c:v>
                </c:pt>
              </c:numCache>
            </c:numRef>
          </c:val>
        </c:ser>
        <c:ser>
          <c:idx val="4"/>
          <c:order val="4"/>
          <c:tx>
            <c:strRef>
              <c:f>Entregas!$G$3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Entregas!$G$4:$G$10</c:f>
              <c:numCache>
                <c:formatCode>General</c:formatCode>
                <c:ptCount val="7"/>
                <c:pt idx="0">
                  <c:v>21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</c:numCache>
            </c:numRef>
          </c:val>
        </c:ser>
        <c:ser>
          <c:idx val="5"/>
          <c:order val="5"/>
          <c:tx>
            <c:strRef>
              <c:f>Entregas!$H$3</c:f>
              <c:strCache>
                <c:ptCount val="1"/>
                <c:pt idx="0">
                  <c:v>Sáb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Entregas!$H$4:$H$10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22</c:v>
                </c:pt>
                <c:pt idx="3">
                  <c:v>5</c:v>
                </c:pt>
                <c:pt idx="4">
                  <c:v>6</c:v>
                </c:pt>
                <c:pt idx="5">
                  <c:v>21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312080"/>
        <c:axId val="206312472"/>
      </c:barChart>
      <c:catAx>
        <c:axId val="20631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2472"/>
        <c:crosses val="autoZero"/>
        <c:auto val="1"/>
        <c:lblAlgn val="ctr"/>
        <c:lblOffset val="100"/>
        <c:noMultiLvlLbl val="0"/>
      </c:catAx>
      <c:valAx>
        <c:axId val="2063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Totais MOTOBOY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Entregas!$I$3</c:f>
              <c:strCache>
                <c:ptCount val="1"/>
                <c:pt idx="0">
                  <c:v>Totais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98</c:v>
                </c:pt>
                <c:pt idx="1">
                  <c:v>65</c:v>
                </c:pt>
                <c:pt idx="2">
                  <c:v>96</c:v>
                </c:pt>
                <c:pt idx="3">
                  <c:v>97</c:v>
                </c:pt>
                <c:pt idx="4">
                  <c:v>34</c:v>
                </c:pt>
                <c:pt idx="5">
                  <c:v>105</c:v>
                </c:pt>
                <c:pt idx="6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Totais</a:t>
            </a:r>
            <a:r>
              <a:rPr lang="pt-BR" baseline="0"/>
              <a:t> por Dia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Entregas!$C$11:$H$11</c:f>
              <c:numCache>
                <c:formatCode>General</c:formatCode>
                <c:ptCount val="6"/>
                <c:pt idx="0">
                  <c:v>81</c:v>
                </c:pt>
                <c:pt idx="1">
                  <c:v>105</c:v>
                </c:pt>
                <c:pt idx="2">
                  <c:v>100</c:v>
                </c:pt>
                <c:pt idx="3">
                  <c:v>144</c:v>
                </c:pt>
                <c:pt idx="4">
                  <c:v>98</c:v>
                </c:pt>
                <c:pt idx="5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[exercicios-graficos.xlsx]Plan3!Tabela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1435048574839967E-2"/>
          <c:y val="0.16564596092155148"/>
          <c:w val="0.80300453926225157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Plan3!$B$2:$B$3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Plan3!$C$1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Plan3!$C$2:$C$3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2"/>
          <c:order val="2"/>
          <c:tx>
            <c:strRef>
              <c:f>Plan3!$D$1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Plan3!$D$2:$D$3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3"/>
          <c:order val="3"/>
          <c:tx>
            <c:strRef>
              <c:f>Plan3!$E$1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Plan3!$E$2:$E$3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4"/>
          <c:order val="4"/>
          <c:tx>
            <c:strRef>
              <c:f>Plan3!$F$1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Plan3!$F$2:$F$3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Plan3!$G$1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Plan3!$A$2:$A$3</c:f>
              <c:strCache>
                <c:ptCount val="1"/>
                <c:pt idx="0">
                  <c:v>Osvaldo</c:v>
                </c:pt>
              </c:strCache>
            </c:strRef>
          </c:cat>
          <c:val>
            <c:numRef>
              <c:f>Plan3!$G$2:$G$3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15216"/>
        <c:axId val="206313648"/>
      </c:barChart>
      <c:catAx>
        <c:axId val="2063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3648"/>
        <c:crosses val="autoZero"/>
        <c:auto val="1"/>
        <c:lblAlgn val="ctr"/>
        <c:lblOffset val="100"/>
        <c:noMultiLvlLbl val="0"/>
      </c:catAx>
      <c:valAx>
        <c:axId val="2063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[exercicios-graficos.xlsx]Plan4!Tabela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Plan4!$A$1</c:f>
              <c:strCache>
                <c:ptCount val="1"/>
                <c:pt idx="0">
                  <c:v>Soma de 05/05/2022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Plan4!$A$2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"/>
          <c:order val="1"/>
          <c:tx>
            <c:strRef>
              <c:f>Plan4!$B$1</c:f>
              <c:strCache>
                <c:ptCount val="1"/>
                <c:pt idx="0">
                  <c:v>Soma de 06/05/2022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Plan4!$B$2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strRef>
              <c:f>Plan4!$C$1</c:f>
              <c:strCache>
                <c:ptCount val="1"/>
                <c:pt idx="0">
                  <c:v>Soma de 07/05/2022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Plan4!$C$2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Plan4!$D$1</c:f>
              <c:strCache>
                <c:ptCount val="1"/>
                <c:pt idx="0">
                  <c:v>Soma de 08/05/2022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Plan4!$D$2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4"/>
          <c:order val="4"/>
          <c:tx>
            <c:strRef>
              <c:f>Plan4!$E$1</c:f>
              <c:strCache>
                <c:ptCount val="1"/>
                <c:pt idx="0">
                  <c:v>Soma de 09/05/2022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Plan4!$E$2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5"/>
          <c:order val="5"/>
          <c:tx>
            <c:strRef>
              <c:f>Plan4!$F$1</c:f>
              <c:strCache>
                <c:ptCount val="1"/>
                <c:pt idx="0">
                  <c:v>Soma de 10/05/2022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Plan4!$A$2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Plan4!$F$2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14040"/>
        <c:axId val="206314824"/>
      </c:barChart>
      <c:catAx>
        <c:axId val="2063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4824"/>
        <c:crosses val="autoZero"/>
        <c:auto val="1"/>
        <c:lblAlgn val="ctr"/>
        <c:lblOffset val="100"/>
        <c:noMultiLvlLbl val="0"/>
      </c:catAx>
      <c:valAx>
        <c:axId val="20631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1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76200</xdr:rowOff>
    </xdr:from>
    <xdr:to>
      <xdr:col>13</xdr:col>
      <xdr:colOff>200024</xdr:colOff>
      <xdr:row>25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25</xdr:row>
      <xdr:rowOff>176212</xdr:rowOff>
    </xdr:from>
    <xdr:to>
      <xdr:col>13</xdr:col>
      <xdr:colOff>142875</xdr:colOff>
      <xdr:row>40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90487</xdr:rowOff>
    </xdr:from>
    <xdr:to>
      <xdr:col>7</xdr:col>
      <xdr:colOff>47625</xdr:colOff>
      <xdr:row>25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11</xdr:row>
      <xdr:rowOff>76200</xdr:rowOff>
    </xdr:from>
    <xdr:to>
      <xdr:col>8</xdr:col>
      <xdr:colOff>423862</xdr:colOff>
      <xdr:row>26</xdr:row>
      <xdr:rowOff>14287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11</xdr:row>
      <xdr:rowOff>80962</xdr:rowOff>
    </xdr:from>
    <xdr:to>
      <xdr:col>16</xdr:col>
      <xdr:colOff>109537</xdr:colOff>
      <xdr:row>25</xdr:row>
      <xdr:rowOff>171450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128587</xdr:colOff>
      <xdr:row>25</xdr:row>
      <xdr:rowOff>166687</xdr:rowOff>
    </xdr:from>
    <xdr:to>
      <xdr:col>8</xdr:col>
      <xdr:colOff>433387</xdr:colOff>
      <xdr:row>40</xdr:row>
      <xdr:rowOff>52387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414337</xdr:colOff>
      <xdr:row>25</xdr:row>
      <xdr:rowOff>166687</xdr:rowOff>
    </xdr:from>
    <xdr:to>
      <xdr:col>16</xdr:col>
      <xdr:colOff>109537</xdr:colOff>
      <xdr:row>40</xdr:row>
      <xdr:rowOff>52387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142875</xdr:rowOff>
    </xdr:from>
    <xdr:to>
      <xdr:col>7</xdr:col>
      <xdr:colOff>704850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428626</xdr:colOff>
      <xdr:row>24</xdr:row>
      <xdr:rowOff>171450</xdr:rowOff>
    </xdr:from>
    <xdr:to>
      <xdr:col>8</xdr:col>
      <xdr:colOff>257175</xdr:colOff>
      <xdr:row>39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39</xdr:row>
      <xdr:rowOff>57150</xdr:rowOff>
    </xdr:from>
    <xdr:to>
      <xdr:col>8</xdr:col>
      <xdr:colOff>200025</xdr:colOff>
      <xdr:row>53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190500</xdr:colOff>
      <xdr:row>24</xdr:row>
      <xdr:rowOff>95250</xdr:rowOff>
    </xdr:from>
    <xdr:to>
      <xdr:col>12</xdr:col>
      <xdr:colOff>190500</xdr:colOff>
      <xdr:row>37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otobo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tobo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50" y="4676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eidson 1-DES" refreshedDate="44686.44025590278" createdVersion="5" refreshedVersion="5" minRefreshableVersion="3" recordCount="7">
  <cacheSource type="worksheet">
    <worksheetSource ref="A16:G23" sheet="DADOS"/>
  </cacheSource>
  <cacheFields count="7">
    <cacheField name="Motoboy" numFmtId="0">
      <sharedItems count="7">
        <s v="Jair"/>
        <s v="Suzana"/>
        <s v="Mariana"/>
        <s v="Marcos"/>
        <s v="Paulão"/>
        <s v="Miguel"/>
        <s v="Osvaldo"/>
      </sharedItems>
    </cacheField>
    <cacheField name="05/05/2022" numFmtId="0">
      <sharedItems containsSemiMixedTypes="0" containsString="0" containsNumber="1" containsInteger="1" minValue="1" maxValue="11" count="5">
        <n v="7"/>
        <n v="11"/>
        <n v="8"/>
        <n v="1"/>
        <n v="4"/>
      </sharedItems>
    </cacheField>
    <cacheField name="06/05/2022" numFmtId="0">
      <sharedItems containsSemiMixedTypes="0" containsString="0" containsNumber="1" containsInteger="1" minValue="1" maxValue="19" count="6">
        <n v="9"/>
        <n v="19"/>
        <n v="8"/>
        <n v="7"/>
        <n v="1"/>
        <n v="14"/>
      </sharedItems>
    </cacheField>
    <cacheField name="07/05/2022" numFmtId="0">
      <sharedItems containsSemiMixedTypes="0" containsString="0" containsNumber="1" containsInteger="1" minValue="14" maxValue="25" count="5">
        <n v="25"/>
        <n v="14"/>
        <n v="17"/>
        <n v="20"/>
        <n v="15"/>
      </sharedItems>
    </cacheField>
    <cacheField name="08/05/2022" numFmtId="0">
      <sharedItems containsSemiMixedTypes="0" containsString="0" containsNumber="1" containsInteger="1" minValue="3" maxValue="24" count="7">
        <n v="17"/>
        <n v="19"/>
        <n v="11"/>
        <n v="20"/>
        <n v="10"/>
        <n v="3"/>
        <n v="24"/>
      </sharedItems>
    </cacheField>
    <cacheField name="09/05/2022" numFmtId="0">
      <sharedItems containsSemiMixedTypes="0" containsString="0" containsNumber="1" containsInteger="1" minValue="2" maxValue="25" count="6">
        <n v="7"/>
        <n v="2"/>
        <n v="25"/>
        <n v="21"/>
        <n v="8"/>
        <n v="20"/>
      </sharedItems>
    </cacheField>
    <cacheField name="10/05/2022" numFmtId="0">
      <sharedItems containsSemiMixedTypes="0" containsString="0" containsNumber="1" containsInteger="1" minValue="1" maxValue="23" count="7">
        <n v="3"/>
        <n v="7"/>
        <n v="9"/>
        <n v="1"/>
        <n v="5"/>
        <n v="23"/>
        <n v="1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1"/>
    <x v="2"/>
    <x v="2"/>
    <x v="2"/>
    <x v="2"/>
  </r>
  <r>
    <x v="3"/>
    <x v="3"/>
    <x v="2"/>
    <x v="1"/>
    <x v="3"/>
    <x v="3"/>
    <x v="3"/>
  </r>
  <r>
    <x v="4"/>
    <x v="4"/>
    <x v="3"/>
    <x v="3"/>
    <x v="4"/>
    <x v="0"/>
    <x v="4"/>
  </r>
  <r>
    <x v="5"/>
    <x v="0"/>
    <x v="4"/>
    <x v="4"/>
    <x v="5"/>
    <x v="4"/>
    <x v="5"/>
  </r>
  <r>
    <x v="6"/>
    <x v="4"/>
    <x v="5"/>
    <x v="4"/>
    <x v="6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1:G3" firstHeaderRow="0" firstDataRow="1" firstDataCol="1"/>
  <pivotFields count="7">
    <pivotField axis="axisRow" showAll="0">
      <items count="8">
        <item h="1" x="0"/>
        <item h="1" x="3"/>
        <item h="1" x="2"/>
        <item h="1" x="5"/>
        <item x="6"/>
        <item h="1" x="4"/>
        <item h="1" x="1"/>
        <item t="default"/>
      </items>
    </pivotField>
    <pivotField dataField="1" showAll="0">
      <items count="6">
        <item x="3"/>
        <item x="4"/>
        <item x="0"/>
        <item x="2"/>
        <item x="1"/>
        <item t="default"/>
      </items>
    </pivotField>
    <pivotField dataField="1" showAll="0">
      <items count="7">
        <item x="4"/>
        <item x="3"/>
        <item x="2"/>
        <item x="0"/>
        <item x="5"/>
        <item x="1"/>
        <item t="default"/>
      </items>
    </pivotField>
    <pivotField dataField="1" showAll="0">
      <items count="6">
        <item x="1"/>
        <item x="4"/>
        <item x="2"/>
        <item x="3"/>
        <item x="0"/>
        <item t="default"/>
      </items>
    </pivotField>
    <pivotField dataField="1" showAll="0">
      <items count="8">
        <item x="5"/>
        <item x="4"/>
        <item x="2"/>
        <item x="0"/>
        <item x="1"/>
        <item x="3"/>
        <item x="6"/>
        <item t="default"/>
      </items>
    </pivotField>
    <pivotField dataField="1" showAll="0">
      <items count="7">
        <item x="1"/>
        <item x="0"/>
        <item x="4"/>
        <item x="5"/>
        <item x="3"/>
        <item x="2"/>
        <item t="default"/>
      </items>
    </pivotField>
    <pivotField dataField="1" showAll="0">
      <items count="8">
        <item h="1" x="3"/>
        <item h="1" x="0"/>
        <item x="4"/>
        <item h="1" x="1"/>
        <item h="1" x="2"/>
        <item h="1" x="6"/>
        <item h="1" x="5"/>
        <item t="default"/>
      </items>
    </pivotField>
  </pivotFields>
  <rowFields count="1">
    <field x="0"/>
  </rowFields>
  <rowItems count="2"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07/05/2022" fld="3" baseField="0" baseItem="0"/>
    <dataField name="Soma de 09/05/2022" fld="5" baseField="0" baseItem="0"/>
    <dataField name="Soma de 10/05/2022" fld="6" baseField="0" baseItem="0"/>
    <dataField name="Soma de 06/05/2022" fld="2" baseField="0" baseItem="0"/>
    <dataField name="Soma de 05/05/2022" fld="1" baseField="0" baseItem="0"/>
    <dataField name="Soma de 08/05/2022" fld="4" baseField="0" baseItem="0"/>
  </dataField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1:F2" firstHeaderRow="0" firstDataRow="1" firstDataCol="0"/>
  <pivotFields count="7">
    <pivotField showAll="0">
      <items count="8">
        <item h="1" x="0"/>
        <item h="1" x="3"/>
        <item h="1" x="2"/>
        <item h="1" x="5"/>
        <item x="6"/>
        <item h="1" x="4"/>
        <item h="1" x="1"/>
        <item t="default"/>
      </items>
    </pivotField>
    <pivotField dataField="1" showAll="0">
      <items count="6">
        <item h="1" x="3"/>
        <item h="1" x="4"/>
        <item x="0"/>
        <item h="1" x="2"/>
        <item h="1" x="1"/>
        <item t="default"/>
      </items>
    </pivotField>
    <pivotField dataField="1" showAll="0">
      <items count="7">
        <item x="4"/>
        <item x="3"/>
        <item x="2"/>
        <item x="0"/>
        <item x="5"/>
        <item x="1"/>
        <item t="default"/>
      </items>
    </pivotField>
    <pivotField dataField="1" showAll="0">
      <items count="6">
        <item x="1"/>
        <item x="4"/>
        <item x="2"/>
        <item x="3"/>
        <item x="0"/>
        <item t="default"/>
      </items>
    </pivotField>
    <pivotField dataField="1" showAll="0">
      <items count="8">
        <item x="5"/>
        <item x="4"/>
        <item x="2"/>
        <item x="0"/>
        <item x="1"/>
        <item x="3"/>
        <item x="6"/>
        <item t="default"/>
      </items>
    </pivotField>
    <pivotField dataField="1" showAll="0">
      <items count="7">
        <item x="1"/>
        <item x="0"/>
        <item x="4"/>
        <item x="5"/>
        <item x="3"/>
        <item x="2"/>
        <item t="default"/>
      </items>
    </pivotField>
    <pivotField dataField="1" showAll="0">
      <items count="8">
        <item x="3"/>
        <item x="0"/>
        <item x="4"/>
        <item x="1"/>
        <item x="2"/>
        <item x="6"/>
        <item x="5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05/05/2022" fld="1" baseField="0" baseItem="0"/>
    <dataField name="Soma de 06/05/2022" fld="2" baseField="0" baseItem="0"/>
    <dataField name="Soma de 07/05/2022" fld="3" baseField="0" baseItem="0"/>
    <dataField name="Soma de 08/05/2022" fld="4" baseField="0" baseItem="0"/>
    <dataField name="Soma de 09/05/2022" fld="5" baseField="0" baseItem="0"/>
    <dataField name="Soma de 10/05/2022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F4" firstHeaderRow="0" firstDataRow="1" firstDataCol="0" rowPageCount="1" colPageCount="1"/>
  <pivotFields count="7">
    <pivotField axis="axisPage" showAll="0">
      <items count="8">
        <item x="0"/>
        <item x="3"/>
        <item x="2"/>
        <item x="5"/>
        <item x="6"/>
        <item x="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oma de 05/05/2022" fld="1" baseField="0" baseItem="0"/>
    <dataField name="Soma de 06/05/2022" fld="2" baseField="0" baseItem="0"/>
    <dataField name="Soma de 07/05/2022" fld="3" baseField="0" baseItem="0"/>
    <dataField name="Soma de 08/05/2022" fld="4" baseField="0" baseItem="0"/>
    <dataField name="Soma de 09/05/2022" fld="5" baseField="0" baseItem="0"/>
    <dataField name="Soma de 10/05/2022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6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I10" firstHeaderRow="1" firstDataRow="2" firstDataCol="1"/>
  <pivotFields count="7">
    <pivotField axis="axisCol" showAll="0">
      <items count="8">
        <item x="0"/>
        <item x="3"/>
        <item x="2"/>
        <item x="5"/>
        <item x="6"/>
        <item x="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6">
    <dataField name="Soma de 05/05/2022" fld="1" baseField="0" baseItem="0"/>
    <dataField name="Soma de 06/05/2022" fld="2" baseField="0" baseItem="0"/>
    <dataField name="Soma de 07/05/2022" fld="3" baseField="0" baseItem="0"/>
    <dataField name="Soma de 09/05/2022" fld="5" baseField="0" baseItem="0"/>
    <dataField name="Soma de 08/05/2022" fld="4" baseField="0" baseItem="0"/>
    <dataField name="Soma de 10/05/2022" fld="6" baseField="0" baseItem="0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7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16:Q23" firstHeaderRow="1" firstDataRow="2" firstDataCol="1"/>
  <pivotFields count="7">
    <pivotField axis="axisCol" showAll="0">
      <items count="8">
        <item x="0"/>
        <item x="3"/>
        <item x="2"/>
        <item x="5"/>
        <item x="6"/>
        <item x="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6">
    <dataField name="Seg" fld="1" baseField="0" baseItem="0"/>
    <dataField name="Ter" fld="2" baseField="0" baseItem="0"/>
    <dataField name="Qua" fld="3" baseField="0" baseItem="0"/>
    <dataField name="qui" fld="5" baseField="0" baseItem="0"/>
    <dataField name="Sex" fld="4" baseField="0" baseItem="0"/>
    <dataField name="Sab" fld="6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otoboy" sourceName="Motoboy">
  <pivotTables>
    <pivotTable tabId="6" name="Tabela dinâmica2"/>
    <pivotTable tabId="7" name="Tabela dinâmica3"/>
  </pivotTables>
  <data>
    <tabular pivotCacheId="1">
      <items count="7">
        <i x="0"/>
        <i x="3"/>
        <i x="2"/>
        <i x="5"/>
        <i x="6" s="1"/>
        <i x="4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toboy" cache="SegmentaçãodeDados_Motoboy" caption="Motoboy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"/>
  <sheetViews>
    <sheetView showGridLines="0" workbookViewId="0">
      <selection activeCell="Q21" sqref="Q21"/>
    </sheetView>
  </sheetViews>
  <sheetFormatPr defaultRowHeight="15" x14ac:dyDescent="0.25"/>
  <cols>
    <col min="1" max="1" width="8" customWidth="1"/>
    <col min="2" max="2" width="20" customWidth="1"/>
    <col min="4" max="4" width="10.5703125" customWidth="1"/>
    <col min="5" max="5" width="11.42578125" customWidth="1"/>
    <col min="6" max="6" width="18" customWidth="1"/>
    <col min="7" max="7" width="13.7109375" bestFit="1" customWidth="1"/>
  </cols>
  <sheetData>
    <row r="1" spans="1:24" ht="18.75" x14ac:dyDescent="0.3">
      <c r="A1" s="37" t="s">
        <v>10</v>
      </c>
      <c r="B1" s="37"/>
      <c r="C1" s="37"/>
      <c r="D1" s="37"/>
      <c r="E1" s="37"/>
      <c r="F1" s="37"/>
      <c r="G1" s="37"/>
    </row>
    <row r="3" spans="1:24" x14ac:dyDescent="0.25">
      <c r="A3" s="36" t="s">
        <v>9</v>
      </c>
      <c r="B3" s="36"/>
    </row>
    <row r="4" spans="1:24" x14ac:dyDescent="0.25">
      <c r="A4" s="9" t="s">
        <v>0</v>
      </c>
      <c r="B4" s="9" t="s">
        <v>1</v>
      </c>
    </row>
    <row r="5" spans="1:24" ht="15" customHeight="1" x14ac:dyDescent="0.5">
      <c r="A5" s="10">
        <v>1990</v>
      </c>
      <c r="B5" s="10">
        <f ca="1">RANDBETWEEN(100,300)</f>
        <v>240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4" ht="15" customHeight="1" x14ac:dyDescent="0.5">
      <c r="A6" s="10">
        <v>1991</v>
      </c>
      <c r="B6" s="10">
        <f t="shared" ref="B6:B37" ca="1" si="0">RANDBETWEEN(100,300)</f>
        <v>153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4" x14ac:dyDescent="0.25">
      <c r="A7" s="10">
        <v>1992</v>
      </c>
      <c r="B7" s="10">
        <f t="shared" ca="1" si="0"/>
        <v>271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4" x14ac:dyDescent="0.25">
      <c r="A8" s="10">
        <v>1993</v>
      </c>
      <c r="B8" s="10">
        <f t="shared" ca="1" si="0"/>
        <v>197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4" x14ac:dyDescent="0.25">
      <c r="A9" s="10">
        <v>1994</v>
      </c>
      <c r="B9" s="10">
        <f t="shared" ca="1" si="0"/>
        <v>168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0">
        <v>1995</v>
      </c>
      <c r="B10" s="10">
        <f t="shared" ca="1" si="0"/>
        <v>226</v>
      </c>
      <c r="G10" s="1"/>
      <c r="H10" s="1"/>
      <c r="I10" s="1"/>
      <c r="J10" s="1"/>
      <c r="K10" s="1"/>
      <c r="L10" s="1"/>
      <c r="M10" s="1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0">
        <v>1996</v>
      </c>
      <c r="B11" s="10">
        <f t="shared" ca="1" si="0"/>
        <v>264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0">
        <v>1997</v>
      </c>
      <c r="B12" s="10">
        <f t="shared" ca="1" si="0"/>
        <v>131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0">
        <v>1998</v>
      </c>
      <c r="B13" s="10">
        <f t="shared" ca="1" si="0"/>
        <v>186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0">
        <v>1999</v>
      </c>
      <c r="B14" s="10">
        <f t="shared" ca="1" si="0"/>
        <v>277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0">
        <v>2000</v>
      </c>
      <c r="B15" s="10">
        <f t="shared" ca="1" si="0"/>
        <v>144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0">
        <v>2001</v>
      </c>
      <c r="B16" s="10">
        <f t="shared" ca="1" si="0"/>
        <v>283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0">
        <v>2002</v>
      </c>
      <c r="B17" s="10">
        <f t="shared" ca="1" si="0"/>
        <v>226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0">
        <v>2003</v>
      </c>
      <c r="B18" s="10">
        <f t="shared" ca="1" si="0"/>
        <v>193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0">
        <v>2004</v>
      </c>
      <c r="B19" s="10">
        <f t="shared" ca="1" si="0"/>
        <v>244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0">
        <v>2005</v>
      </c>
      <c r="B20" s="10">
        <f t="shared" ca="1" si="0"/>
        <v>210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0">
        <v>2006</v>
      </c>
      <c r="B21" s="10">
        <f t="shared" ca="1" si="0"/>
        <v>106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0">
        <v>2007</v>
      </c>
      <c r="B22" s="10">
        <f t="shared" ca="1" si="0"/>
        <v>118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0">
        <v>2008</v>
      </c>
      <c r="B23" s="10">
        <f t="shared" ca="1" si="0"/>
        <v>184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0">
        <v>2009</v>
      </c>
      <c r="B24" s="10">
        <f t="shared" ca="1" si="0"/>
        <v>300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0">
        <v>2010</v>
      </c>
      <c r="B25" s="10">
        <f ca="1">RANDBETWEEN(100,300)</f>
        <v>185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0">
        <v>2011</v>
      </c>
      <c r="B26" s="10">
        <f t="shared" ca="1" si="0"/>
        <v>155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0">
        <v>2012</v>
      </c>
      <c r="B27" s="10">
        <f t="shared" ca="1" si="0"/>
        <v>194</v>
      </c>
    </row>
    <row r="28" spans="1:24" x14ac:dyDescent="0.25">
      <c r="A28" s="10">
        <v>2013</v>
      </c>
      <c r="B28" s="10">
        <f t="shared" ca="1" si="0"/>
        <v>177</v>
      </c>
    </row>
    <row r="29" spans="1:24" x14ac:dyDescent="0.25">
      <c r="A29" s="10">
        <v>2014</v>
      </c>
      <c r="B29" s="10">
        <f t="shared" ca="1" si="0"/>
        <v>270</v>
      </c>
    </row>
    <row r="30" spans="1:24" x14ac:dyDescent="0.25">
      <c r="A30" s="10">
        <v>2015</v>
      </c>
      <c r="B30" s="10">
        <f t="shared" ca="1" si="0"/>
        <v>283</v>
      </c>
    </row>
    <row r="31" spans="1:24" x14ac:dyDescent="0.25">
      <c r="A31" s="10">
        <v>2016</v>
      </c>
      <c r="B31" s="10">
        <f t="shared" ca="1" si="0"/>
        <v>235</v>
      </c>
      <c r="D31" s="35" t="s">
        <v>8</v>
      </c>
      <c r="E31" s="35"/>
      <c r="F31" s="35"/>
    </row>
    <row r="32" spans="1:24" x14ac:dyDescent="0.25">
      <c r="A32" s="10">
        <v>2017</v>
      </c>
      <c r="B32" s="10">
        <f t="shared" ca="1" si="0"/>
        <v>191</v>
      </c>
      <c r="D32" s="7"/>
      <c r="E32" s="6"/>
      <c r="F32" s="8"/>
    </row>
    <row r="33" spans="1:6" x14ac:dyDescent="0.25">
      <c r="A33" s="10">
        <v>2018</v>
      </c>
      <c r="B33" s="10">
        <f t="shared" ca="1" si="0"/>
        <v>263</v>
      </c>
      <c r="D33" s="11" t="s">
        <v>2</v>
      </c>
      <c r="E33" s="11" t="s">
        <v>3</v>
      </c>
      <c r="F33" s="11" t="s">
        <v>4</v>
      </c>
    </row>
    <row r="34" spans="1:6" x14ac:dyDescent="0.25">
      <c r="A34" s="10">
        <v>2019</v>
      </c>
      <c r="B34" s="10">
        <f t="shared" ca="1" si="0"/>
        <v>107</v>
      </c>
      <c r="D34" s="12">
        <f ca="1">AVERAGE(B5:B37)</f>
        <v>208.33333333333334</v>
      </c>
      <c r="E34" s="12">
        <f ca="1">MEDIAN(B5:B37)</f>
        <v>201</v>
      </c>
      <c r="F34" s="12">
        <f ca="1">_xlfn.MODE.SNGL(B5:B37)</f>
        <v>226</v>
      </c>
    </row>
    <row r="35" spans="1:6" x14ac:dyDescent="0.25">
      <c r="A35" s="10">
        <v>2020</v>
      </c>
      <c r="B35" s="10">
        <f t="shared" ca="1" si="0"/>
        <v>276</v>
      </c>
      <c r="D35" s="13" t="s">
        <v>5</v>
      </c>
      <c r="E35" s="13" t="s">
        <v>6</v>
      </c>
      <c r="F35" s="13" t="s">
        <v>7</v>
      </c>
    </row>
    <row r="36" spans="1:6" x14ac:dyDescent="0.25">
      <c r="A36" s="10">
        <v>2021</v>
      </c>
      <c r="B36" s="10">
        <f t="shared" ca="1" si="0"/>
        <v>201</v>
      </c>
      <c r="D36" s="13">
        <f ca="1">MAX(B5:B37)</f>
        <v>300</v>
      </c>
      <c r="E36" s="13">
        <f ca="1">MIN(B5:B37)</f>
        <v>106</v>
      </c>
      <c r="F36" s="13">
        <f ca="1">_xlfn.STDEV.S(B5:B37)</f>
        <v>54.899149963061035</v>
      </c>
    </row>
    <row r="37" spans="1:6" x14ac:dyDescent="0.25">
      <c r="A37" s="10">
        <v>2022</v>
      </c>
      <c r="B37" s="10">
        <f t="shared" ca="1" si="0"/>
        <v>217</v>
      </c>
      <c r="D37" s="14">
        <f ca="1">D36/D34</f>
        <v>1.44</v>
      </c>
      <c r="E37" s="14">
        <f ca="1">E36/D34</f>
        <v>0.50880000000000003</v>
      </c>
      <c r="F37" s="14">
        <f ca="1">F36/D34</f>
        <v>0.26351591982269296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C11"/>
  <sheetViews>
    <sheetView showGridLines="0" workbookViewId="0">
      <selection activeCell="K8" sqref="K8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38" t="s">
        <v>20</v>
      </c>
      <c r="C3" s="38"/>
    </row>
    <row r="4" spans="2:3" x14ac:dyDescent="0.25">
      <c r="B4" s="19" t="s">
        <v>12</v>
      </c>
      <c r="C4" s="19" t="s">
        <v>11</v>
      </c>
    </row>
    <row r="5" spans="2:3" x14ac:dyDescent="0.25">
      <c r="B5" s="20" t="s">
        <v>13</v>
      </c>
      <c r="C5" s="20">
        <f ca="1">RANDBETWEEN(10,50)</f>
        <v>27</v>
      </c>
    </row>
    <row r="6" spans="2:3" x14ac:dyDescent="0.25">
      <c r="B6" s="20" t="s">
        <v>14</v>
      </c>
      <c r="C6" s="20">
        <f t="shared" ref="C6:C11" ca="1" si="0">RANDBETWEEN(10,50)</f>
        <v>39</v>
      </c>
    </row>
    <row r="7" spans="2:3" x14ac:dyDescent="0.25">
      <c r="B7" s="20" t="s">
        <v>15</v>
      </c>
      <c r="C7" s="20">
        <f t="shared" ca="1" si="0"/>
        <v>29</v>
      </c>
    </row>
    <row r="8" spans="2:3" x14ac:dyDescent="0.25">
      <c r="B8" s="20" t="s">
        <v>16</v>
      </c>
      <c r="C8" s="20">
        <f t="shared" ca="1" si="0"/>
        <v>30</v>
      </c>
    </row>
    <row r="9" spans="2:3" x14ac:dyDescent="0.25">
      <c r="B9" s="20" t="s">
        <v>17</v>
      </c>
      <c r="C9" s="20">
        <f t="shared" ca="1" si="0"/>
        <v>18</v>
      </c>
    </row>
    <row r="10" spans="2:3" x14ac:dyDescent="0.25">
      <c r="B10" s="20" t="s">
        <v>18</v>
      </c>
      <c r="C10" s="20">
        <f t="shared" ca="1" si="0"/>
        <v>13</v>
      </c>
    </row>
    <row r="11" spans="2:3" x14ac:dyDescent="0.25">
      <c r="B11" s="20" t="s">
        <v>19</v>
      </c>
      <c r="C11" s="20">
        <f t="shared" ca="1" si="0"/>
        <v>13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1"/>
  <sheetViews>
    <sheetView showGridLines="0" workbookViewId="0">
      <selection activeCell="B2" sqref="B2:I11"/>
    </sheetView>
  </sheetViews>
  <sheetFormatPr defaultRowHeight="15" x14ac:dyDescent="0.25"/>
  <sheetData>
    <row r="2" spans="2:9" ht="15.75" x14ac:dyDescent="0.25">
      <c r="B2" s="39" t="s">
        <v>35</v>
      </c>
      <c r="C2" s="39"/>
      <c r="D2" s="39"/>
      <c r="E2" s="39"/>
      <c r="F2" s="39"/>
      <c r="G2" s="39"/>
      <c r="H2" s="39"/>
      <c r="I2" s="5"/>
    </row>
    <row r="3" spans="2:9" x14ac:dyDescent="0.25">
      <c r="B3" s="15" t="s">
        <v>27</v>
      </c>
      <c r="C3" s="15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  <c r="I3" s="18" t="s">
        <v>36</v>
      </c>
    </row>
    <row r="4" spans="2:9" x14ac:dyDescent="0.25">
      <c r="B4" s="16" t="s">
        <v>28</v>
      </c>
      <c r="C4" s="16">
        <f ca="1">RANDBETWEEN(1,25)</f>
        <v>17</v>
      </c>
      <c r="D4" s="16">
        <f t="shared" ref="D4:H4" ca="1" si="0">RANDBETWEEN(1,25)</f>
        <v>20</v>
      </c>
      <c r="E4" s="16">
        <f t="shared" ca="1" si="0"/>
        <v>10</v>
      </c>
      <c r="F4" s="16">
        <f t="shared" ca="1" si="0"/>
        <v>24</v>
      </c>
      <c r="G4" s="16">
        <f t="shared" ca="1" si="0"/>
        <v>21</v>
      </c>
      <c r="H4" s="16">
        <f t="shared" ca="1" si="0"/>
        <v>6</v>
      </c>
      <c r="I4" s="17">
        <f ca="1">SUM(C4:H4)</f>
        <v>98</v>
      </c>
    </row>
    <row r="5" spans="2:9" x14ac:dyDescent="0.25">
      <c r="B5" s="16" t="s">
        <v>29</v>
      </c>
      <c r="C5" s="16">
        <f t="shared" ref="C5:H10" ca="1" si="1">RANDBETWEEN(1,25)</f>
        <v>8</v>
      </c>
      <c r="D5" s="16">
        <f t="shared" ca="1" si="1"/>
        <v>14</v>
      </c>
      <c r="E5" s="16">
        <f ca="1">RANDBETWEEN(1,25)</f>
        <v>10</v>
      </c>
      <c r="F5" s="16">
        <f t="shared" ca="1" si="1"/>
        <v>21</v>
      </c>
      <c r="G5" s="16">
        <f t="shared" ca="1" si="1"/>
        <v>11</v>
      </c>
      <c r="H5" s="16">
        <f t="shared" ca="1" si="1"/>
        <v>1</v>
      </c>
      <c r="I5" s="17">
        <f t="shared" ref="I5:I10" ca="1" si="2">SUM(C5:H5)</f>
        <v>65</v>
      </c>
    </row>
    <row r="6" spans="2:9" x14ac:dyDescent="0.25">
      <c r="B6" s="16" t="s">
        <v>30</v>
      </c>
      <c r="C6" s="16">
        <f t="shared" ca="1" si="1"/>
        <v>19</v>
      </c>
      <c r="D6" s="16">
        <f ca="1">RANDBETWEEN(1,25)</f>
        <v>21</v>
      </c>
      <c r="E6" s="16">
        <f t="shared" ca="1" si="1"/>
        <v>3</v>
      </c>
      <c r="F6" s="16">
        <f t="shared" ca="1" si="1"/>
        <v>22</v>
      </c>
      <c r="G6" s="16">
        <f t="shared" ca="1" si="1"/>
        <v>9</v>
      </c>
      <c r="H6" s="16">
        <f t="shared" ca="1" si="1"/>
        <v>22</v>
      </c>
      <c r="I6" s="17">
        <f t="shared" ca="1" si="2"/>
        <v>96</v>
      </c>
    </row>
    <row r="7" spans="2:9" x14ac:dyDescent="0.25">
      <c r="B7" s="16" t="s">
        <v>31</v>
      </c>
      <c r="C7" s="16">
        <f t="shared" ca="1" si="1"/>
        <v>12</v>
      </c>
      <c r="D7" s="16">
        <f ca="1">RANDBETWEEN(1,25)</f>
        <v>19</v>
      </c>
      <c r="E7" s="16">
        <f t="shared" ca="1" si="1"/>
        <v>23</v>
      </c>
      <c r="F7" s="16">
        <f t="shared" ca="1" si="1"/>
        <v>23</v>
      </c>
      <c r="G7" s="16">
        <f t="shared" ca="1" si="1"/>
        <v>15</v>
      </c>
      <c r="H7" s="16">
        <f t="shared" ca="1" si="1"/>
        <v>5</v>
      </c>
      <c r="I7" s="17">
        <f t="shared" ca="1" si="2"/>
        <v>97</v>
      </c>
    </row>
    <row r="8" spans="2:9" x14ac:dyDescent="0.25">
      <c r="B8" s="16" t="s">
        <v>32</v>
      </c>
      <c r="C8" s="16">
        <f t="shared" ca="1" si="1"/>
        <v>1</v>
      </c>
      <c r="D8" s="16">
        <f ca="1">RANDBETWEEN(1,25)</f>
        <v>3</v>
      </c>
      <c r="E8" s="16">
        <f t="shared" ca="1" si="1"/>
        <v>9</v>
      </c>
      <c r="F8" s="16">
        <f t="shared" ca="1" si="1"/>
        <v>7</v>
      </c>
      <c r="G8" s="16">
        <f t="shared" ca="1" si="1"/>
        <v>8</v>
      </c>
      <c r="H8" s="16">
        <f t="shared" ca="1" si="1"/>
        <v>6</v>
      </c>
      <c r="I8" s="17">
        <f t="shared" ca="1" si="2"/>
        <v>34</v>
      </c>
    </row>
    <row r="9" spans="2:9" x14ac:dyDescent="0.25">
      <c r="B9" s="16" t="s">
        <v>33</v>
      </c>
      <c r="C9" s="16">
        <f t="shared" ca="1" si="1"/>
        <v>19</v>
      </c>
      <c r="D9" s="16">
        <f ca="1">RANDBETWEEN(1,25)</f>
        <v>4</v>
      </c>
      <c r="E9" s="16">
        <f t="shared" ca="1" si="1"/>
        <v>25</v>
      </c>
      <c r="F9" s="16">
        <f t="shared" ca="1" si="1"/>
        <v>22</v>
      </c>
      <c r="G9" s="16">
        <f t="shared" ca="1" si="1"/>
        <v>14</v>
      </c>
      <c r="H9" s="16">
        <f t="shared" ca="1" si="1"/>
        <v>21</v>
      </c>
      <c r="I9" s="17">
        <f t="shared" ca="1" si="2"/>
        <v>105</v>
      </c>
    </row>
    <row r="10" spans="2:9" x14ac:dyDescent="0.25">
      <c r="B10" s="16" t="s">
        <v>34</v>
      </c>
      <c r="C10" s="16">
        <f t="shared" ca="1" si="1"/>
        <v>5</v>
      </c>
      <c r="D10" s="16">
        <f t="shared" ca="1" si="1"/>
        <v>24</v>
      </c>
      <c r="E10" s="16">
        <f t="shared" ca="1" si="1"/>
        <v>20</v>
      </c>
      <c r="F10" s="16">
        <f t="shared" ca="1" si="1"/>
        <v>25</v>
      </c>
      <c r="G10" s="16">
        <f t="shared" ca="1" si="1"/>
        <v>20</v>
      </c>
      <c r="H10" s="16">
        <f t="shared" ca="1" si="1"/>
        <v>13</v>
      </c>
      <c r="I10" s="17">
        <f t="shared" ca="1" si="2"/>
        <v>107</v>
      </c>
    </row>
    <row r="11" spans="2:9" x14ac:dyDescent="0.25">
      <c r="B11" s="17" t="s">
        <v>36</v>
      </c>
      <c r="C11" s="17">
        <f ca="1">SUM(C4:C10)</f>
        <v>81</v>
      </c>
      <c r="D11" s="17">
        <f t="shared" ref="D11:H11" ca="1" si="3">SUM(D4:D10)</f>
        <v>105</v>
      </c>
      <c r="E11" s="17">
        <f t="shared" ca="1" si="3"/>
        <v>100</v>
      </c>
      <c r="F11" s="17">
        <f t="shared" ca="1" si="3"/>
        <v>144</v>
      </c>
      <c r="G11" s="17">
        <f t="shared" ca="1" si="3"/>
        <v>98</v>
      </c>
      <c r="H11" s="17">
        <f t="shared" ca="1" si="3"/>
        <v>74</v>
      </c>
      <c r="I11" s="17">
        <f ca="1">SUM(I4:I10)</f>
        <v>602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4" sqref="B14:G24"/>
    </sheetView>
  </sheetViews>
  <sheetFormatPr defaultRowHeight="15" x14ac:dyDescent="0.25"/>
  <cols>
    <col min="1" max="1" width="18" customWidth="1"/>
    <col min="2" max="2" width="19" customWidth="1"/>
    <col min="3" max="4" width="19" bestFit="1" customWidth="1"/>
    <col min="5" max="7" width="19" customWidth="1"/>
    <col min="8" max="42" width="19.5703125" bestFit="1" customWidth="1"/>
    <col min="43" max="48" width="24" bestFit="1" customWidth="1"/>
  </cols>
  <sheetData>
    <row r="1" spans="1:7" x14ac:dyDescent="0.25">
      <c r="A1" s="29" t="s">
        <v>37</v>
      </c>
      <c r="B1" t="s">
        <v>41</v>
      </c>
      <c r="C1" t="s">
        <v>43</v>
      </c>
      <c r="D1" t="s">
        <v>44</v>
      </c>
      <c r="E1" t="s">
        <v>40</v>
      </c>
      <c r="F1" t="s">
        <v>39</v>
      </c>
      <c r="G1" t="s">
        <v>42</v>
      </c>
    </row>
    <row r="2" spans="1:7" x14ac:dyDescent="0.25">
      <c r="A2" s="30" t="s">
        <v>34</v>
      </c>
      <c r="B2" s="31">
        <v>15</v>
      </c>
      <c r="C2" s="31">
        <v>20</v>
      </c>
      <c r="D2" s="31">
        <v>11</v>
      </c>
      <c r="E2" s="31">
        <v>14</v>
      </c>
      <c r="F2" s="31">
        <v>4</v>
      </c>
      <c r="G2" s="31">
        <v>24</v>
      </c>
    </row>
    <row r="3" spans="1:7" x14ac:dyDescent="0.25">
      <c r="A3" s="30" t="s">
        <v>38</v>
      </c>
      <c r="B3" s="31">
        <v>15</v>
      </c>
      <c r="C3" s="31">
        <v>20</v>
      </c>
      <c r="D3" s="31">
        <v>11</v>
      </c>
      <c r="E3" s="31">
        <v>14</v>
      </c>
      <c r="F3" s="31">
        <v>4</v>
      </c>
      <c r="G3" s="31">
        <v>24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6" width="19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 s="31">
        <v>4</v>
      </c>
      <c r="B2" s="31">
        <v>14</v>
      </c>
      <c r="C2" s="31">
        <v>15</v>
      </c>
      <c r="D2" s="31">
        <v>24</v>
      </c>
      <c r="E2" s="31">
        <v>20</v>
      </c>
      <c r="F2" s="31">
        <v>11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20" sqref="G20"/>
    </sheetView>
  </sheetViews>
  <sheetFormatPr defaultRowHeight="15" x14ac:dyDescent="0.25"/>
  <cols>
    <col min="1" max="7" width="19" bestFit="1" customWidth="1"/>
  </cols>
  <sheetData>
    <row r="1" spans="1:6" x14ac:dyDescent="0.25">
      <c r="A1" s="29" t="s">
        <v>27</v>
      </c>
      <c r="B1" t="s">
        <v>47</v>
      </c>
    </row>
    <row r="3" spans="1:6" x14ac:dyDescent="0.25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</row>
    <row r="4" spans="1:6" x14ac:dyDescent="0.25">
      <c r="A4" s="31">
        <v>42</v>
      </c>
      <c r="B4" s="31">
        <v>77</v>
      </c>
      <c r="C4" s="31">
        <v>120</v>
      </c>
      <c r="D4" s="31">
        <v>104</v>
      </c>
      <c r="E4" s="31">
        <v>90</v>
      </c>
      <c r="F4" s="31">
        <v>59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A3" sqref="A3:I10"/>
    </sheetView>
  </sheetViews>
  <sheetFormatPr defaultRowHeight="15" x14ac:dyDescent="0.25"/>
  <cols>
    <col min="1" max="1" width="19" customWidth="1"/>
    <col min="2" max="2" width="19.5703125" bestFit="1" customWidth="1"/>
    <col min="3" max="3" width="7.42578125" customWidth="1"/>
    <col min="4" max="4" width="8.28515625" customWidth="1"/>
    <col min="5" max="5" width="7.28515625" customWidth="1"/>
    <col min="6" max="6" width="8.140625" customWidth="1"/>
    <col min="7" max="7" width="7" customWidth="1"/>
    <col min="8" max="8" width="7.140625" customWidth="1"/>
    <col min="9" max="9" width="10.7109375" customWidth="1"/>
    <col min="10" max="42" width="19.5703125" bestFit="1" customWidth="1"/>
    <col min="43" max="48" width="24" bestFit="1" customWidth="1"/>
  </cols>
  <sheetData>
    <row r="3" spans="1:9" x14ac:dyDescent="0.25">
      <c r="B3" s="29" t="s">
        <v>45</v>
      </c>
    </row>
    <row r="4" spans="1:9" x14ac:dyDescent="0.25">
      <c r="A4" s="29" t="s">
        <v>46</v>
      </c>
      <c r="B4" t="s">
        <v>28</v>
      </c>
      <c r="C4" t="s">
        <v>31</v>
      </c>
      <c r="D4" t="s">
        <v>30</v>
      </c>
      <c r="E4" t="s">
        <v>33</v>
      </c>
      <c r="F4" t="s">
        <v>34</v>
      </c>
      <c r="G4" t="s">
        <v>32</v>
      </c>
      <c r="H4" t="s">
        <v>29</v>
      </c>
      <c r="I4" t="s">
        <v>38</v>
      </c>
    </row>
    <row r="5" spans="1:9" x14ac:dyDescent="0.25">
      <c r="A5" s="30" t="s">
        <v>39</v>
      </c>
      <c r="B5" s="34">
        <v>7</v>
      </c>
      <c r="C5" s="34">
        <v>1</v>
      </c>
      <c r="D5" s="34">
        <v>8</v>
      </c>
      <c r="E5" s="34">
        <v>7</v>
      </c>
      <c r="F5" s="34">
        <v>4</v>
      </c>
      <c r="G5" s="34">
        <v>4</v>
      </c>
      <c r="H5" s="34">
        <v>11</v>
      </c>
      <c r="I5" s="34">
        <v>42</v>
      </c>
    </row>
    <row r="6" spans="1:9" x14ac:dyDescent="0.25">
      <c r="A6" s="30" t="s">
        <v>40</v>
      </c>
      <c r="B6" s="34">
        <v>9</v>
      </c>
      <c r="C6" s="34">
        <v>8</v>
      </c>
      <c r="D6" s="34">
        <v>19</v>
      </c>
      <c r="E6" s="34">
        <v>1</v>
      </c>
      <c r="F6" s="34">
        <v>14</v>
      </c>
      <c r="G6" s="34">
        <v>7</v>
      </c>
      <c r="H6" s="34">
        <v>19</v>
      </c>
      <c r="I6" s="34">
        <v>77</v>
      </c>
    </row>
    <row r="7" spans="1:9" x14ac:dyDescent="0.25">
      <c r="A7" s="30" t="s">
        <v>41</v>
      </c>
      <c r="B7" s="34">
        <v>25</v>
      </c>
      <c r="C7" s="34">
        <v>14</v>
      </c>
      <c r="D7" s="34">
        <v>17</v>
      </c>
      <c r="E7" s="34">
        <v>15</v>
      </c>
      <c r="F7" s="34">
        <v>15</v>
      </c>
      <c r="G7" s="34">
        <v>20</v>
      </c>
      <c r="H7" s="34">
        <v>14</v>
      </c>
      <c r="I7" s="34">
        <v>120</v>
      </c>
    </row>
    <row r="8" spans="1:9" x14ac:dyDescent="0.25">
      <c r="A8" s="30" t="s">
        <v>43</v>
      </c>
      <c r="B8" s="34">
        <v>7</v>
      </c>
      <c r="C8" s="34">
        <v>21</v>
      </c>
      <c r="D8" s="34">
        <v>25</v>
      </c>
      <c r="E8" s="34">
        <v>8</v>
      </c>
      <c r="F8" s="34">
        <v>20</v>
      </c>
      <c r="G8" s="34">
        <v>7</v>
      </c>
      <c r="H8" s="34">
        <v>2</v>
      </c>
      <c r="I8" s="34">
        <v>90</v>
      </c>
    </row>
    <row r="9" spans="1:9" x14ac:dyDescent="0.25">
      <c r="A9" s="30" t="s">
        <v>42</v>
      </c>
      <c r="B9" s="34">
        <v>17</v>
      </c>
      <c r="C9" s="34">
        <v>20</v>
      </c>
      <c r="D9" s="34">
        <v>11</v>
      </c>
      <c r="E9" s="34">
        <v>3</v>
      </c>
      <c r="F9" s="34">
        <v>24</v>
      </c>
      <c r="G9" s="34">
        <v>10</v>
      </c>
      <c r="H9" s="34">
        <v>19</v>
      </c>
      <c r="I9" s="34">
        <v>104</v>
      </c>
    </row>
    <row r="10" spans="1:9" x14ac:dyDescent="0.25">
      <c r="A10" s="30" t="s">
        <v>44</v>
      </c>
      <c r="B10" s="34">
        <v>3</v>
      </c>
      <c r="C10" s="34">
        <v>1</v>
      </c>
      <c r="D10" s="34">
        <v>9</v>
      </c>
      <c r="E10" s="34">
        <v>23</v>
      </c>
      <c r="F10" s="34">
        <v>11</v>
      </c>
      <c r="G10" s="34">
        <v>5</v>
      </c>
      <c r="H10" s="34">
        <v>7</v>
      </c>
      <c r="I10" s="34">
        <v>59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topLeftCell="A22" workbookViewId="0">
      <selection activeCell="R43" sqref="R43"/>
    </sheetView>
  </sheetViews>
  <sheetFormatPr defaultRowHeight="15" x14ac:dyDescent="0.25"/>
  <cols>
    <col min="2" max="7" width="14.85546875" customWidth="1"/>
    <col min="8" max="8" width="12.28515625" customWidth="1"/>
  </cols>
  <sheetData>
    <row r="1" spans="1:23" x14ac:dyDescent="0.25">
      <c r="A1" s="40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1:23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x14ac:dyDescent="0.25">
      <c r="I3" s="26"/>
    </row>
    <row r="4" spans="1:23" x14ac:dyDescent="0.25">
      <c r="I4" s="27"/>
    </row>
    <row r="5" spans="1:23" x14ac:dyDescent="0.25">
      <c r="I5" s="26"/>
    </row>
    <row r="6" spans="1:23" x14ac:dyDescent="0.25">
      <c r="I6" s="26"/>
    </row>
    <row r="7" spans="1:23" x14ac:dyDescent="0.25">
      <c r="I7" s="26"/>
    </row>
    <row r="8" spans="1:23" x14ac:dyDescent="0.25">
      <c r="I8" s="26"/>
    </row>
    <row r="9" spans="1:23" x14ac:dyDescent="0.25">
      <c r="I9" s="26"/>
    </row>
    <row r="10" spans="1:23" x14ac:dyDescent="0.25">
      <c r="I10" s="26"/>
    </row>
    <row r="11" spans="1:23" x14ac:dyDescent="0.25">
      <c r="I11" s="26"/>
    </row>
    <row r="12" spans="1:23" x14ac:dyDescent="0.25">
      <c r="I12" s="28"/>
    </row>
    <row r="15" spans="1:23" ht="15.75" x14ac:dyDescent="0.25">
      <c r="A15" s="42" t="s">
        <v>35</v>
      </c>
      <c r="B15" s="42"/>
      <c r="C15" s="42"/>
      <c r="D15" s="42"/>
      <c r="E15" s="42"/>
      <c r="F15" s="42"/>
      <c r="G15" s="42"/>
      <c r="H15" s="33"/>
    </row>
    <row r="16" spans="1:23" x14ac:dyDescent="0.25">
      <c r="A16" s="15" t="s">
        <v>27</v>
      </c>
      <c r="B16" s="32">
        <f ca="1">TODAY()</f>
        <v>44720</v>
      </c>
      <c r="C16" s="21">
        <f ca="1">TODAY()+1</f>
        <v>44721</v>
      </c>
      <c r="D16" s="21">
        <f ca="1">TODAY()+2</f>
        <v>44722</v>
      </c>
      <c r="E16" s="21">
        <f ca="1">TODAY()+3</f>
        <v>44723</v>
      </c>
      <c r="F16" s="21">
        <f ca="1">TODAY()+4</f>
        <v>44724</v>
      </c>
      <c r="G16" s="22">
        <f ca="1">TODAY()+5</f>
        <v>44725</v>
      </c>
      <c r="J16" s="29" t="s">
        <v>45</v>
      </c>
    </row>
    <row r="17" spans="1:17" x14ac:dyDescent="0.25">
      <c r="A17" s="16" t="s">
        <v>28</v>
      </c>
      <c r="B17" s="16">
        <f ca="1">RANDBETWEEN(1,25)</f>
        <v>12</v>
      </c>
      <c r="C17" s="16">
        <f t="shared" ref="C17:G17" ca="1" si="0">RANDBETWEEN(1,25)</f>
        <v>21</v>
      </c>
      <c r="D17" s="16">
        <f ca="1">RANDBETWEEN(1,25)</f>
        <v>24</v>
      </c>
      <c r="E17" s="16">
        <f ca="1">RANDBETWEEN(1,25)</f>
        <v>6</v>
      </c>
      <c r="F17" s="16">
        <f t="shared" ca="1" si="0"/>
        <v>20</v>
      </c>
      <c r="G17" s="23">
        <f t="shared" ca="1" si="0"/>
        <v>16</v>
      </c>
      <c r="I17" s="29" t="s">
        <v>46</v>
      </c>
      <c r="J17" t="s">
        <v>28</v>
      </c>
      <c r="K17" t="s">
        <v>31</v>
      </c>
      <c r="L17" t="s">
        <v>30</v>
      </c>
      <c r="M17" t="s">
        <v>33</v>
      </c>
      <c r="N17" t="s">
        <v>34</v>
      </c>
      <c r="O17" t="s">
        <v>32</v>
      </c>
      <c r="P17" t="s">
        <v>29</v>
      </c>
      <c r="Q17" t="s">
        <v>38</v>
      </c>
    </row>
    <row r="18" spans="1:17" x14ac:dyDescent="0.25">
      <c r="A18" s="16" t="s">
        <v>29</v>
      </c>
      <c r="B18" s="16">
        <f t="shared" ref="B18:G23" ca="1" si="1">RANDBETWEEN(1,25)</f>
        <v>13</v>
      </c>
      <c r="C18" s="16">
        <f t="shared" ca="1" si="1"/>
        <v>6</v>
      </c>
      <c r="D18" s="16">
        <f ca="1">RANDBETWEEN(1,25)</f>
        <v>19</v>
      </c>
      <c r="E18" s="16">
        <f t="shared" ca="1" si="1"/>
        <v>11</v>
      </c>
      <c r="F18" s="16">
        <f t="shared" ca="1" si="1"/>
        <v>13</v>
      </c>
      <c r="G18" s="23">
        <f t="shared" ca="1" si="1"/>
        <v>21</v>
      </c>
      <c r="I18" s="30" t="s">
        <v>21</v>
      </c>
      <c r="J18" s="34">
        <v>7</v>
      </c>
      <c r="K18" s="34">
        <v>1</v>
      </c>
      <c r="L18" s="34">
        <v>8</v>
      </c>
      <c r="M18" s="34">
        <v>7</v>
      </c>
      <c r="N18" s="34">
        <v>4</v>
      </c>
      <c r="O18" s="34">
        <v>4</v>
      </c>
      <c r="P18" s="34">
        <v>11</v>
      </c>
      <c r="Q18" s="34">
        <v>42</v>
      </c>
    </row>
    <row r="19" spans="1:17" x14ac:dyDescent="0.25">
      <c r="A19" s="16" t="s">
        <v>30</v>
      </c>
      <c r="B19" s="16">
        <f t="shared" ca="1" si="1"/>
        <v>20</v>
      </c>
      <c r="C19" s="16">
        <f ca="1">RANDBETWEEN(1,25)</f>
        <v>2</v>
      </c>
      <c r="D19" s="16">
        <f t="shared" ca="1" si="1"/>
        <v>25</v>
      </c>
      <c r="E19" s="16">
        <f t="shared" ca="1" si="1"/>
        <v>17</v>
      </c>
      <c r="F19" s="16">
        <f t="shared" ca="1" si="1"/>
        <v>9</v>
      </c>
      <c r="G19" s="23">
        <f t="shared" ca="1" si="1"/>
        <v>10</v>
      </c>
      <c r="I19" s="30" t="s">
        <v>22</v>
      </c>
      <c r="J19" s="34">
        <v>9</v>
      </c>
      <c r="K19" s="34">
        <v>8</v>
      </c>
      <c r="L19" s="34">
        <v>19</v>
      </c>
      <c r="M19" s="34">
        <v>1</v>
      </c>
      <c r="N19" s="34">
        <v>14</v>
      </c>
      <c r="O19" s="34">
        <v>7</v>
      </c>
      <c r="P19" s="34">
        <v>19</v>
      </c>
      <c r="Q19" s="34">
        <v>77</v>
      </c>
    </row>
    <row r="20" spans="1:17" x14ac:dyDescent="0.25">
      <c r="A20" s="16" t="s">
        <v>31</v>
      </c>
      <c r="B20" s="16">
        <f t="shared" ca="1" si="1"/>
        <v>23</v>
      </c>
      <c r="C20" s="16">
        <f ca="1">RANDBETWEEN(1,25)</f>
        <v>3</v>
      </c>
      <c r="D20" s="16">
        <f t="shared" ca="1" si="1"/>
        <v>23</v>
      </c>
      <c r="E20" s="16">
        <f t="shared" ca="1" si="1"/>
        <v>1</v>
      </c>
      <c r="F20" s="16">
        <f t="shared" ca="1" si="1"/>
        <v>24</v>
      </c>
      <c r="G20" s="23">
        <f ca="1">RANDBETWEEN(1,25)</f>
        <v>4</v>
      </c>
      <c r="I20" s="30" t="s">
        <v>23</v>
      </c>
      <c r="J20" s="34">
        <v>25</v>
      </c>
      <c r="K20" s="34">
        <v>14</v>
      </c>
      <c r="L20" s="34">
        <v>17</v>
      </c>
      <c r="M20" s="34">
        <v>15</v>
      </c>
      <c r="N20" s="34">
        <v>15</v>
      </c>
      <c r="O20" s="34">
        <v>20</v>
      </c>
      <c r="P20" s="34">
        <v>14</v>
      </c>
      <c r="Q20" s="34">
        <v>120</v>
      </c>
    </row>
    <row r="21" spans="1:17" x14ac:dyDescent="0.25">
      <c r="A21" s="16" t="s">
        <v>32</v>
      </c>
      <c r="B21" s="16">
        <f t="shared" ca="1" si="1"/>
        <v>17</v>
      </c>
      <c r="C21" s="16">
        <f ca="1">RANDBETWEEN(1,25)</f>
        <v>7</v>
      </c>
      <c r="D21" s="16">
        <f t="shared" ca="1" si="1"/>
        <v>6</v>
      </c>
      <c r="E21" s="16">
        <f t="shared" ca="1" si="1"/>
        <v>10</v>
      </c>
      <c r="F21" s="16">
        <f t="shared" ca="1" si="1"/>
        <v>13</v>
      </c>
      <c r="G21" s="23">
        <f t="shared" ca="1" si="1"/>
        <v>25</v>
      </c>
      <c r="I21" s="30" t="s">
        <v>49</v>
      </c>
      <c r="J21" s="34">
        <v>7</v>
      </c>
      <c r="K21" s="34">
        <v>21</v>
      </c>
      <c r="L21" s="34">
        <v>25</v>
      </c>
      <c r="M21" s="34">
        <v>8</v>
      </c>
      <c r="N21" s="34">
        <v>20</v>
      </c>
      <c r="O21" s="34">
        <v>7</v>
      </c>
      <c r="P21" s="34">
        <v>2</v>
      </c>
      <c r="Q21" s="34">
        <v>90</v>
      </c>
    </row>
    <row r="22" spans="1:17" x14ac:dyDescent="0.25">
      <c r="A22" s="16" t="s">
        <v>33</v>
      </c>
      <c r="B22" s="16">
        <f t="shared" ca="1" si="1"/>
        <v>11</v>
      </c>
      <c r="C22" s="16">
        <f ca="1">RANDBETWEEN(1,25)</f>
        <v>3</v>
      </c>
      <c r="D22" s="16">
        <f t="shared" ca="1" si="1"/>
        <v>13</v>
      </c>
      <c r="E22" s="16">
        <f t="shared" ca="1" si="1"/>
        <v>24</v>
      </c>
      <c r="F22" s="16">
        <f t="shared" ca="1" si="1"/>
        <v>16</v>
      </c>
      <c r="G22" s="23">
        <f t="shared" ca="1" si="1"/>
        <v>2</v>
      </c>
      <c r="I22" s="30" t="s">
        <v>25</v>
      </c>
      <c r="J22" s="34">
        <v>17</v>
      </c>
      <c r="K22" s="34">
        <v>20</v>
      </c>
      <c r="L22" s="34">
        <v>11</v>
      </c>
      <c r="M22" s="34">
        <v>3</v>
      </c>
      <c r="N22" s="34">
        <v>24</v>
      </c>
      <c r="O22" s="34">
        <v>10</v>
      </c>
      <c r="P22" s="34">
        <v>19</v>
      </c>
      <c r="Q22" s="34">
        <v>104</v>
      </c>
    </row>
    <row r="23" spans="1:17" x14ac:dyDescent="0.25">
      <c r="A23" s="24" t="s">
        <v>34</v>
      </c>
      <c r="B23" s="24">
        <f t="shared" ca="1" si="1"/>
        <v>15</v>
      </c>
      <c r="C23" s="24">
        <f t="shared" ca="1" si="1"/>
        <v>16</v>
      </c>
      <c r="D23" s="24">
        <f t="shared" ca="1" si="1"/>
        <v>5</v>
      </c>
      <c r="E23" s="24">
        <f t="shared" ca="1" si="1"/>
        <v>22</v>
      </c>
      <c r="F23" s="24">
        <f t="shared" ca="1" si="1"/>
        <v>17</v>
      </c>
      <c r="G23" s="25">
        <f t="shared" ca="1" si="1"/>
        <v>9</v>
      </c>
      <c r="I23" s="30" t="s">
        <v>50</v>
      </c>
      <c r="J23" s="34">
        <v>3</v>
      </c>
      <c r="K23" s="34">
        <v>1</v>
      </c>
      <c r="L23" s="34">
        <v>9</v>
      </c>
      <c r="M23" s="34">
        <v>23</v>
      </c>
      <c r="N23" s="34">
        <v>11</v>
      </c>
      <c r="O23" s="34">
        <v>5</v>
      </c>
      <c r="P23" s="34">
        <v>7</v>
      </c>
      <c r="Q23" s="34">
        <v>59</v>
      </c>
    </row>
  </sheetData>
  <mergeCells count="2">
    <mergeCell ref="A1:W2"/>
    <mergeCell ref="A15:G15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Estatísticas</vt:lpstr>
      <vt:lpstr>Vendas</vt:lpstr>
      <vt:lpstr>Entregas</vt:lpstr>
      <vt:lpstr>Plan3</vt:lpstr>
      <vt:lpstr>Plan4</vt:lpstr>
      <vt:lpstr>Plan5</vt:lpstr>
      <vt:lpstr>Plan6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Gleidson 1-DES</cp:lastModifiedBy>
  <dcterms:created xsi:type="dcterms:W3CDTF">2020-07-08T13:46:25Z</dcterms:created>
  <dcterms:modified xsi:type="dcterms:W3CDTF">2022-06-08T12:49:38Z</dcterms:modified>
</cp:coreProperties>
</file>