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1" sheetId="3" r:id="rId1"/>
  </sheets>
  <definedNames>
    <definedName name="_xlnm._FilterDatabase" localSheetId="0" hidden="1">Лист1!#REF!</definedName>
    <definedName name="_xlnm.Print_Area" localSheetId="0">Лист1!$A$1:$J$172</definedName>
  </definedNames>
  <calcPr calcId="152511"/>
</workbook>
</file>

<file path=xl/calcChain.xml><?xml version="1.0" encoding="utf-8"?>
<calcChain xmlns="http://schemas.openxmlformats.org/spreadsheetml/2006/main">
  <c r="E113" i="3" l="1"/>
  <c r="I100" i="3"/>
  <c r="I99" i="3"/>
  <c r="I98" i="3"/>
  <c r="I97" i="3"/>
  <c r="I96" i="3"/>
  <c r="I95" i="3"/>
  <c r="I93" i="3"/>
  <c r="I92" i="3"/>
  <c r="I91" i="3"/>
  <c r="I90" i="3"/>
  <c r="I89" i="3"/>
  <c r="I88" i="3"/>
  <c r="I82" i="3"/>
  <c r="H82" i="3"/>
  <c r="I81" i="3"/>
  <c r="H81" i="3"/>
  <c r="I80" i="3"/>
  <c r="H80" i="3"/>
  <c r="I79" i="3"/>
  <c r="H79" i="3"/>
  <c r="I78" i="3"/>
  <c r="H78" i="3"/>
  <c r="I77" i="3"/>
  <c r="H77" i="3"/>
  <c r="I75" i="3"/>
  <c r="I74" i="3"/>
  <c r="I73" i="3"/>
  <c r="I72" i="3"/>
  <c r="I71" i="3"/>
  <c r="I70" i="3"/>
  <c r="H75" i="3"/>
  <c r="H74" i="3"/>
  <c r="H73" i="3"/>
  <c r="H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8" i="3"/>
  <c r="H46" i="3"/>
  <c r="H45" i="3"/>
  <c r="H47" i="3"/>
  <c r="H44" i="3"/>
  <c r="H43" i="3"/>
  <c r="H42" i="3"/>
  <c r="H41" i="3"/>
  <c r="H40" i="3"/>
  <c r="H39" i="3"/>
  <c r="H38" i="3"/>
  <c r="H37" i="3"/>
  <c r="H36" i="3"/>
  <c r="H35" i="3"/>
  <c r="H34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8" i="3"/>
  <c r="G46" i="3"/>
  <c r="G45" i="3"/>
  <c r="G47" i="3"/>
  <c r="G44" i="3"/>
  <c r="G43" i="3"/>
  <c r="G42" i="3"/>
  <c r="G41" i="3"/>
  <c r="G40" i="3"/>
  <c r="G39" i="3"/>
  <c r="G38" i="3"/>
  <c r="G37" i="3"/>
  <c r="G36" i="3"/>
  <c r="G35" i="3"/>
  <c r="G34" i="3"/>
</calcChain>
</file>

<file path=xl/sharedStrings.xml><?xml version="1.0" encoding="utf-8"?>
<sst xmlns="http://schemas.openxmlformats.org/spreadsheetml/2006/main" count="385" uniqueCount="230">
  <si>
    <t>Канал 1</t>
  </si>
  <si>
    <t>Канал 2</t>
  </si>
  <si>
    <t>± 15</t>
  </si>
  <si>
    <t>± 30</t>
  </si>
  <si>
    <t>± 60</t>
  </si>
  <si>
    <t>± 150</t>
  </si>
  <si>
    <t>± 300</t>
  </si>
  <si>
    <t>± 600</t>
  </si>
  <si>
    <t>± 1500</t>
  </si>
  <si>
    <t>± 3000</t>
  </si>
  <si>
    <t>± 6000</t>
  </si>
  <si>
    <t>± 15000</t>
  </si>
  <si>
    <t>Установливаемый коэффициент отклонения на осциллографе, мВ/дел</t>
  </si>
  <si>
    <t>Устанавливаемое выходное постоянное напряжение на калибраторе, мВ</t>
  </si>
  <si>
    <t>± 6</t>
  </si>
  <si>
    <t>± 20000</t>
  </si>
  <si>
    <t>± 0,8</t>
  </si>
  <si>
    <t>± 1,6</t>
  </si>
  <si>
    <t>± 3,2</t>
  </si>
  <si>
    <t>± 8</t>
  </si>
  <si>
    <t>± 16</t>
  </si>
  <si>
    <t>± 32</t>
  </si>
  <si>
    <t>± 80</t>
  </si>
  <si>
    <t>± 160</t>
  </si>
  <si>
    <t>± 320</t>
  </si>
  <si>
    <t>± 800</t>
  </si>
  <si>
    <t>Устанавливаемый коэффициент отклонения на осциллографе мВ/дел</t>
  </si>
  <si>
    <t>Устанавливаемое выходное постоянное напряжение на калибраторе, Uуст, В</t>
  </si>
  <si>
    <t>Допустимое значение погрешности, ΔUсмещ, мВ</t>
  </si>
  <si>
    <t>± 5</t>
  </si>
  <si>
    <t>± 20</t>
  </si>
  <si>
    <t>± 75</t>
  </si>
  <si>
    <t>± 27,4</t>
  </si>
  <si>
    <t>± 27,5</t>
  </si>
  <si>
    <t>± 103</t>
  </si>
  <si>
    <t>± 122</t>
  </si>
  <si>
    <t>± 1177</t>
  </si>
  <si>
    <t>± 1627</t>
  </si>
  <si>
    <t>Устанавливаемый коэффициент развёртки на осциллографе нс/дел</t>
  </si>
  <si>
    <t>№   канала</t>
  </si>
  <si>
    <r>
      <t>Выход опорного сигнала с осциллографа, F</t>
    </r>
    <r>
      <rPr>
        <vertAlign val="subscript"/>
        <sz val="10"/>
        <rFont val="Times New Roman"/>
        <family val="1"/>
        <charset val="204"/>
      </rPr>
      <t>оп</t>
    </r>
    <r>
      <rPr>
        <sz val="10"/>
        <rFont val="Times New Roman"/>
        <family val="1"/>
        <charset val="204"/>
      </rPr>
      <t>, МГц</t>
    </r>
  </si>
  <si>
    <r>
      <t>Измеренное показание на частотомере, F</t>
    </r>
    <r>
      <rPr>
        <vertAlign val="subscript"/>
        <sz val="10"/>
        <rFont val="Times New Roman"/>
        <family val="1"/>
        <charset val="204"/>
      </rPr>
      <t>ч</t>
    </r>
    <r>
      <rPr>
        <sz val="10"/>
        <rFont val="Times New Roman"/>
        <family val="1"/>
        <charset val="204"/>
      </rPr>
      <t>, МГц</t>
    </r>
  </si>
  <si>
    <t>Допустимые значения измерения абсолютной погрешности частоты опорного сигнала, Гц</t>
  </si>
  <si>
    <t>Абсолютная погрешность частоты опорного сигнала, Δf, Гц</t>
  </si>
  <si>
    <t>Допустимое значение абсолютной погрешности, мВ</t>
  </si>
  <si>
    <r>
      <t>Показания осциллографа положительного напряжения, U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мВ</t>
    </r>
  </si>
  <si>
    <r>
      <t>Показания осциллографа отрицательного напряжения, U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мВ</t>
    </r>
  </si>
  <si>
    <t>Абсолютная погрешность положительного напряжения, мВ</t>
  </si>
  <si>
    <t>Абсолютная погрешность отрицательного напряжения, мВ</t>
  </si>
  <si>
    <t>Измеренное смещение отрицательного напряжения, Uизм, мВ</t>
  </si>
  <si>
    <t xml:space="preserve">Устанавливаемый выходной уровень сигнала на генераторе Pуст, dBm </t>
  </si>
  <si>
    <t xml:space="preserve">Выходное напряжение на генераторе при размахе 6 клеток на осциллографе, Pизм, dBm </t>
  </si>
  <si>
    <t>Абсолютная погрешность уровня напряжения Δ=Pизм-Pуст, дБ</t>
  </si>
  <si>
    <t>Допустимое значение погрешности Δ, дБ</t>
  </si>
  <si>
    <t>Коэффициент отклонения осциллографа, мВ/дел</t>
  </si>
  <si>
    <t>D0</t>
  </si>
  <si>
    <t>D1</t>
  </si>
  <si>
    <t>D2</t>
  </si>
  <si>
    <t>D3</t>
  </si>
  <si>
    <t>D4</t>
  </si>
  <si>
    <t>D5</t>
  </si>
  <si>
    <t>D6</t>
  </si>
  <si>
    <t>D7</t>
  </si>
  <si>
    <r>
      <t>Допустимые значения абсолютной погрешности порогового уровня срабатывания логического анализатора ΔU</t>
    </r>
    <r>
      <rPr>
        <vertAlign val="subscript"/>
        <sz val="7"/>
        <rFont val="Times New Roman"/>
        <family val="1"/>
        <charset val="204"/>
      </rPr>
      <t>пус</t>
    </r>
    <r>
      <rPr>
        <sz val="7"/>
        <rFont val="Times New Roman"/>
        <family val="1"/>
        <charset val="204"/>
      </rPr>
      <t xml:space="preserve"> , В</t>
    </r>
  </si>
  <si>
    <t>7,66÷8,34</t>
  </si>
  <si>
    <t>(-7,66)   ÷   (-8,34)</t>
  </si>
  <si>
    <t>D8</t>
  </si>
  <si>
    <t>D9</t>
  </si>
  <si>
    <t>D10</t>
  </si>
  <si>
    <t>D11</t>
  </si>
  <si>
    <t>D12</t>
  </si>
  <si>
    <t>D13</t>
  </si>
  <si>
    <t>D14</t>
  </si>
  <si>
    <t>D15</t>
  </si>
  <si>
    <t>(-0,1) ÷ 0,1</t>
  </si>
  <si>
    <t>Условия проведения поверки:</t>
  </si>
  <si>
    <t>Параметр</t>
  </si>
  <si>
    <t>Действительные значения</t>
  </si>
  <si>
    <t>Допустимые значения</t>
  </si>
  <si>
    <t>Атмосферное давление, кПа</t>
  </si>
  <si>
    <t>Температура окружающей среды, °С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</si>
  <si>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</si>
  <si>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t>Относительная влажность воздуха, %</t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</si>
  <si>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</si>
  <si>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</si>
  <si>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4 Определение метрологических параметров (п.16.6.4)</t>
  </si>
  <si>
    <t>4.1 Определение абсолютной погрешности коэффициента отклонения на постоянном токе (п.16.6.4.1)</t>
  </si>
  <si>
    <t>4.2 Определение абсолютной погрешности установки напряжения смещения  (п.16.6.4.2)</t>
  </si>
  <si>
    <r>
      <t>Устанавливаемое на осциллографе напряжение смещения U</t>
    </r>
    <r>
      <rPr>
        <vertAlign val="subscript"/>
        <sz val="7"/>
        <rFont val="Times New Roman"/>
        <family val="1"/>
        <charset val="204"/>
      </rPr>
      <t>смещ</t>
    </r>
    <r>
      <rPr>
        <sz val="7"/>
        <rFont val="Times New Roman"/>
        <family val="1"/>
        <charset val="204"/>
      </rPr>
      <t>, В</t>
    </r>
  </si>
  <si>
    <t>Измеренное смещение положитель-
ного напряжения, Uизм, мВ</t>
  </si>
  <si>
    <t>Абсолютная погрешность установки положитель-
ного смещения ΔUсмещ, мВ</t>
  </si>
  <si>
    <t>Абсолютная погрешность установки отрицатель-
ного смещения ΔUсмещ, мВ</t>
  </si>
  <si>
    <t>4.3 Определение полосы пропускания (п.16.6.4.4)</t>
  </si>
  <si>
    <r>
      <t>Устанавливаемая частота на генераторе,  f</t>
    </r>
    <r>
      <rPr>
        <vertAlign val="subscript"/>
        <sz val="7"/>
        <rFont val="Times New Roman"/>
        <family val="1"/>
        <charset val="204"/>
      </rPr>
      <t>ген,</t>
    </r>
    <r>
      <rPr>
        <sz val="7"/>
        <rFont val="Times New Roman"/>
        <family val="1"/>
        <charset val="204"/>
      </rPr>
      <t xml:space="preserve"> МГц</t>
    </r>
  </si>
  <si>
    <t>4.4 Определение времени нарастания переходной характеристики (п.16.6.4.5)</t>
  </si>
  <si>
    <t xml:space="preserve">4.6 Определение абсолютной погрешности частоты опорного сигнала (п.16.6.4.6) </t>
  </si>
  <si>
    <r>
      <t>Установленный пороговый уровень срабатывания логического анализатора в меню U</t>
    </r>
    <r>
      <rPr>
        <vertAlign val="subscript"/>
        <sz val="7"/>
        <rFont val="Times New Roman"/>
        <family val="1"/>
        <charset val="204"/>
      </rPr>
      <t>пус</t>
    </r>
    <r>
      <rPr>
        <sz val="7"/>
        <rFont val="Times New Roman"/>
        <family val="1"/>
        <charset val="204"/>
      </rPr>
      <t>, В</t>
    </r>
  </si>
  <si>
    <t>4.8 Определение абсолютной погрешности порогового уровня срабатывания логического анализатора (п.16.6.4.8)</t>
  </si>
  <si>
    <r>
      <t xml:space="preserve">Методика поверки: </t>
    </r>
    <r>
      <rPr>
        <b/>
        <i/>
        <u/>
        <sz val="10"/>
        <rFont val="Times New Roman"/>
        <family val="1"/>
        <charset val="204"/>
      </rPr>
      <t xml:space="preserve">Осциллографы DSO6012A, DSO6014A, DSO6032A, DSO6034A, DSO6052A, DSO6054A, DSO6102A, DSO6104A, MSO6012A, MSO6014A, MSO6032A, MSO6034A, MSO6052A, MSO6054A, MSO6102A, MSO6104A. РУКОВОДСТВО ПО ЭКСПЛУАТАЦИИ в части раздела 16 "Поверка прибора" </t>
    </r>
  </si>
  <si>
    <t>± 5000</t>
  </si>
  <si>
    <t>± 10000</t>
  </si>
  <si>
    <t>± 3</t>
  </si>
  <si>
    <t>± 0,32</t>
  </si>
  <si>
    <t>± 27,2</t>
  </si>
  <si>
    <t xml:space="preserve">Допустимое время нарастания переходной характеристики не более, нс </t>
  </si>
  <si>
    <r>
      <rPr>
        <sz val="10"/>
        <rFont val="Times New Roman"/>
        <family val="1"/>
        <charset val="204"/>
      </rPr>
      <t xml:space="preserve">Протокол периодической поверки № </t>
    </r>
    <r>
      <rPr>
        <b/>
        <i/>
        <u/>
        <sz val="10"/>
        <rFont val="Times New Roman"/>
        <family val="1"/>
        <charset val="204"/>
      </rPr>
      <t>10/23-08-2022/MY45007157</t>
    </r>
    <r>
      <rPr>
        <b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осциллографа</t>
    </r>
    <r>
      <rPr>
        <b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серии</t>
    </r>
    <r>
      <rPr>
        <b/>
        <sz val="10"/>
        <rFont val="Times New Roman"/>
        <family val="1"/>
        <charset val="204"/>
      </rPr>
      <t xml:space="preserve"> MSO6012A </t>
    </r>
    <r>
      <rPr>
        <sz val="10"/>
        <rFont val="Times New Roman"/>
        <family val="1"/>
        <charset val="204"/>
      </rPr>
      <t xml:space="preserve"> № </t>
    </r>
    <r>
      <rPr>
        <b/>
        <i/>
        <u/>
        <sz val="10"/>
        <rFont val="Times New Roman"/>
        <family val="1"/>
        <charset val="204"/>
      </rPr>
      <t>MY5007157</t>
    </r>
  </si>
  <si>
    <r>
      <rPr>
        <b/>
        <i/>
        <u/>
        <sz val="10"/>
        <rFont val="Times New Roman"/>
        <family val="1"/>
        <charset val="204"/>
      </rPr>
      <t>2007</t>
    </r>
    <r>
      <rPr>
        <sz val="10"/>
        <rFont val="Times New Roman"/>
        <family val="1"/>
        <charset val="204"/>
      </rPr>
      <t xml:space="preserve"> г.в., рег. № </t>
    </r>
    <r>
      <rPr>
        <b/>
        <i/>
        <u/>
        <sz val="10"/>
        <rFont val="Times New Roman"/>
        <family val="1"/>
        <charset val="204"/>
      </rPr>
      <t>30681-06</t>
    </r>
  </si>
  <si>
    <r>
      <t xml:space="preserve">Заказчик </t>
    </r>
    <r>
      <rPr>
        <b/>
        <i/>
        <u/>
        <sz val="10"/>
        <rFont val="Times New Roman"/>
        <family val="1"/>
        <charset val="204"/>
      </rPr>
      <t>отд.340</t>
    </r>
  </si>
  <si>
    <r>
      <t xml:space="preserve">1  Внешний осмотр (п.16.6.1):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</si>
  <si>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(п.16.6.2):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</si>
  <si>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3 Калибровка (п.16.6.3): </t>
    </r>
    <r>
      <rPr>
        <b/>
        <i/>
        <u/>
        <sz val="10"/>
        <rFont val="Times New Roman"/>
        <family val="1"/>
        <charset val="204"/>
      </rPr>
      <t>соответствует</t>
    </r>
  </si>
  <si>
    <t>Измеренное время нарастания переходной характеристики с помощью курсоров, нс</t>
  </si>
  <si>
    <r>
      <t>U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 </t>
    </r>
    <r>
      <rPr>
        <b/>
        <i/>
        <sz val="10"/>
        <rFont val="Times New Roman"/>
        <family val="1"/>
        <charset val="204"/>
      </rPr>
      <t>8,24</t>
    </r>
  </si>
  <si>
    <r>
      <t>U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 xml:space="preserve"> = </t>
    </r>
    <r>
      <rPr>
        <b/>
        <i/>
        <sz val="10"/>
        <rFont val="Times New Roman"/>
        <family val="1"/>
        <charset val="204"/>
      </rPr>
      <t>7,69</t>
    </r>
  </si>
  <si>
    <r>
      <t>U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 </t>
    </r>
    <r>
      <rPr>
        <b/>
        <i/>
        <sz val="10"/>
        <rFont val="Times New Roman"/>
        <family val="1"/>
        <charset val="204"/>
      </rPr>
      <t>-0,007</t>
    </r>
  </si>
  <si>
    <r>
      <t>U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 xml:space="preserve"> =</t>
    </r>
    <r>
      <rPr>
        <b/>
        <i/>
        <sz val="10"/>
        <rFont val="Times New Roman"/>
        <family val="1"/>
        <charset val="204"/>
      </rPr>
      <t xml:space="preserve"> -0,064</t>
    </r>
  </si>
  <si>
    <r>
      <t>U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</t>
    </r>
    <r>
      <rPr>
        <b/>
        <i/>
        <sz val="10"/>
        <rFont val="Times New Roman"/>
        <family val="1"/>
        <charset val="204"/>
      </rPr>
      <t xml:space="preserve"> -7,75</t>
    </r>
  </si>
  <si>
    <r>
      <t>U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 xml:space="preserve"> = </t>
    </r>
    <r>
      <rPr>
        <b/>
        <i/>
        <sz val="10"/>
        <rFont val="Times New Roman"/>
        <family val="1"/>
        <charset val="204"/>
      </rPr>
      <t>-8,30</t>
    </r>
  </si>
  <si>
    <r>
      <t>U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 </t>
    </r>
    <r>
      <rPr>
        <b/>
        <i/>
        <sz val="10"/>
        <rFont val="Times New Roman"/>
        <family val="1"/>
        <charset val="204"/>
      </rPr>
      <t>8,27</t>
    </r>
  </si>
  <si>
    <r>
      <t>U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</t>
    </r>
    <r>
      <rPr>
        <b/>
        <i/>
        <sz val="10"/>
        <rFont val="Times New Roman"/>
        <family val="1"/>
        <charset val="204"/>
      </rPr>
      <t xml:space="preserve"> -0,009</t>
    </r>
  </si>
  <si>
    <r>
      <t>U</t>
    </r>
    <r>
      <rPr>
        <vertAlign val="subscript"/>
        <sz val="10"/>
        <rFont val="Times New Roman"/>
        <family val="1"/>
        <charset val="204"/>
      </rPr>
      <t xml:space="preserve">0 </t>
    </r>
    <r>
      <rPr>
        <sz val="10"/>
        <rFont val="Times New Roman"/>
        <family val="1"/>
        <charset val="204"/>
      </rPr>
      <t xml:space="preserve">= </t>
    </r>
    <r>
      <rPr>
        <b/>
        <i/>
        <sz val="10"/>
        <rFont val="Times New Roman"/>
        <family val="1"/>
        <charset val="204"/>
      </rPr>
      <t>-0,067</t>
    </r>
  </si>
  <si>
    <r>
      <t>U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 </t>
    </r>
    <r>
      <rPr>
        <b/>
        <i/>
        <sz val="10"/>
        <rFont val="Times New Roman"/>
        <family val="1"/>
        <charset val="204"/>
      </rPr>
      <t>-8,33</t>
    </r>
  </si>
  <si>
    <r>
      <t>U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 xml:space="preserve"> = </t>
    </r>
    <r>
      <rPr>
        <b/>
        <i/>
        <sz val="10"/>
        <rFont val="Times New Roman"/>
        <family val="1"/>
        <charset val="204"/>
      </rPr>
      <t>-7,74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</si>
  <si>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 к применению</t>
    </r>
  </si>
  <si>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</si>
  <si>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9500B/9530 № 276568182, КМ300КНТ № 047/026/039, Ч1-93 № 1601, FCA3120 № 418840</t>
    </r>
  </si>
  <si>
    <t>dcv1+_1</t>
  </si>
  <si>
    <t>dcv1-_1</t>
  </si>
  <si>
    <t>dcv1+_2</t>
  </si>
  <si>
    <t>dcv1-_2</t>
  </si>
  <si>
    <t>dcv1+_3</t>
  </si>
  <si>
    <t>dcv1-_3</t>
  </si>
  <si>
    <t>dcv1+_4</t>
  </si>
  <si>
    <t>dcv1-_4</t>
  </si>
  <si>
    <t>dcv1+_5</t>
  </si>
  <si>
    <t>dcv1-_5</t>
  </si>
  <si>
    <t>dcv1+_6</t>
  </si>
  <si>
    <t>dcv1-_6</t>
  </si>
  <si>
    <t>dcv1+_7</t>
  </si>
  <si>
    <t>dcv1-_7</t>
  </si>
  <si>
    <t>dcv1+_8</t>
  </si>
  <si>
    <t>dcv1-_8</t>
  </si>
  <si>
    <t>dcv1+_9</t>
  </si>
  <si>
    <t>dcv1-_9</t>
  </si>
  <si>
    <t>dcv1+_10</t>
  </si>
  <si>
    <t>dcv1-_10</t>
  </si>
  <si>
    <t>dcv1+_11</t>
  </si>
  <si>
    <t>dcv1-_11</t>
  </si>
  <si>
    <t>dcv1+_12</t>
  </si>
  <si>
    <t>dcv1-_12</t>
  </si>
  <si>
    <t>dcv1+_13</t>
  </si>
  <si>
    <t>dcv1-_13</t>
  </si>
  <si>
    <t>dcv1+_14</t>
  </si>
  <si>
    <t>dcv1-_14</t>
  </si>
  <si>
    <t>dcv1+_15</t>
  </si>
  <si>
    <t>dcv1-_15</t>
  </si>
  <si>
    <t>dcv2+_1</t>
  </si>
  <si>
    <t>dcv2-_1</t>
  </si>
  <si>
    <t>dcv2+_2</t>
  </si>
  <si>
    <t>dcv2-_2</t>
  </si>
  <si>
    <t>dcv2+_3</t>
  </si>
  <si>
    <t>dcv2-_3</t>
  </si>
  <si>
    <t>dcv2+_4</t>
  </si>
  <si>
    <t>dcv2-_4</t>
  </si>
  <si>
    <t>dcv2+_5</t>
  </si>
  <si>
    <t>dcv2-_5</t>
  </si>
  <si>
    <t>dcv2+_6</t>
  </si>
  <si>
    <t>dcv2-_6</t>
  </si>
  <si>
    <t>dcv2+_7</t>
  </si>
  <si>
    <t>dcv2-_7</t>
  </si>
  <si>
    <t>dcv2+_8</t>
  </si>
  <si>
    <t>dcv2-_8</t>
  </si>
  <si>
    <t>dcv2+_9</t>
  </si>
  <si>
    <t>dcv2-_9</t>
  </si>
  <si>
    <t>dcv2+_10</t>
  </si>
  <si>
    <t>dcv2-_10</t>
  </si>
  <si>
    <t>dcv2+_11</t>
  </si>
  <si>
    <t>dcv2-_11</t>
  </si>
  <si>
    <t>dcv2+_12</t>
  </si>
  <si>
    <t>dcv2-_12</t>
  </si>
  <si>
    <t>dcv2+_13</t>
  </si>
  <si>
    <t>dcv2-_13</t>
  </si>
  <si>
    <t>dcv2+_14</t>
  </si>
  <si>
    <t>dcv2-_14</t>
  </si>
  <si>
    <t>dcv2+_15</t>
  </si>
  <si>
    <t>dcv2-_15</t>
  </si>
  <si>
    <t>vofs1+_1</t>
  </si>
  <si>
    <t>vofs1-_1</t>
  </si>
  <si>
    <t>vofs1+_2</t>
  </si>
  <si>
    <t>vofs1-_2</t>
  </si>
  <si>
    <t>vofs1+_3</t>
  </si>
  <si>
    <t>vofs1-_3</t>
  </si>
  <si>
    <t>vofs1+_4</t>
  </si>
  <si>
    <t>vofs1-_4</t>
  </si>
  <si>
    <t>vofs1+_5</t>
  </si>
  <si>
    <t>vofs1-_5</t>
  </si>
  <si>
    <t>vofs1+_6</t>
  </si>
  <si>
    <t>vofs1-_6</t>
  </si>
  <si>
    <t>vofs2+_1</t>
  </si>
  <si>
    <t>vofs2-_1</t>
  </si>
  <si>
    <t>vofs2+_2</t>
  </si>
  <si>
    <t>vofs2-_2</t>
  </si>
  <si>
    <t>vofs2+_3</t>
  </si>
  <si>
    <t>vofs2-_3</t>
  </si>
  <si>
    <t>vofs2+_4</t>
  </si>
  <si>
    <t>vofs2-_4</t>
  </si>
  <si>
    <t>vofs2+_5</t>
  </si>
  <si>
    <t>vofs2-_5</t>
  </si>
  <si>
    <t>vofs2+_6</t>
  </si>
  <si>
    <t>vofs2-_6</t>
  </si>
  <si>
    <t>pdb1_1</t>
  </si>
  <si>
    <t>pdb1_2</t>
  </si>
  <si>
    <t>pdb1_3</t>
  </si>
  <si>
    <t>pdb1_4</t>
  </si>
  <si>
    <t>pdb1_5</t>
  </si>
  <si>
    <t>pdb1_6</t>
  </si>
  <si>
    <t>pdb2_1</t>
  </si>
  <si>
    <t>pdb2_2</t>
  </si>
  <si>
    <t>pdb2_3</t>
  </si>
  <si>
    <t>pdb2_4</t>
  </si>
  <si>
    <t>pdb2_5</t>
  </si>
  <si>
    <t>pdb2_6</t>
  </si>
  <si>
    <t>tr_1</t>
  </si>
  <si>
    <t>tr_2</t>
  </si>
  <si>
    <t>Дата:</t>
  </si>
  <si>
    <t>_date</t>
  </si>
  <si>
    <t>Поверку провёл:</t>
  </si>
  <si>
    <t>(</t>
  </si>
  <si>
    <t>_pov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</si>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</sst>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6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7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vertAlign val="subscript"/>
      <sz val="7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Symbol"/>
      <family val="1"/>
      <charset val="2"/>
    </font>
    <font>
      <i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protection locked="0"/>
    </xf>
    <xf numFmtId="0" fontId="11" fillId="0" borderId="0" xfId="0" applyFont="1" applyProtection="1">
      <protection locked="0"/>
    </xf>
    <xf numFmtId="0" fontId="11" fillId="0" borderId="0" xfId="0" applyFont="1"/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/>
    <xf numFmtId="2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4" xfId="0" applyFont="1" applyBorder="1"/>
    <xf numFmtId="0" fontId="2" fillId="0" borderId="14" xfId="0" applyFont="1" applyBorder="1" applyAlignment="1">
      <alignment horizontal="right"/>
    </xf>
    <xf numFmtId="0" fontId="9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9"/>
  <sheetViews>
    <sheetView tabSelected="1" view="pageLayout" topLeftCell="A117" zoomScaleNormal="100" workbookViewId="0">
      <selection activeCell="A142" sqref="A142"/>
    </sheetView>
  </sheetViews>
  <sheetFormatPr defaultRowHeight="12.75" x14ac:dyDescent="0.2"/>
  <cols>
    <col min="1" max="1" width="11.28515625" customWidth="1"/>
    <col min="2" max="2" width="10.7109375" customWidth="1"/>
    <col min="7" max="7" width="10.5703125" customWidth="1"/>
    <col min="8" max="8" width="10" customWidth="1"/>
    <col min="16" max="16" width="11.28515625" bestFit="1" customWidth="1"/>
  </cols>
  <sheetData>
    <row r="1" spans="1:15" ht="70.5" customHeight="1" x14ac:dyDescent="0.2">
      <c r="A1" s="69" t="s">
        <v>124</v>
      </c>
      <c r="B1" s="69"/>
      <c r="C1" s="69"/>
      <c r="D1" s="69"/>
      <c r="E1" s="69"/>
      <c r="F1" s="69"/>
      <c r="G1" s="69"/>
      <c r="H1" s="69"/>
      <c r="I1" s="69"/>
      <c r="J1" s="69"/>
    </row>
    <row r="2" spans="1:15" ht="13.5" x14ac:dyDescent="0.25">
      <c r="A2" s="79" t="s">
        <v>105</v>
      </c>
      <c r="B2" s="79"/>
      <c r="C2" s="79"/>
      <c r="D2" s="79"/>
      <c r="E2" s="79"/>
      <c r="F2" s="79"/>
      <c r="G2" s="79"/>
      <c r="H2" s="79"/>
      <c r="I2" s="79"/>
      <c r="J2" s="79"/>
    </row>
    <row r="3" spans="1:15" ht="13.5" x14ac:dyDescent="0.25">
      <c r="A3" s="70" t="s">
        <v>106</v>
      </c>
      <c r="B3" s="70"/>
      <c r="C3" s="70"/>
      <c r="D3" s="70"/>
      <c r="E3" s="70"/>
      <c r="F3" s="70"/>
      <c r="G3" s="70"/>
      <c r="H3" s="70"/>
      <c r="I3" s="70"/>
      <c r="J3" s="70"/>
    </row>
    <row r="4" spans="1:15" ht="13.5" x14ac:dyDescent="0.25">
      <c r="A4" s="5" t="s">
        <v>107</v>
      </c>
      <c r="B4" s="19"/>
      <c r="C4" s="19"/>
      <c r="D4" s="19"/>
      <c r="E4" s="19"/>
      <c r="F4" s="19"/>
      <c r="G4" s="19"/>
      <c r="H4" s="19"/>
      <c r="I4" s="19"/>
      <c r="J4" s="19"/>
    </row>
    <row r="5" spans="1:15" ht="6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5" ht="12.75" customHeight="1" x14ac:dyDescent="0.2">
      <c r="A6" s="84" t="s">
        <v>98</v>
      </c>
      <c r="B6" s="84"/>
      <c r="C6" s="84"/>
      <c r="D6" s="84"/>
      <c r="E6" s="84"/>
      <c r="F6" s="84"/>
      <c r="G6" s="84"/>
      <c r="H6" s="84"/>
      <c r="I6" s="84"/>
      <c r="J6" s="84"/>
    </row>
    <row r="7" spans="1:15" x14ac:dyDescent="0.2">
      <c r="A7" s="84"/>
      <c r="B7" s="84"/>
      <c r="C7" s="84"/>
      <c r="D7" s="84"/>
      <c r="E7" s="84"/>
      <c r="F7" s="84"/>
      <c r="G7" s="84"/>
      <c r="H7" s="84"/>
      <c r="I7" s="84"/>
      <c r="J7" s="84"/>
    </row>
    <row r="8" spans="1:15" x14ac:dyDescent="0.2">
      <c r="A8" s="84"/>
      <c r="B8" s="84"/>
      <c r="C8" s="84"/>
      <c r="D8" s="84"/>
      <c r="E8" s="84"/>
      <c r="F8" s="84"/>
      <c r="G8" s="84"/>
      <c r="H8" s="84"/>
      <c r="I8" s="84"/>
      <c r="J8" s="84"/>
    </row>
    <row r="9" spans="1:15" ht="3.7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5" s="22" customFormat="1" x14ac:dyDescent="0.2">
      <c r="A10" s="20" t="s">
        <v>75</v>
      </c>
      <c r="B10" s="20"/>
      <c r="C10" s="20"/>
      <c r="D10" s="20"/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s="22" customFormat="1" ht="26.25" customHeight="1" x14ac:dyDescent="0.2">
      <c r="A11" s="71" t="s">
        <v>76</v>
      </c>
      <c r="B11" s="72"/>
      <c r="C11" s="72"/>
      <c r="D11" s="73"/>
      <c r="E11" s="74" t="s">
        <v>77</v>
      </c>
      <c r="F11" s="75"/>
      <c r="G11" s="76" t="s">
        <v>78</v>
      </c>
      <c r="H11" s="76"/>
      <c r="I11" s="21"/>
      <c r="J11" s="21"/>
      <c r="K11" s="21"/>
      <c r="L11" s="21"/>
      <c r="M11" s="21"/>
      <c r="N11" s="21"/>
      <c r="O11" s="21"/>
    </row>
    <row r="12" spans="1:15" s="22" customFormat="1" ht="13.5" customHeight="1" x14ac:dyDescent="0.2">
      <c r="A12" s="86" t="s">
        <v>80</v>
      </c>
      <c r="B12" s="86"/>
      <c r="C12" s="86"/>
      <c r="D12" s="86"/>
      <c r="E12" s="77"/>
      <c r="F12" s="77"/>
      <c r="G12" s="78" t="s">
        <v>81</v>
      </c>
      <c r="H12" s="78"/>
      <c r="I12" s="21"/>
      <c r="J12" s="21"/>
      <c r="K12" s="21"/>
      <c r="L12" s="21"/>
      <c r="M12" s="21"/>
      <c r="N12" s="21"/>
      <c r="O12" s="21"/>
    </row>
    <row r="13" spans="1:15" s="22" customFormat="1" ht="13.5" customHeight="1" x14ac:dyDescent="0.2">
      <c r="A13" s="86" t="s">
        <v>82</v>
      </c>
      <c r="B13" s="86"/>
      <c r="C13" s="86"/>
      <c r="D13" s="86"/>
      <c r="E13" s="77"/>
      <c r="F13" s="77"/>
      <c r="G13" s="78" t="s">
        <v>83</v>
      </c>
      <c r="H13" s="78"/>
      <c r="I13" s="21"/>
      <c r="J13" s="21"/>
      <c r="K13" s="21"/>
      <c r="L13" s="21"/>
      <c r="M13" s="21"/>
      <c r="N13" s="21"/>
      <c r="O13" s="21"/>
    </row>
    <row r="14" spans="1:15" s="22" customFormat="1" ht="13.5" customHeight="1" x14ac:dyDescent="0.2">
      <c r="A14" s="86" t="s">
        <v>79</v>
      </c>
      <c r="B14" s="86"/>
      <c r="C14" s="86"/>
      <c r="D14" s="86"/>
      <c r="E14" s="77"/>
      <c r="F14" s="77"/>
      <c r="G14" s="78" t="s">
        <v>84</v>
      </c>
      <c r="H14" s="78"/>
      <c r="I14" s="21"/>
      <c r="J14" s="21"/>
      <c r="K14" s="21"/>
      <c r="L14" s="21"/>
      <c r="M14" s="21"/>
      <c r="N14" s="21"/>
      <c r="O14" s="21"/>
    </row>
    <row r="15" spans="1:15" ht="4.5" customHeight="1" x14ac:dyDescent="0.2">
      <c r="A15" s="2"/>
      <c r="B15" s="2"/>
      <c r="C15" s="2"/>
      <c r="D15" s="2"/>
      <c r="E15" s="2"/>
      <c r="F15" s="3"/>
      <c r="G15" s="3"/>
      <c r="H15" s="3"/>
      <c r="I15" s="3"/>
      <c r="J15" s="3"/>
    </row>
    <row r="16" spans="1:15" ht="9" customHeight="1" x14ac:dyDescent="0.2">
      <c r="A16" s="81" t="s">
        <v>125</v>
      </c>
      <c r="B16" s="81"/>
      <c r="C16" s="81"/>
      <c r="D16" s="81"/>
      <c r="E16" s="81"/>
      <c r="F16" s="81"/>
      <c r="G16" s="81"/>
      <c r="H16" s="81"/>
      <c r="I16" s="81"/>
      <c r="J16" s="81"/>
    </row>
    <row r="17" spans="1:15" ht="4.5" customHeight="1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</row>
    <row r="18" spans="1:15" ht="13.5" x14ac:dyDescent="0.25">
      <c r="A18" s="2" t="s">
        <v>108</v>
      </c>
      <c r="B18" s="2"/>
      <c r="C18" s="2"/>
      <c r="D18" s="2"/>
      <c r="E18" s="2"/>
      <c r="F18" s="3"/>
      <c r="G18" s="3"/>
      <c r="H18" s="3"/>
      <c r="I18" s="3"/>
      <c r="J18" s="3"/>
    </row>
    <row r="19" spans="1:15" ht="4.5" customHeight="1" x14ac:dyDescent="0.2">
      <c r="A19" s="2"/>
      <c r="B19" s="2"/>
      <c r="C19" s="2"/>
      <c r="D19" s="2"/>
      <c r="E19" s="2"/>
      <c r="F19" s="3"/>
      <c r="G19" s="3"/>
      <c r="H19" s="3"/>
      <c r="I19" s="3"/>
      <c r="J19" s="3"/>
    </row>
    <row r="20" spans="1:15" ht="13.5" x14ac:dyDescent="0.25">
      <c r="A20" s="2" t="s">
        <v>109</v>
      </c>
      <c r="B20" s="2"/>
      <c r="C20" s="2"/>
      <c r="D20" s="2"/>
      <c r="E20" s="2"/>
      <c r="F20" s="3"/>
      <c r="G20" s="3"/>
      <c r="H20" s="3"/>
      <c r="I20" s="3"/>
      <c r="J20" s="3"/>
    </row>
    <row r="21" spans="1:15" ht="4.5" customHeight="1" x14ac:dyDescent="0.2">
      <c r="A21" s="2"/>
      <c r="B21" s="2"/>
      <c r="C21" s="2"/>
      <c r="D21" s="2"/>
      <c r="E21" s="2"/>
      <c r="F21" s="3"/>
      <c r="G21" s="3"/>
      <c r="H21" s="3"/>
      <c r="I21" s="3"/>
      <c r="J21" s="3"/>
    </row>
    <row r="22" spans="1:15" ht="13.5" x14ac:dyDescent="0.25">
      <c r="A22" s="2" t="s">
        <v>110</v>
      </c>
      <c r="B22" s="2"/>
      <c r="C22" s="2"/>
      <c r="D22" s="2"/>
      <c r="E22" s="2"/>
      <c r="F22" s="3"/>
      <c r="G22" s="3"/>
      <c r="H22" s="3"/>
      <c r="I22" s="3"/>
      <c r="J22" s="3"/>
    </row>
    <row r="23" spans="1:15" ht="4.5" customHeight="1" x14ac:dyDescent="0.2">
      <c r="A23" s="4"/>
      <c r="B23" s="2"/>
      <c r="C23" s="2"/>
      <c r="D23" s="2"/>
      <c r="E23" s="2"/>
      <c r="F23" s="3"/>
      <c r="G23" s="3"/>
      <c r="H23" s="3"/>
      <c r="I23" s="3"/>
      <c r="J23" s="3"/>
    </row>
    <row r="24" spans="1:15" x14ac:dyDescent="0.2">
      <c r="A24" s="80" t="s">
        <v>85</v>
      </c>
      <c r="B24" s="80"/>
      <c r="C24" s="80"/>
      <c r="D24" s="80"/>
      <c r="E24" s="80"/>
      <c r="F24" s="80"/>
      <c r="G24" s="80"/>
      <c r="H24" s="80"/>
      <c r="I24" s="80"/>
      <c r="J24" s="80"/>
    </row>
    <row r="25" spans="1:15" ht="3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5" x14ac:dyDescent="0.2">
      <c r="A26" s="82" t="s">
        <v>86</v>
      </c>
      <c r="B26" s="83"/>
      <c r="C26" s="83"/>
      <c r="D26" s="83"/>
      <c r="E26" s="83"/>
      <c r="F26" s="83"/>
      <c r="G26" s="83"/>
      <c r="H26" s="83"/>
      <c r="I26" s="83"/>
      <c r="J26" s="7"/>
    </row>
    <row r="27" spans="1:15" ht="3.75" customHeight="1" x14ac:dyDescent="0.2">
      <c r="A27" s="8"/>
      <c r="B27" s="18"/>
      <c r="C27" s="18"/>
      <c r="D27" s="18"/>
      <c r="E27" s="18"/>
      <c r="F27" s="18"/>
      <c r="G27" s="18"/>
      <c r="H27" s="18"/>
      <c r="I27" s="18"/>
      <c r="J27" s="7"/>
    </row>
    <row r="28" spans="1:15" ht="12.75" customHeight="1" x14ac:dyDescent="0.2">
      <c r="A28" s="65" t="s">
        <v>12</v>
      </c>
      <c r="B28" s="65" t="s">
        <v>13</v>
      </c>
      <c r="C28" s="45" t="s">
        <v>45</v>
      </c>
      <c r="D28" s="45"/>
      <c r="E28" s="45" t="s">
        <v>46</v>
      </c>
      <c r="F28" s="45"/>
      <c r="G28" s="65" t="s">
        <v>47</v>
      </c>
      <c r="H28" s="65" t="s">
        <v>48</v>
      </c>
      <c r="I28" s="45" t="s">
        <v>44</v>
      </c>
      <c r="J28" s="48"/>
    </row>
    <row r="29" spans="1:15" x14ac:dyDescent="0.2">
      <c r="A29" s="65"/>
      <c r="B29" s="65"/>
      <c r="C29" s="45"/>
      <c r="D29" s="45"/>
      <c r="E29" s="45"/>
      <c r="F29" s="45"/>
      <c r="G29" s="65"/>
      <c r="H29" s="65"/>
      <c r="I29" s="48"/>
      <c r="J29" s="48"/>
    </row>
    <row r="30" spans="1:15" x14ac:dyDescent="0.2">
      <c r="A30" s="65"/>
      <c r="B30" s="65"/>
      <c r="C30" s="45"/>
      <c r="D30" s="45"/>
      <c r="E30" s="45"/>
      <c r="F30" s="45"/>
      <c r="G30" s="65"/>
      <c r="H30" s="65"/>
      <c r="I30" s="48"/>
      <c r="J30" s="48"/>
    </row>
    <row r="31" spans="1:15" x14ac:dyDescent="0.2">
      <c r="A31" s="65"/>
      <c r="B31" s="65"/>
      <c r="C31" s="45"/>
      <c r="D31" s="45"/>
      <c r="E31" s="45"/>
      <c r="F31" s="45"/>
      <c r="G31" s="65"/>
      <c r="H31" s="65"/>
      <c r="I31" s="48"/>
      <c r="J31" s="48"/>
    </row>
    <row r="32" spans="1:15" ht="5.25" customHeight="1" x14ac:dyDescent="0.2">
      <c r="A32" s="65"/>
      <c r="B32" s="65"/>
      <c r="C32" s="45"/>
      <c r="D32" s="45"/>
      <c r="E32" s="45"/>
      <c r="F32" s="45"/>
      <c r="G32" s="65"/>
      <c r="H32" s="65"/>
      <c r="I32" s="48"/>
      <c r="J32" s="48"/>
      <c r="M32" s="17"/>
      <c r="N32" s="17"/>
      <c r="O32" s="17"/>
    </row>
    <row r="33" spans="1:10" ht="12.75" customHeight="1" x14ac:dyDescent="0.2">
      <c r="A33" s="85" t="s">
        <v>0</v>
      </c>
      <c r="B33" s="65"/>
      <c r="C33" s="65"/>
      <c r="D33" s="65"/>
      <c r="E33" s="65"/>
      <c r="F33" s="65"/>
      <c r="G33" s="65"/>
      <c r="H33" s="65"/>
      <c r="I33" s="65"/>
      <c r="J33" s="65"/>
    </row>
    <row r="34" spans="1:10" ht="12.75" customHeight="1" x14ac:dyDescent="0.25">
      <c r="A34" s="11">
        <v>1</v>
      </c>
      <c r="B34" s="11" t="s">
        <v>101</v>
      </c>
      <c r="C34" s="62" t="s">
        <v>126</v>
      </c>
      <c r="D34" s="63"/>
      <c r="E34" s="62" t="s">
        <v>127</v>
      </c>
      <c r="F34" s="63"/>
      <c r="G34" s="31" t="e">
        <f>C34-A34*3</f>
        <v>#VALUE!</v>
      </c>
      <c r="H34" s="31" t="e">
        <f>E34+A34*3</f>
        <v>#VALUE!</v>
      </c>
      <c r="I34" s="48" t="s">
        <v>102</v>
      </c>
      <c r="J34" s="48"/>
    </row>
    <row r="35" spans="1:10" ht="12.75" customHeight="1" x14ac:dyDescent="0.25">
      <c r="A35" s="11">
        <v>2</v>
      </c>
      <c r="B35" s="11" t="s">
        <v>14</v>
      </c>
      <c r="C35" s="62" t="s">
        <v>128</v>
      </c>
      <c r="D35" s="63"/>
      <c r="E35" s="62" t="s">
        <v>129</v>
      </c>
      <c r="F35" s="63"/>
      <c r="G35" s="31" t="e">
        <f t="shared" ref="G35:G47" si="0">C35-A35*3</f>
        <v>#VALUE!</v>
      </c>
      <c r="H35" s="31" t="e">
        <f t="shared" ref="H35:H47" si="1">E35+A35*3</f>
        <v>#VALUE!</v>
      </c>
      <c r="I35" s="48" t="s">
        <v>102</v>
      </c>
      <c r="J35" s="48"/>
    </row>
    <row r="36" spans="1:10" ht="12.75" customHeight="1" x14ac:dyDescent="0.25">
      <c r="A36" s="11">
        <v>5</v>
      </c>
      <c r="B36" s="11" t="s">
        <v>2</v>
      </c>
      <c r="C36" s="62" t="s">
        <v>130</v>
      </c>
      <c r="D36" s="63"/>
      <c r="E36" s="62" t="s">
        <v>131</v>
      </c>
      <c r="F36" s="63"/>
      <c r="G36" s="31" t="e">
        <f t="shared" si="0"/>
        <v>#VALUE!</v>
      </c>
      <c r="H36" s="31" t="e">
        <f t="shared" si="1"/>
        <v>#VALUE!</v>
      </c>
      <c r="I36" s="48" t="s">
        <v>16</v>
      </c>
      <c r="J36" s="48"/>
    </row>
    <row r="37" spans="1:10" ht="12.75" customHeight="1" x14ac:dyDescent="0.25">
      <c r="A37" s="11">
        <v>10</v>
      </c>
      <c r="B37" s="11" t="s">
        <v>3</v>
      </c>
      <c r="C37" s="62" t="s">
        <v>132</v>
      </c>
      <c r="D37" s="63"/>
      <c r="E37" s="62" t="s">
        <v>133</v>
      </c>
      <c r="F37" s="63"/>
      <c r="G37" s="31" t="e">
        <f t="shared" si="0"/>
        <v>#VALUE!</v>
      </c>
      <c r="H37" s="31" t="e">
        <f t="shared" si="1"/>
        <v>#VALUE!</v>
      </c>
      <c r="I37" s="48" t="s">
        <v>17</v>
      </c>
      <c r="J37" s="48"/>
    </row>
    <row r="38" spans="1:10" ht="12.75" customHeight="1" x14ac:dyDescent="0.25">
      <c r="A38" s="11">
        <v>20</v>
      </c>
      <c r="B38" s="11" t="s">
        <v>4</v>
      </c>
      <c r="C38" s="62" t="s">
        <v>134</v>
      </c>
      <c r="D38" s="63"/>
      <c r="E38" s="62" t="s">
        <v>135</v>
      </c>
      <c r="F38" s="63"/>
      <c r="G38" s="31" t="e">
        <f t="shared" si="0"/>
        <v>#VALUE!</v>
      </c>
      <c r="H38" s="31" t="e">
        <f t="shared" si="1"/>
        <v>#VALUE!</v>
      </c>
      <c r="I38" s="48" t="s">
        <v>18</v>
      </c>
      <c r="J38" s="48"/>
    </row>
    <row r="39" spans="1:10" ht="12.75" customHeight="1" x14ac:dyDescent="0.25">
      <c r="A39" s="11">
        <v>50</v>
      </c>
      <c r="B39" s="11" t="s">
        <v>5</v>
      </c>
      <c r="C39" s="62" t="s">
        <v>136</v>
      </c>
      <c r="D39" s="63"/>
      <c r="E39" s="62" t="s">
        <v>137</v>
      </c>
      <c r="F39" s="63"/>
      <c r="G39" s="32" t="e">
        <f t="shared" si="0"/>
        <v>#VALUE!</v>
      </c>
      <c r="H39" s="32" t="e">
        <f t="shared" si="1"/>
        <v>#VALUE!</v>
      </c>
      <c r="I39" s="48" t="s">
        <v>19</v>
      </c>
      <c r="J39" s="48"/>
    </row>
    <row r="40" spans="1:10" ht="12.75" customHeight="1" x14ac:dyDescent="0.25">
      <c r="A40" s="11">
        <v>100</v>
      </c>
      <c r="B40" s="11" t="s">
        <v>6</v>
      </c>
      <c r="C40" s="62" t="s">
        <v>138</v>
      </c>
      <c r="D40" s="63"/>
      <c r="E40" s="62" t="s">
        <v>139</v>
      </c>
      <c r="F40" s="63"/>
      <c r="G40" s="32" t="e">
        <f t="shared" si="0"/>
        <v>#VALUE!</v>
      </c>
      <c r="H40" s="32" t="e">
        <f t="shared" si="1"/>
        <v>#VALUE!</v>
      </c>
      <c r="I40" s="48" t="s">
        <v>20</v>
      </c>
      <c r="J40" s="48"/>
    </row>
    <row r="41" spans="1:10" ht="12.75" customHeight="1" x14ac:dyDescent="0.25">
      <c r="A41" s="11">
        <v>200</v>
      </c>
      <c r="B41" s="11" t="s">
        <v>7</v>
      </c>
      <c r="C41" s="62" t="s">
        <v>140</v>
      </c>
      <c r="D41" s="63"/>
      <c r="E41" s="62" t="s">
        <v>141</v>
      </c>
      <c r="F41" s="63"/>
      <c r="G41" s="32" t="e">
        <f t="shared" si="0"/>
        <v>#VALUE!</v>
      </c>
      <c r="H41" s="32" t="e">
        <f t="shared" si="1"/>
        <v>#VALUE!</v>
      </c>
      <c r="I41" s="48" t="s">
        <v>21</v>
      </c>
      <c r="J41" s="48"/>
    </row>
    <row r="42" spans="1:10" ht="12.75" customHeight="1" x14ac:dyDescent="0.25">
      <c r="A42" s="11">
        <v>500</v>
      </c>
      <c r="B42" s="11" t="s">
        <v>8</v>
      </c>
      <c r="C42" s="62" t="s">
        <v>142</v>
      </c>
      <c r="D42" s="63"/>
      <c r="E42" s="62" t="s">
        <v>143</v>
      </c>
      <c r="F42" s="63"/>
      <c r="G42" s="32" t="e">
        <f t="shared" si="0"/>
        <v>#VALUE!</v>
      </c>
      <c r="H42" s="32" t="e">
        <f t="shared" si="1"/>
        <v>#VALUE!</v>
      </c>
      <c r="I42" s="48" t="s">
        <v>22</v>
      </c>
      <c r="J42" s="48"/>
    </row>
    <row r="43" spans="1:10" ht="12.75" customHeight="1" x14ac:dyDescent="0.25">
      <c r="A43" s="11">
        <v>1000</v>
      </c>
      <c r="B43" s="11" t="s">
        <v>9</v>
      </c>
      <c r="C43" s="62" t="s">
        <v>144</v>
      </c>
      <c r="D43" s="63"/>
      <c r="E43" s="62" t="s">
        <v>145</v>
      </c>
      <c r="F43" s="63"/>
      <c r="G43" s="32" t="e">
        <f t="shared" si="0"/>
        <v>#VALUE!</v>
      </c>
      <c r="H43" s="32" t="e">
        <f t="shared" si="1"/>
        <v>#VALUE!</v>
      </c>
      <c r="I43" s="48" t="s">
        <v>23</v>
      </c>
      <c r="J43" s="48"/>
    </row>
    <row r="44" spans="1:10" ht="12.75" customHeight="1" x14ac:dyDescent="0.25">
      <c r="A44" s="11">
        <v>2000</v>
      </c>
      <c r="B44" s="11" t="s">
        <v>10</v>
      </c>
      <c r="C44" s="62" t="s">
        <v>146</v>
      </c>
      <c r="D44" s="63"/>
      <c r="E44" s="62" t="s">
        <v>147</v>
      </c>
      <c r="F44" s="63"/>
      <c r="G44" s="32" t="e">
        <f t="shared" si="0"/>
        <v>#VALUE!</v>
      </c>
      <c r="H44" s="32" t="e">
        <f t="shared" si="1"/>
        <v>#VALUE!</v>
      </c>
      <c r="I44" s="48" t="s">
        <v>24</v>
      </c>
      <c r="J44" s="48"/>
    </row>
    <row r="45" spans="1:10" ht="12.75" customHeight="1" x14ac:dyDescent="0.25">
      <c r="A45" s="11">
        <v>5000</v>
      </c>
      <c r="B45" s="11" t="s">
        <v>99</v>
      </c>
      <c r="C45" s="62" t="s">
        <v>148</v>
      </c>
      <c r="D45" s="63"/>
      <c r="E45" s="62" t="s">
        <v>149</v>
      </c>
      <c r="F45" s="63"/>
      <c r="G45" s="32" t="e">
        <f>C45-A45</f>
        <v>#VALUE!</v>
      </c>
      <c r="H45" s="32" t="e">
        <f>E45+A45</f>
        <v>#VALUE!</v>
      </c>
      <c r="I45" s="48" t="s">
        <v>25</v>
      </c>
      <c r="J45" s="48"/>
    </row>
    <row r="46" spans="1:10" ht="12.75" customHeight="1" x14ac:dyDescent="0.25">
      <c r="A46" s="11">
        <v>5000</v>
      </c>
      <c r="B46" s="11" t="s">
        <v>100</v>
      </c>
      <c r="C46" s="62" t="s">
        <v>150</v>
      </c>
      <c r="D46" s="63"/>
      <c r="E46" s="62" t="s">
        <v>151</v>
      </c>
      <c r="F46" s="63"/>
      <c r="G46" s="32" t="e">
        <f>C46-A46*2</f>
        <v>#VALUE!</v>
      </c>
      <c r="H46" s="32" t="e">
        <f>E46+A46*2</f>
        <v>#VALUE!</v>
      </c>
      <c r="I46" s="48" t="s">
        <v>25</v>
      </c>
      <c r="J46" s="48"/>
    </row>
    <row r="47" spans="1:10" ht="12.75" customHeight="1" x14ac:dyDescent="0.25">
      <c r="A47" s="11">
        <v>5000</v>
      </c>
      <c r="B47" s="11" t="s">
        <v>11</v>
      </c>
      <c r="C47" s="62" t="s">
        <v>152</v>
      </c>
      <c r="D47" s="63"/>
      <c r="E47" s="62" t="s">
        <v>153</v>
      </c>
      <c r="F47" s="63"/>
      <c r="G47" s="32" t="e">
        <f t="shared" si="0"/>
        <v>#VALUE!</v>
      </c>
      <c r="H47" s="32" t="e">
        <f t="shared" si="1"/>
        <v>#VALUE!</v>
      </c>
      <c r="I47" s="48" t="s">
        <v>25</v>
      </c>
      <c r="J47" s="48"/>
    </row>
    <row r="48" spans="1:10" ht="12.75" customHeight="1" x14ac:dyDescent="0.25">
      <c r="A48" s="11">
        <v>5000</v>
      </c>
      <c r="B48" s="11" t="s">
        <v>15</v>
      </c>
      <c r="C48" s="62" t="s">
        <v>154</v>
      </c>
      <c r="D48" s="63"/>
      <c r="E48" s="62" t="s">
        <v>155</v>
      </c>
      <c r="F48" s="63"/>
      <c r="G48" s="32" t="e">
        <f>C48-A48*4</f>
        <v>#VALUE!</v>
      </c>
      <c r="H48" s="32" t="e">
        <f>E48+A48*4</f>
        <v>#VALUE!</v>
      </c>
      <c r="I48" s="48" t="s">
        <v>25</v>
      </c>
      <c r="J48" s="48"/>
    </row>
    <row r="49" spans="1:15" ht="12.75" customHeight="1" x14ac:dyDescent="0.2">
      <c r="A49" s="56" t="s">
        <v>1</v>
      </c>
      <c r="B49" s="64"/>
      <c r="C49" s="64"/>
      <c r="D49" s="64"/>
      <c r="E49" s="64"/>
      <c r="F49" s="64"/>
      <c r="G49" s="64"/>
      <c r="H49" s="64"/>
      <c r="I49" s="64"/>
      <c r="J49" s="64"/>
    </row>
    <row r="50" spans="1:15" ht="12.75" customHeight="1" x14ac:dyDescent="0.25">
      <c r="A50" s="11">
        <v>1</v>
      </c>
      <c r="B50" s="11" t="s">
        <v>101</v>
      </c>
      <c r="C50" s="62" t="s">
        <v>156</v>
      </c>
      <c r="D50" s="63"/>
      <c r="E50" s="62" t="s">
        <v>157</v>
      </c>
      <c r="F50" s="63"/>
      <c r="G50" s="31" t="e">
        <f>C50-A50*3</f>
        <v>#VALUE!</v>
      </c>
      <c r="H50" s="31" t="e">
        <f>E50+A50*3</f>
        <v>#VALUE!</v>
      </c>
      <c r="I50" s="48" t="s">
        <v>102</v>
      </c>
      <c r="J50" s="48"/>
    </row>
    <row r="51" spans="1:15" s="24" customFormat="1" ht="12.75" customHeight="1" x14ac:dyDescent="0.25">
      <c r="A51" s="11">
        <v>2</v>
      </c>
      <c r="B51" s="11" t="s">
        <v>14</v>
      </c>
      <c r="C51" s="62" t="s">
        <v>158</v>
      </c>
      <c r="D51" s="63"/>
      <c r="E51" s="62" t="s">
        <v>159</v>
      </c>
      <c r="F51" s="63"/>
      <c r="G51" s="31" t="e">
        <f t="shared" ref="G51:G63" si="2">C51-A51*3</f>
        <v>#VALUE!</v>
      </c>
      <c r="H51" s="31" t="e">
        <f t="shared" ref="H51:H63" si="3">E51+A51*3</f>
        <v>#VALUE!</v>
      </c>
      <c r="I51" s="48" t="s">
        <v>102</v>
      </c>
      <c r="J51" s="48"/>
    </row>
    <row r="52" spans="1:15" s="24" customFormat="1" ht="12.75" customHeight="1" x14ac:dyDescent="0.25">
      <c r="A52" s="11">
        <v>5</v>
      </c>
      <c r="B52" s="11" t="s">
        <v>2</v>
      </c>
      <c r="C52" s="62" t="s">
        <v>160</v>
      </c>
      <c r="D52" s="63"/>
      <c r="E52" s="62" t="s">
        <v>161</v>
      </c>
      <c r="F52" s="63"/>
      <c r="G52" s="31" t="e">
        <f t="shared" si="2"/>
        <v>#VALUE!</v>
      </c>
      <c r="H52" s="31" t="e">
        <f t="shared" si="3"/>
        <v>#VALUE!</v>
      </c>
      <c r="I52" s="48" t="s">
        <v>16</v>
      </c>
      <c r="J52" s="48"/>
    </row>
    <row r="53" spans="1:15" s="24" customFormat="1" ht="12.75" customHeight="1" x14ac:dyDescent="0.25">
      <c r="A53" s="11">
        <v>10</v>
      </c>
      <c r="B53" s="11" t="s">
        <v>3</v>
      </c>
      <c r="C53" s="62" t="s">
        <v>162</v>
      </c>
      <c r="D53" s="63"/>
      <c r="E53" s="62" t="s">
        <v>163</v>
      </c>
      <c r="F53" s="63"/>
      <c r="G53" s="31" t="e">
        <f t="shared" si="2"/>
        <v>#VALUE!</v>
      </c>
      <c r="H53" s="31" t="e">
        <f t="shared" si="3"/>
        <v>#VALUE!</v>
      </c>
      <c r="I53" s="48" t="s">
        <v>17</v>
      </c>
      <c r="J53" s="48"/>
    </row>
    <row r="54" spans="1:15" s="24" customFormat="1" ht="12.75" customHeight="1" x14ac:dyDescent="0.25">
      <c r="A54" s="11">
        <v>20</v>
      </c>
      <c r="B54" s="11" t="s">
        <v>4</v>
      </c>
      <c r="C54" s="62" t="s">
        <v>164</v>
      </c>
      <c r="D54" s="63"/>
      <c r="E54" s="62" t="s">
        <v>165</v>
      </c>
      <c r="F54" s="63"/>
      <c r="G54" s="31" t="e">
        <f t="shared" si="2"/>
        <v>#VALUE!</v>
      </c>
      <c r="H54" s="31" t="e">
        <f t="shared" si="3"/>
        <v>#VALUE!</v>
      </c>
      <c r="I54" s="48" t="s">
        <v>18</v>
      </c>
      <c r="J54" s="48"/>
    </row>
    <row r="55" spans="1:15" s="24" customFormat="1" ht="12.75" customHeight="1" x14ac:dyDescent="0.25">
      <c r="A55" s="11">
        <v>50</v>
      </c>
      <c r="B55" s="11" t="s">
        <v>5</v>
      </c>
      <c r="C55" s="62" t="s">
        <v>166</v>
      </c>
      <c r="D55" s="63"/>
      <c r="E55" s="62" t="s">
        <v>167</v>
      </c>
      <c r="F55" s="63"/>
      <c r="G55" s="32" t="e">
        <f t="shared" si="2"/>
        <v>#VALUE!</v>
      </c>
      <c r="H55" s="32" t="e">
        <f t="shared" si="3"/>
        <v>#VALUE!</v>
      </c>
      <c r="I55" s="48" t="s">
        <v>19</v>
      </c>
      <c r="J55" s="48"/>
    </row>
    <row r="56" spans="1:15" s="24" customFormat="1" ht="12.75" customHeight="1" x14ac:dyDescent="0.25">
      <c r="A56" s="11">
        <v>100</v>
      </c>
      <c r="B56" s="11" t="s">
        <v>6</v>
      </c>
      <c r="C56" s="62" t="s">
        <v>168</v>
      </c>
      <c r="D56" s="63"/>
      <c r="E56" s="62" t="s">
        <v>169</v>
      </c>
      <c r="F56" s="63"/>
      <c r="G56" s="32" t="e">
        <f t="shared" si="2"/>
        <v>#VALUE!</v>
      </c>
      <c r="H56" s="32" t="e">
        <f t="shared" si="3"/>
        <v>#VALUE!</v>
      </c>
      <c r="I56" s="48" t="s">
        <v>20</v>
      </c>
      <c r="J56" s="48"/>
    </row>
    <row r="57" spans="1:15" s="24" customFormat="1" ht="12.75" customHeight="1" x14ac:dyDescent="0.25">
      <c r="A57" s="11">
        <v>200</v>
      </c>
      <c r="B57" s="11" t="s">
        <v>7</v>
      </c>
      <c r="C57" s="62" t="s">
        <v>170</v>
      </c>
      <c r="D57" s="63"/>
      <c r="E57" s="62" t="s">
        <v>171</v>
      </c>
      <c r="F57" s="63"/>
      <c r="G57" s="32" t="e">
        <f t="shared" si="2"/>
        <v>#VALUE!</v>
      </c>
      <c r="H57" s="32" t="e">
        <f t="shared" si="3"/>
        <v>#VALUE!</v>
      </c>
      <c r="I57" s="48" t="s">
        <v>21</v>
      </c>
      <c r="J57" s="48"/>
    </row>
    <row r="58" spans="1:15" s="24" customFormat="1" ht="12.75" customHeight="1" x14ac:dyDescent="0.25">
      <c r="A58" s="11">
        <v>500</v>
      </c>
      <c r="B58" s="11" t="s">
        <v>8</v>
      </c>
      <c r="C58" s="62" t="s">
        <v>172</v>
      </c>
      <c r="D58" s="63"/>
      <c r="E58" s="62" t="s">
        <v>173</v>
      </c>
      <c r="F58" s="63"/>
      <c r="G58" s="32" t="e">
        <f t="shared" si="2"/>
        <v>#VALUE!</v>
      </c>
      <c r="H58" s="32" t="e">
        <f t="shared" si="3"/>
        <v>#VALUE!</v>
      </c>
      <c r="I58" s="48" t="s">
        <v>22</v>
      </c>
      <c r="J58" s="48"/>
    </row>
    <row r="59" spans="1:15" s="24" customFormat="1" ht="12.75" customHeight="1" x14ac:dyDescent="0.25">
      <c r="A59" s="11">
        <v>1000</v>
      </c>
      <c r="B59" s="11" t="s">
        <v>9</v>
      </c>
      <c r="C59" s="62" t="s">
        <v>174</v>
      </c>
      <c r="D59" s="63"/>
      <c r="E59" s="62" t="s">
        <v>175</v>
      </c>
      <c r="F59" s="63"/>
      <c r="G59" s="32" t="e">
        <f t="shared" si="2"/>
        <v>#VALUE!</v>
      </c>
      <c r="H59" s="32" t="e">
        <f t="shared" si="3"/>
        <v>#VALUE!</v>
      </c>
      <c r="I59" s="48" t="s">
        <v>23</v>
      </c>
      <c r="J59" s="48"/>
    </row>
    <row r="60" spans="1:15" s="24" customFormat="1" ht="12.75" customHeight="1" x14ac:dyDescent="0.25">
      <c r="A60" s="11">
        <v>2000</v>
      </c>
      <c r="B60" s="11" t="s">
        <v>10</v>
      </c>
      <c r="C60" s="62" t="s">
        <v>176</v>
      </c>
      <c r="D60" s="63"/>
      <c r="E60" s="62" t="s">
        <v>177</v>
      </c>
      <c r="F60" s="63"/>
      <c r="G60" s="32" t="e">
        <f t="shared" si="2"/>
        <v>#VALUE!</v>
      </c>
      <c r="H60" s="32" t="e">
        <f t="shared" si="3"/>
        <v>#VALUE!</v>
      </c>
      <c r="I60" s="48" t="s">
        <v>24</v>
      </c>
      <c r="J60" s="48"/>
    </row>
    <row r="61" spans="1:15" s="24" customFormat="1" ht="12.75" customHeight="1" x14ac:dyDescent="0.25">
      <c r="A61" s="11">
        <v>5000</v>
      </c>
      <c r="B61" s="11" t="s">
        <v>99</v>
      </c>
      <c r="C61" s="62" t="s">
        <v>178</v>
      </c>
      <c r="D61" s="63"/>
      <c r="E61" s="62" t="s">
        <v>179</v>
      </c>
      <c r="F61" s="63"/>
      <c r="G61" s="32" t="e">
        <f>C61-A61</f>
        <v>#VALUE!</v>
      </c>
      <c r="H61" s="32" t="e">
        <f>E61+A61</f>
        <v>#VALUE!</v>
      </c>
      <c r="I61" s="48" t="s">
        <v>25</v>
      </c>
      <c r="J61" s="48"/>
    </row>
    <row r="62" spans="1:15" s="24" customFormat="1" ht="12.75" customHeight="1" x14ac:dyDescent="0.25">
      <c r="A62" s="11">
        <v>5000</v>
      </c>
      <c r="B62" s="11" t="s">
        <v>100</v>
      </c>
      <c r="C62" s="62" t="s">
        <v>180</v>
      </c>
      <c r="D62" s="63"/>
      <c r="E62" s="62" t="s">
        <v>181</v>
      </c>
      <c r="F62" s="63"/>
      <c r="G62" s="32" t="e">
        <f>C62-A62*2</f>
        <v>#VALUE!</v>
      </c>
      <c r="H62" s="32" t="e">
        <f>E62+A62*2</f>
        <v>#VALUE!</v>
      </c>
      <c r="I62" s="48" t="s">
        <v>25</v>
      </c>
      <c r="J62" s="48"/>
    </row>
    <row r="63" spans="1:15" s="24" customFormat="1" ht="12.75" customHeight="1" x14ac:dyDescent="0.25">
      <c r="A63" s="11">
        <v>5000</v>
      </c>
      <c r="B63" s="11" t="s">
        <v>11</v>
      </c>
      <c r="C63" s="62" t="s">
        <v>182</v>
      </c>
      <c r="D63" s="63"/>
      <c r="E63" s="62" t="s">
        <v>183</v>
      </c>
      <c r="F63" s="63"/>
      <c r="G63" s="32" t="e">
        <f t="shared" si="2"/>
        <v>#VALUE!</v>
      </c>
      <c r="H63" s="32" t="e">
        <f t="shared" si="3"/>
        <v>#VALUE!</v>
      </c>
      <c r="I63" s="48" t="s">
        <v>25</v>
      </c>
      <c r="J63" s="48"/>
      <c r="M63" s="17"/>
      <c r="N63" s="17"/>
    </row>
    <row r="64" spans="1:15" s="24" customFormat="1" ht="12.75" customHeight="1" x14ac:dyDescent="0.25">
      <c r="A64" s="11">
        <v>5000</v>
      </c>
      <c r="B64" s="11" t="s">
        <v>15</v>
      </c>
      <c r="C64" s="62" t="s">
        <v>184</v>
      </c>
      <c r="D64" s="63"/>
      <c r="E64" s="62" t="s">
        <v>185</v>
      </c>
      <c r="F64" s="63"/>
      <c r="G64" s="32" t="e">
        <f>C64-A64*4</f>
        <v>#VALUE!</v>
      </c>
      <c r="H64" s="32" t="e">
        <f>E64+A64*4</f>
        <v>#VALUE!</v>
      </c>
      <c r="I64" s="48" t="s">
        <v>25</v>
      </c>
      <c r="J64" s="48"/>
      <c r="M64" s="17"/>
      <c r="N64" s="17"/>
      <c r="O64" s="17"/>
    </row>
    <row r="65" spans="1:11" ht="13.5" customHeight="1" x14ac:dyDescent="0.2">
      <c r="A65" s="8" t="s">
        <v>87</v>
      </c>
      <c r="B65" s="8"/>
      <c r="C65" s="8"/>
      <c r="D65" s="8"/>
      <c r="E65" s="8"/>
      <c r="F65" s="8"/>
      <c r="G65" s="8"/>
      <c r="H65" s="8"/>
      <c r="I65" s="8"/>
      <c r="J65" s="7"/>
    </row>
    <row r="66" spans="1:11" ht="5.2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7"/>
    </row>
    <row r="67" spans="1:11" ht="51" customHeight="1" x14ac:dyDescent="0.2">
      <c r="A67" s="65" t="s">
        <v>88</v>
      </c>
      <c r="B67" s="45" t="s">
        <v>26</v>
      </c>
      <c r="C67" s="45"/>
      <c r="D67" s="45" t="s">
        <v>27</v>
      </c>
      <c r="E67" s="45"/>
      <c r="F67" s="65" t="s">
        <v>89</v>
      </c>
      <c r="G67" s="65" t="s">
        <v>49</v>
      </c>
      <c r="H67" s="65" t="s">
        <v>90</v>
      </c>
      <c r="I67" s="65" t="s">
        <v>91</v>
      </c>
      <c r="J67" s="65" t="s">
        <v>28</v>
      </c>
    </row>
    <row r="68" spans="1:11" ht="10.35" customHeight="1" x14ac:dyDescent="0.2">
      <c r="A68" s="65"/>
      <c r="B68" s="45"/>
      <c r="C68" s="45"/>
      <c r="D68" s="45"/>
      <c r="E68" s="45"/>
      <c r="F68" s="65"/>
      <c r="G68" s="65"/>
      <c r="H68" s="65"/>
      <c r="I68" s="65"/>
      <c r="J68" s="65"/>
    </row>
    <row r="69" spans="1:11" ht="14.25" customHeight="1" x14ac:dyDescent="0.2">
      <c r="A69" s="66" t="s">
        <v>0</v>
      </c>
      <c r="B69" s="67"/>
      <c r="C69" s="67"/>
      <c r="D69" s="67"/>
      <c r="E69" s="67"/>
      <c r="F69" s="67"/>
      <c r="G69" s="67"/>
      <c r="H69" s="67"/>
      <c r="I69" s="67"/>
      <c r="J69" s="68"/>
    </row>
    <row r="70" spans="1:11" ht="14.25" customHeight="1" x14ac:dyDescent="0.2">
      <c r="A70" s="11" t="s">
        <v>29</v>
      </c>
      <c r="B70" s="53">
        <v>2</v>
      </c>
      <c r="C70" s="54"/>
      <c r="D70" s="53" t="s">
        <v>29</v>
      </c>
      <c r="E70" s="54"/>
      <c r="F70" s="37" t="s">
        <v>186</v>
      </c>
      <c r="G70" s="37" t="s">
        <v>187</v>
      </c>
      <c r="H70" s="31" t="e">
        <f>F70-5000</f>
        <v>#VALUE!</v>
      </c>
      <c r="I70" s="31" t="e">
        <f>G70+5000</f>
        <v>#VALUE!</v>
      </c>
      <c r="J70" s="11" t="s">
        <v>103</v>
      </c>
    </row>
    <row r="71" spans="1:11" ht="14.25" customHeight="1" x14ac:dyDescent="0.2">
      <c r="A71" s="11" t="s">
        <v>29</v>
      </c>
      <c r="B71" s="53">
        <v>5</v>
      </c>
      <c r="C71" s="54"/>
      <c r="D71" s="53" t="s">
        <v>29</v>
      </c>
      <c r="E71" s="54"/>
      <c r="F71" s="37" t="s">
        <v>188</v>
      </c>
      <c r="G71" s="37" t="s">
        <v>189</v>
      </c>
      <c r="H71" s="31" t="e">
        <f>F71-5000</f>
        <v>#VALUE!</v>
      </c>
      <c r="I71" s="31" t="e">
        <f>G71+5000</f>
        <v>#VALUE!</v>
      </c>
      <c r="J71" s="11" t="s">
        <v>33</v>
      </c>
    </row>
    <row r="72" spans="1:11" ht="14.25" customHeight="1" x14ac:dyDescent="0.2">
      <c r="A72" s="11" t="s">
        <v>30</v>
      </c>
      <c r="B72" s="53">
        <v>10</v>
      </c>
      <c r="C72" s="54"/>
      <c r="D72" s="53" t="s">
        <v>30</v>
      </c>
      <c r="E72" s="54"/>
      <c r="F72" s="37" t="s">
        <v>190</v>
      </c>
      <c r="G72" s="37" t="s">
        <v>191</v>
      </c>
      <c r="H72" s="32" t="e">
        <f>F72-20000</f>
        <v>#VALUE!</v>
      </c>
      <c r="I72" s="32" t="e">
        <f>G72+20000</f>
        <v>#VALUE!</v>
      </c>
      <c r="J72" s="11" t="s">
        <v>34</v>
      </c>
    </row>
    <row r="73" spans="1:11" ht="14.25" customHeight="1" x14ac:dyDescent="0.2">
      <c r="A73" s="11" t="s">
        <v>30</v>
      </c>
      <c r="B73" s="53">
        <v>200</v>
      </c>
      <c r="C73" s="54"/>
      <c r="D73" s="53" t="s">
        <v>30</v>
      </c>
      <c r="E73" s="54"/>
      <c r="F73" s="37" t="s">
        <v>192</v>
      </c>
      <c r="G73" s="37" t="s">
        <v>193</v>
      </c>
      <c r="H73" s="32" t="e">
        <f>F73-20000</f>
        <v>#VALUE!</v>
      </c>
      <c r="I73" s="32" t="e">
        <f>G73+20000</f>
        <v>#VALUE!</v>
      </c>
      <c r="J73" s="11" t="s">
        <v>35</v>
      </c>
    </row>
    <row r="74" spans="1:11" ht="14.25" customHeight="1" x14ac:dyDescent="0.2">
      <c r="A74" s="11" t="s">
        <v>31</v>
      </c>
      <c r="B74" s="53">
        <v>500</v>
      </c>
      <c r="C74" s="54"/>
      <c r="D74" s="53" t="s">
        <v>31</v>
      </c>
      <c r="E74" s="54"/>
      <c r="F74" s="37" t="s">
        <v>194</v>
      </c>
      <c r="G74" s="37" t="s">
        <v>195</v>
      </c>
      <c r="H74" s="32" t="e">
        <f>F74-75000</f>
        <v>#VALUE!</v>
      </c>
      <c r="I74" s="32" t="e">
        <f>G74+75000</f>
        <v>#VALUE!</v>
      </c>
      <c r="J74" s="11" t="s">
        <v>36</v>
      </c>
    </row>
    <row r="75" spans="1:11" ht="14.25" customHeight="1" x14ac:dyDescent="0.2">
      <c r="A75" s="11" t="s">
        <v>31</v>
      </c>
      <c r="B75" s="53">
        <v>5000</v>
      </c>
      <c r="C75" s="54"/>
      <c r="D75" s="53" t="s">
        <v>31</v>
      </c>
      <c r="E75" s="54"/>
      <c r="F75" s="37" t="s">
        <v>196</v>
      </c>
      <c r="G75" s="37" t="s">
        <v>197</v>
      </c>
      <c r="H75" s="32" t="e">
        <f>F75-75000</f>
        <v>#VALUE!</v>
      </c>
      <c r="I75" s="32" t="e">
        <f>G75+75000</f>
        <v>#VALUE!</v>
      </c>
      <c r="J75" s="11" t="s">
        <v>37</v>
      </c>
      <c r="K75" s="12"/>
    </row>
    <row r="76" spans="1:11" ht="14.25" customHeight="1" x14ac:dyDescent="0.2">
      <c r="A76" s="67" t="s">
        <v>1</v>
      </c>
      <c r="B76" s="67"/>
      <c r="C76" s="67"/>
      <c r="D76" s="67"/>
      <c r="E76" s="67"/>
      <c r="F76" s="67"/>
      <c r="G76" s="67"/>
      <c r="H76" s="67"/>
      <c r="I76" s="67"/>
      <c r="J76" s="67"/>
      <c r="K76" s="12"/>
    </row>
    <row r="77" spans="1:11" ht="14.25" customHeight="1" x14ac:dyDescent="0.2">
      <c r="A77" s="11" t="s">
        <v>29</v>
      </c>
      <c r="B77" s="53">
        <v>2</v>
      </c>
      <c r="C77" s="54"/>
      <c r="D77" s="53" t="s">
        <v>29</v>
      </c>
      <c r="E77" s="54"/>
      <c r="F77" s="37" t="s">
        <v>198</v>
      </c>
      <c r="G77" s="37" t="s">
        <v>199</v>
      </c>
      <c r="H77" s="31" t="e">
        <f>F77-5000</f>
        <v>#VALUE!</v>
      </c>
      <c r="I77" s="31" t="e">
        <f>G77+5000</f>
        <v>#VALUE!</v>
      </c>
      <c r="J77" s="11" t="s">
        <v>32</v>
      </c>
      <c r="K77" s="13"/>
    </row>
    <row r="78" spans="1:11" ht="14.25" customHeight="1" x14ac:dyDescent="0.2">
      <c r="A78" s="25" t="s">
        <v>29</v>
      </c>
      <c r="B78" s="53">
        <v>5</v>
      </c>
      <c r="C78" s="54"/>
      <c r="D78" s="53" t="s">
        <v>29</v>
      </c>
      <c r="E78" s="54"/>
      <c r="F78" s="37" t="s">
        <v>200</v>
      </c>
      <c r="G78" s="37" t="s">
        <v>201</v>
      </c>
      <c r="H78" s="31" t="e">
        <f>F78-5000</f>
        <v>#VALUE!</v>
      </c>
      <c r="I78" s="31" t="e">
        <f>G78+5000</f>
        <v>#VALUE!</v>
      </c>
      <c r="J78" s="25" t="s">
        <v>33</v>
      </c>
      <c r="K78" s="13"/>
    </row>
    <row r="79" spans="1:11" ht="14.25" customHeight="1" x14ac:dyDescent="0.2">
      <c r="A79" s="11" t="s">
        <v>30</v>
      </c>
      <c r="B79" s="53">
        <v>10</v>
      </c>
      <c r="C79" s="54"/>
      <c r="D79" s="53" t="s">
        <v>30</v>
      </c>
      <c r="E79" s="54"/>
      <c r="F79" s="37" t="s">
        <v>202</v>
      </c>
      <c r="G79" s="37" t="s">
        <v>203</v>
      </c>
      <c r="H79" s="32" t="e">
        <f>F79-20000</f>
        <v>#VALUE!</v>
      </c>
      <c r="I79" s="32" t="e">
        <f>G79+20000</f>
        <v>#VALUE!</v>
      </c>
      <c r="J79" s="11" t="s">
        <v>34</v>
      </c>
      <c r="K79" s="13"/>
    </row>
    <row r="80" spans="1:11" ht="14.25" customHeight="1" x14ac:dyDescent="0.2">
      <c r="A80" s="11" t="s">
        <v>30</v>
      </c>
      <c r="B80" s="53">
        <v>200</v>
      </c>
      <c r="C80" s="54"/>
      <c r="D80" s="53" t="s">
        <v>30</v>
      </c>
      <c r="E80" s="54"/>
      <c r="F80" s="37" t="s">
        <v>204</v>
      </c>
      <c r="G80" s="37" t="s">
        <v>205</v>
      </c>
      <c r="H80" s="32" t="e">
        <f>F80-20000</f>
        <v>#VALUE!</v>
      </c>
      <c r="I80" s="32" t="e">
        <f>G80+20000</f>
        <v>#VALUE!</v>
      </c>
      <c r="J80" s="11" t="s">
        <v>35</v>
      </c>
      <c r="K80" s="13"/>
    </row>
    <row r="81" spans="1:14" ht="14.25" customHeight="1" x14ac:dyDescent="0.2">
      <c r="A81" s="11" t="s">
        <v>31</v>
      </c>
      <c r="B81" s="53">
        <v>500</v>
      </c>
      <c r="C81" s="54"/>
      <c r="D81" s="53" t="s">
        <v>31</v>
      </c>
      <c r="E81" s="54"/>
      <c r="F81" s="37" t="s">
        <v>206</v>
      </c>
      <c r="G81" s="37" t="s">
        <v>207</v>
      </c>
      <c r="H81" s="32" t="e">
        <f>F81-75000</f>
        <v>#VALUE!</v>
      </c>
      <c r="I81" s="32" t="e">
        <f>G81+75000</f>
        <v>#VALUE!</v>
      </c>
      <c r="J81" s="11" t="s">
        <v>36</v>
      </c>
      <c r="K81" s="13"/>
    </row>
    <row r="82" spans="1:14" ht="14.25" customHeight="1" x14ac:dyDescent="0.2">
      <c r="A82" s="11" t="s">
        <v>31</v>
      </c>
      <c r="B82" s="53">
        <v>5000</v>
      </c>
      <c r="C82" s="54"/>
      <c r="D82" s="53" t="s">
        <v>31</v>
      </c>
      <c r="E82" s="54"/>
      <c r="F82" s="37" t="s">
        <v>208</v>
      </c>
      <c r="G82" s="37" t="s">
        <v>209</v>
      </c>
      <c r="H82" s="32" t="e">
        <f>F82-75000</f>
        <v>#VALUE!</v>
      </c>
      <c r="I82" s="32" t="e">
        <f>G82+75000</f>
        <v>#VALUE!</v>
      </c>
      <c r="J82" s="11" t="s">
        <v>37</v>
      </c>
      <c r="K82" s="13"/>
    </row>
    <row r="83" spans="1:14" ht="6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13"/>
    </row>
    <row r="84" spans="1:14" ht="16.5" customHeight="1" x14ac:dyDescent="0.2">
      <c r="A84" s="8" t="s">
        <v>92</v>
      </c>
      <c r="B84" s="8"/>
      <c r="C84" s="8"/>
      <c r="D84" s="8"/>
      <c r="E84" s="8"/>
      <c r="F84" s="8"/>
      <c r="G84" s="8"/>
      <c r="H84" s="8"/>
      <c r="I84" s="8"/>
      <c r="J84" s="8"/>
      <c r="K84" s="13"/>
    </row>
    <row r="85" spans="1:14" ht="5.2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13"/>
    </row>
    <row r="86" spans="1:14" ht="62.25" customHeight="1" x14ac:dyDescent="0.2">
      <c r="A86" s="15" t="s">
        <v>50</v>
      </c>
      <c r="B86" s="45" t="s">
        <v>26</v>
      </c>
      <c r="C86" s="45"/>
      <c r="D86" s="45" t="s">
        <v>38</v>
      </c>
      <c r="E86" s="45"/>
      <c r="F86" s="15" t="s">
        <v>93</v>
      </c>
      <c r="G86" s="45" t="s">
        <v>51</v>
      </c>
      <c r="H86" s="45"/>
      <c r="I86" s="15" t="s">
        <v>52</v>
      </c>
      <c r="J86" s="15" t="s">
        <v>53</v>
      </c>
      <c r="K86" s="13"/>
    </row>
    <row r="87" spans="1:14" ht="14.25" customHeight="1" x14ac:dyDescent="0.2">
      <c r="A87" s="56" t="s">
        <v>0</v>
      </c>
      <c r="B87" s="56"/>
      <c r="C87" s="56"/>
      <c r="D87" s="56"/>
      <c r="E87" s="56"/>
      <c r="F87" s="56"/>
      <c r="G87" s="56"/>
      <c r="H87" s="56"/>
      <c r="I87" s="56"/>
      <c r="J87" s="56"/>
      <c r="K87" s="13"/>
    </row>
    <row r="88" spans="1:14" ht="14.25" customHeight="1" x14ac:dyDescent="0.2">
      <c r="A88" s="49">
        <v>6</v>
      </c>
      <c r="B88" s="48">
        <v>200</v>
      </c>
      <c r="C88" s="48"/>
      <c r="D88" s="48">
        <v>500</v>
      </c>
      <c r="E88" s="48"/>
      <c r="F88" s="11">
        <v>1</v>
      </c>
      <c r="G88" s="47" t="s">
        <v>210</v>
      </c>
      <c r="H88" s="47"/>
      <c r="I88" s="36" t="e">
        <f t="shared" ref="I88:I93" si="4">G88-$A$88</f>
        <v>#VALUE!</v>
      </c>
      <c r="J88" s="48">
        <v>3</v>
      </c>
      <c r="K88" s="13"/>
    </row>
    <row r="89" spans="1:14" ht="14.25" customHeight="1" x14ac:dyDescent="0.2">
      <c r="A89" s="50"/>
      <c r="B89" s="48"/>
      <c r="C89" s="48"/>
      <c r="D89" s="48">
        <v>50</v>
      </c>
      <c r="E89" s="48"/>
      <c r="F89" s="11">
        <v>10</v>
      </c>
      <c r="G89" s="47" t="s">
        <v>211</v>
      </c>
      <c r="H89" s="47"/>
      <c r="I89" s="36" t="e">
        <f t="shared" si="4"/>
        <v>#VALUE!</v>
      </c>
      <c r="J89" s="48"/>
      <c r="K89" s="13"/>
    </row>
    <row r="90" spans="1:14" ht="14.25" customHeight="1" x14ac:dyDescent="0.2">
      <c r="A90" s="50"/>
      <c r="B90" s="48"/>
      <c r="C90" s="48"/>
      <c r="D90" s="48">
        <v>20</v>
      </c>
      <c r="E90" s="48"/>
      <c r="F90" s="11">
        <v>30</v>
      </c>
      <c r="G90" s="47" t="s">
        <v>212</v>
      </c>
      <c r="H90" s="47"/>
      <c r="I90" s="36" t="e">
        <f t="shared" si="4"/>
        <v>#VALUE!</v>
      </c>
      <c r="J90" s="48"/>
      <c r="K90" s="13"/>
    </row>
    <row r="91" spans="1:14" ht="14.25" customHeight="1" x14ac:dyDescent="0.2">
      <c r="A91" s="50"/>
      <c r="B91" s="48"/>
      <c r="C91" s="48"/>
      <c r="D91" s="48">
        <v>20</v>
      </c>
      <c r="E91" s="48"/>
      <c r="F91" s="11">
        <v>50</v>
      </c>
      <c r="G91" s="47" t="s">
        <v>213</v>
      </c>
      <c r="H91" s="47"/>
      <c r="I91" s="36" t="e">
        <f t="shared" si="4"/>
        <v>#VALUE!</v>
      </c>
      <c r="J91" s="48"/>
      <c r="K91" s="13"/>
      <c r="M91" s="35"/>
      <c r="N91" s="35"/>
    </row>
    <row r="92" spans="1:14" ht="14.25" customHeight="1" x14ac:dyDescent="0.2">
      <c r="A92" s="50"/>
      <c r="B92" s="48"/>
      <c r="C92" s="48"/>
      <c r="D92" s="48">
        <v>10</v>
      </c>
      <c r="E92" s="48"/>
      <c r="F92" s="11">
        <v>80</v>
      </c>
      <c r="G92" s="47" t="s">
        <v>214</v>
      </c>
      <c r="H92" s="47"/>
      <c r="I92" s="36" t="e">
        <f t="shared" si="4"/>
        <v>#VALUE!</v>
      </c>
      <c r="J92" s="48"/>
      <c r="K92" s="13"/>
    </row>
    <row r="93" spans="1:14" ht="14.25" customHeight="1" x14ac:dyDescent="0.2">
      <c r="A93" s="51"/>
      <c r="B93" s="48"/>
      <c r="C93" s="48"/>
      <c r="D93" s="48">
        <v>5</v>
      </c>
      <c r="E93" s="48"/>
      <c r="F93" s="11">
        <v>100</v>
      </c>
      <c r="G93" s="47" t="s">
        <v>215</v>
      </c>
      <c r="H93" s="47"/>
      <c r="I93" s="36" t="e">
        <f t="shared" si="4"/>
        <v>#VALUE!</v>
      </c>
      <c r="J93" s="48"/>
      <c r="K93" s="33"/>
    </row>
    <row r="94" spans="1:14" ht="14.25" customHeight="1" x14ac:dyDescent="0.2">
      <c r="A94" s="55" t="s">
        <v>1</v>
      </c>
      <c r="B94" s="55"/>
      <c r="C94" s="55"/>
      <c r="D94" s="55"/>
      <c r="E94" s="55"/>
      <c r="F94" s="55"/>
      <c r="G94" s="55"/>
      <c r="H94" s="55"/>
      <c r="I94" s="55"/>
      <c r="J94" s="55"/>
      <c r="K94" s="33"/>
    </row>
    <row r="95" spans="1:14" ht="14.25" customHeight="1" x14ac:dyDescent="0.2">
      <c r="A95" s="49">
        <v>6</v>
      </c>
      <c r="B95" s="41">
        <v>200</v>
      </c>
      <c r="C95" s="42"/>
      <c r="D95" s="48">
        <v>500</v>
      </c>
      <c r="E95" s="48"/>
      <c r="F95" s="11">
        <v>1</v>
      </c>
      <c r="G95" s="47" t="s">
        <v>216</v>
      </c>
      <c r="H95" s="47"/>
      <c r="I95" s="36" t="e">
        <f t="shared" ref="I95:I100" si="5">G95-$A$88</f>
        <v>#VALUE!</v>
      </c>
      <c r="J95" s="59">
        <v>3</v>
      </c>
      <c r="K95" s="6"/>
    </row>
    <row r="96" spans="1:14" ht="14.25" customHeight="1" x14ac:dyDescent="0.2">
      <c r="A96" s="50"/>
      <c r="B96" s="57"/>
      <c r="C96" s="58"/>
      <c r="D96" s="48">
        <v>50</v>
      </c>
      <c r="E96" s="48"/>
      <c r="F96" s="11">
        <v>10</v>
      </c>
      <c r="G96" s="47" t="s">
        <v>217</v>
      </c>
      <c r="H96" s="47"/>
      <c r="I96" s="36" t="e">
        <f t="shared" si="5"/>
        <v>#VALUE!</v>
      </c>
      <c r="J96" s="60"/>
      <c r="K96" s="6"/>
    </row>
    <row r="97" spans="1:13" ht="14.25" customHeight="1" x14ac:dyDescent="0.2">
      <c r="A97" s="50"/>
      <c r="B97" s="57"/>
      <c r="C97" s="58"/>
      <c r="D97" s="48">
        <v>20</v>
      </c>
      <c r="E97" s="48"/>
      <c r="F97" s="11">
        <v>30</v>
      </c>
      <c r="G97" s="47" t="s">
        <v>218</v>
      </c>
      <c r="H97" s="47"/>
      <c r="I97" s="36" t="e">
        <f t="shared" si="5"/>
        <v>#VALUE!</v>
      </c>
      <c r="J97" s="60"/>
      <c r="K97" s="6"/>
    </row>
    <row r="98" spans="1:13" ht="14.25" customHeight="1" x14ac:dyDescent="0.2">
      <c r="A98" s="50"/>
      <c r="B98" s="57"/>
      <c r="C98" s="58"/>
      <c r="D98" s="48">
        <v>20</v>
      </c>
      <c r="E98" s="48"/>
      <c r="F98" s="11">
        <v>50</v>
      </c>
      <c r="G98" s="47" t="s">
        <v>219</v>
      </c>
      <c r="H98" s="47"/>
      <c r="I98" s="36" t="e">
        <f t="shared" si="5"/>
        <v>#VALUE!</v>
      </c>
      <c r="J98" s="60"/>
      <c r="K98" s="6"/>
    </row>
    <row r="99" spans="1:13" ht="14.25" customHeight="1" x14ac:dyDescent="0.2">
      <c r="A99" s="50"/>
      <c r="B99" s="57"/>
      <c r="C99" s="58"/>
      <c r="D99" s="48">
        <v>10</v>
      </c>
      <c r="E99" s="48"/>
      <c r="F99" s="11">
        <v>80</v>
      </c>
      <c r="G99" s="47" t="s">
        <v>220</v>
      </c>
      <c r="H99" s="47"/>
      <c r="I99" s="36" t="e">
        <f t="shared" si="5"/>
        <v>#VALUE!</v>
      </c>
      <c r="J99" s="60"/>
      <c r="K99" s="34"/>
    </row>
    <row r="100" spans="1:13" ht="14.25" customHeight="1" x14ac:dyDescent="0.2">
      <c r="A100" s="51"/>
      <c r="B100" s="43"/>
      <c r="C100" s="44"/>
      <c r="D100" s="48">
        <v>5</v>
      </c>
      <c r="E100" s="48"/>
      <c r="F100" s="11">
        <v>100</v>
      </c>
      <c r="G100" s="47" t="s">
        <v>221</v>
      </c>
      <c r="H100" s="47"/>
      <c r="I100" s="36" t="e">
        <f t="shared" si="5"/>
        <v>#VALUE!</v>
      </c>
      <c r="J100" s="61"/>
      <c r="K100" s="34"/>
    </row>
    <row r="101" spans="1:13" ht="46.5" hidden="1" customHeight="1" x14ac:dyDescent="0.2">
      <c r="A101" s="8"/>
      <c r="B101" s="23"/>
      <c r="C101" s="23"/>
      <c r="D101" s="23"/>
      <c r="E101" s="23"/>
      <c r="F101" s="23"/>
      <c r="G101" s="23">
        <v>13.573588345129208</v>
      </c>
      <c r="H101" s="23"/>
      <c r="I101" s="23"/>
      <c r="J101" s="7"/>
    </row>
    <row r="102" spans="1:13" ht="11.25" hidden="1" customHeight="1" x14ac:dyDescent="0.2">
      <c r="A102" s="8" t="s">
        <v>94</v>
      </c>
      <c r="B102" s="8"/>
      <c r="C102" s="8"/>
      <c r="D102" s="8"/>
      <c r="E102" s="8"/>
      <c r="F102" s="8"/>
      <c r="G102" s="8">
        <v>13.156719015094705</v>
      </c>
      <c r="H102" s="8"/>
      <c r="I102" s="8"/>
      <c r="J102" s="8"/>
    </row>
    <row r="103" spans="1:13" ht="5.2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34"/>
    </row>
    <row r="104" spans="1:13" ht="14.25" customHeight="1" x14ac:dyDescent="0.2">
      <c r="A104" s="8" t="s">
        <v>94</v>
      </c>
      <c r="B104" s="8"/>
      <c r="C104" s="8"/>
      <c r="D104" s="8"/>
      <c r="E104" s="8"/>
      <c r="F104" s="8"/>
      <c r="G104" s="8"/>
      <c r="H104" s="8"/>
      <c r="I104" s="8"/>
      <c r="J104" s="8"/>
      <c r="K104" s="34"/>
    </row>
    <row r="105" spans="1:13" ht="4.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34"/>
    </row>
    <row r="106" spans="1:13" ht="59.25" customHeight="1" x14ac:dyDescent="0.2">
      <c r="A106" s="9" t="s">
        <v>39</v>
      </c>
      <c r="B106" s="45" t="s">
        <v>54</v>
      </c>
      <c r="C106" s="45"/>
      <c r="D106" s="46" t="s">
        <v>111</v>
      </c>
      <c r="E106" s="46"/>
      <c r="F106" s="46" t="s">
        <v>104</v>
      </c>
      <c r="G106" s="46"/>
      <c r="H106" s="8"/>
      <c r="I106" s="8"/>
      <c r="J106" s="8"/>
    </row>
    <row r="107" spans="1:13" ht="14.25" customHeight="1" x14ac:dyDescent="0.2">
      <c r="A107" s="11">
        <v>1</v>
      </c>
      <c r="B107" s="41">
        <v>50</v>
      </c>
      <c r="C107" s="42"/>
      <c r="D107" s="52" t="s">
        <v>222</v>
      </c>
      <c r="E107" s="52"/>
      <c r="F107" s="41">
        <v>3.5</v>
      </c>
      <c r="G107" s="42"/>
      <c r="H107" s="8"/>
      <c r="I107" s="8"/>
      <c r="J107" s="8"/>
    </row>
    <row r="108" spans="1:13" ht="14.25" customHeight="1" x14ac:dyDescent="0.2">
      <c r="A108" s="11">
        <v>2</v>
      </c>
      <c r="B108" s="43"/>
      <c r="C108" s="44"/>
      <c r="D108" s="52" t="s">
        <v>223</v>
      </c>
      <c r="E108" s="52"/>
      <c r="F108" s="43"/>
      <c r="G108" s="44"/>
      <c r="H108" s="8"/>
      <c r="I108" s="8"/>
      <c r="J108" s="8"/>
    </row>
    <row r="109" spans="1:13" ht="5.25" customHeight="1" x14ac:dyDescent="0.2">
      <c r="A109" s="8"/>
      <c r="B109" s="26"/>
      <c r="C109" s="26"/>
      <c r="D109" s="27"/>
      <c r="E109" s="27"/>
      <c r="F109" s="27"/>
      <c r="G109" s="27"/>
      <c r="H109" s="16"/>
      <c r="I109" s="16"/>
      <c r="J109" s="8"/>
    </row>
    <row r="110" spans="1:13" ht="16.5" customHeight="1" x14ac:dyDescent="0.2">
      <c r="A110" s="8" t="s">
        <v>95</v>
      </c>
      <c r="L110" s="13"/>
      <c r="M110" s="13"/>
    </row>
    <row r="111" spans="1:13" ht="6.75" customHeight="1" x14ac:dyDescent="0.2">
      <c r="A111" s="8"/>
      <c r="L111" s="13"/>
      <c r="M111" s="13"/>
    </row>
    <row r="112" spans="1:13" ht="53.25" customHeight="1" x14ac:dyDescent="0.2">
      <c r="A112" s="91" t="s">
        <v>40</v>
      </c>
      <c r="B112" s="92"/>
      <c r="C112" s="91" t="s">
        <v>41</v>
      </c>
      <c r="D112" s="92"/>
      <c r="E112" s="91" t="s">
        <v>43</v>
      </c>
      <c r="F112" s="92"/>
      <c r="G112" s="87" t="s">
        <v>42</v>
      </c>
      <c r="H112" s="88"/>
      <c r="I112" s="8"/>
      <c r="J112" s="6"/>
    </row>
    <row r="113" spans="1:10" ht="14.25" customHeight="1" x14ac:dyDescent="0.2">
      <c r="A113" s="53">
        <v>10</v>
      </c>
      <c r="B113" s="54"/>
      <c r="C113" s="95"/>
      <c r="D113" s="96"/>
      <c r="E113" s="95">
        <f>(C113-A113)*1000000</f>
        <v>-10000000</v>
      </c>
      <c r="F113" s="96"/>
      <c r="G113" s="53" t="s">
        <v>5</v>
      </c>
      <c r="H113" s="54"/>
      <c r="I113" s="8"/>
      <c r="J113" s="6"/>
    </row>
    <row r="114" spans="1:10" ht="11.2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ht="11.25" customHeight="1" x14ac:dyDescent="0.2"/>
    <row r="116" spans="1:10" ht="11.25" customHeight="1" x14ac:dyDescent="0.2"/>
    <row r="117" spans="1:10" ht="11.25" customHeight="1" x14ac:dyDescent="0.2"/>
    <row r="118" spans="1:10" ht="18" customHeight="1" x14ac:dyDescent="0.2">
      <c r="A118" s="8" t="s">
        <v>97</v>
      </c>
      <c r="B118" s="8"/>
      <c r="C118" s="8"/>
      <c r="D118" s="8"/>
      <c r="E118" s="8"/>
      <c r="F118" s="8"/>
      <c r="G118" s="8"/>
      <c r="H118" s="8"/>
      <c r="I118" s="8"/>
      <c r="J118" s="8"/>
    </row>
    <row r="119" spans="1:10" ht="6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 ht="105" x14ac:dyDescent="0.2">
      <c r="A120" s="15" t="s">
        <v>96</v>
      </c>
      <c r="B120" s="9" t="s">
        <v>55</v>
      </c>
      <c r="C120" s="9" t="s">
        <v>56</v>
      </c>
      <c r="D120" s="9" t="s">
        <v>57</v>
      </c>
      <c r="E120" s="9" t="s">
        <v>58</v>
      </c>
      <c r="F120" s="9" t="s">
        <v>59</v>
      </c>
      <c r="G120" s="9" t="s">
        <v>60</v>
      </c>
      <c r="H120" s="9" t="s">
        <v>61</v>
      </c>
      <c r="I120" s="9" t="s">
        <v>62</v>
      </c>
      <c r="J120" s="15" t="s">
        <v>63</v>
      </c>
    </row>
    <row r="121" spans="1:10" s="30" customFormat="1" ht="12.75" customHeight="1" x14ac:dyDescent="0.25">
      <c r="A121" s="93">
        <v>8</v>
      </c>
      <c r="B121" s="10" t="s">
        <v>112</v>
      </c>
      <c r="C121" s="10" t="s">
        <v>112</v>
      </c>
      <c r="D121" s="10" t="s">
        <v>112</v>
      </c>
      <c r="E121" s="10" t="s">
        <v>112</v>
      </c>
      <c r="F121" s="10" t="s">
        <v>112</v>
      </c>
      <c r="G121" s="10" t="s">
        <v>112</v>
      </c>
      <c r="H121" s="10" t="s">
        <v>112</v>
      </c>
      <c r="I121" s="10" t="s">
        <v>112</v>
      </c>
      <c r="J121" s="59" t="s">
        <v>64</v>
      </c>
    </row>
    <row r="122" spans="1:10" s="30" customFormat="1" ht="12.75" customHeight="1" x14ac:dyDescent="0.25">
      <c r="A122" s="94"/>
      <c r="B122" s="10" t="s">
        <v>113</v>
      </c>
      <c r="C122" s="10" t="s">
        <v>113</v>
      </c>
      <c r="D122" s="10" t="s">
        <v>113</v>
      </c>
      <c r="E122" s="10" t="s">
        <v>113</v>
      </c>
      <c r="F122" s="10" t="s">
        <v>113</v>
      </c>
      <c r="G122" s="10" t="s">
        <v>113</v>
      </c>
      <c r="H122" s="10" t="s">
        <v>113</v>
      </c>
      <c r="I122" s="10" t="s">
        <v>113</v>
      </c>
      <c r="J122" s="61"/>
    </row>
    <row r="123" spans="1:10" s="30" customFormat="1" ht="12.75" customHeight="1" x14ac:dyDescent="0.25">
      <c r="A123" s="93">
        <v>0</v>
      </c>
      <c r="B123" s="10" t="s">
        <v>114</v>
      </c>
      <c r="C123" s="10" t="s">
        <v>114</v>
      </c>
      <c r="D123" s="10" t="s">
        <v>114</v>
      </c>
      <c r="E123" s="10" t="s">
        <v>114</v>
      </c>
      <c r="F123" s="10" t="s">
        <v>114</v>
      </c>
      <c r="G123" s="10" t="s">
        <v>114</v>
      </c>
      <c r="H123" s="10" t="s">
        <v>114</v>
      </c>
      <c r="I123" s="10" t="s">
        <v>114</v>
      </c>
      <c r="J123" s="59" t="s">
        <v>74</v>
      </c>
    </row>
    <row r="124" spans="1:10" s="30" customFormat="1" ht="12.75" customHeight="1" x14ac:dyDescent="0.25">
      <c r="A124" s="94"/>
      <c r="B124" s="10" t="s">
        <v>115</v>
      </c>
      <c r="C124" s="10" t="s">
        <v>115</v>
      </c>
      <c r="D124" s="10" t="s">
        <v>115</v>
      </c>
      <c r="E124" s="10" t="s">
        <v>115</v>
      </c>
      <c r="F124" s="10" t="s">
        <v>115</v>
      </c>
      <c r="G124" s="10" t="s">
        <v>115</v>
      </c>
      <c r="H124" s="10" t="s">
        <v>115</v>
      </c>
      <c r="I124" s="10" t="s">
        <v>115</v>
      </c>
      <c r="J124" s="61"/>
    </row>
    <row r="125" spans="1:10" s="30" customFormat="1" ht="12.75" customHeight="1" x14ac:dyDescent="0.25">
      <c r="A125" s="93">
        <v>-8</v>
      </c>
      <c r="B125" s="10" t="s">
        <v>116</v>
      </c>
      <c r="C125" s="10" t="s">
        <v>116</v>
      </c>
      <c r="D125" s="10" t="s">
        <v>116</v>
      </c>
      <c r="E125" s="10" t="s">
        <v>116</v>
      </c>
      <c r="F125" s="10" t="s">
        <v>116</v>
      </c>
      <c r="G125" s="10" t="s">
        <v>116</v>
      </c>
      <c r="H125" s="10" t="s">
        <v>116</v>
      </c>
      <c r="I125" s="10" t="s">
        <v>116</v>
      </c>
      <c r="J125" s="89" t="s">
        <v>65</v>
      </c>
    </row>
    <row r="126" spans="1:10" s="30" customFormat="1" ht="12.75" customHeight="1" x14ac:dyDescent="0.25">
      <c r="A126" s="94"/>
      <c r="B126" s="10" t="s">
        <v>117</v>
      </c>
      <c r="C126" s="10" t="s">
        <v>117</v>
      </c>
      <c r="D126" s="10" t="s">
        <v>117</v>
      </c>
      <c r="E126" s="10" t="s">
        <v>117</v>
      </c>
      <c r="F126" s="10" t="s">
        <v>117</v>
      </c>
      <c r="G126" s="10" t="s">
        <v>117</v>
      </c>
      <c r="H126" s="10" t="s">
        <v>117</v>
      </c>
      <c r="I126" s="10" t="s">
        <v>117</v>
      </c>
      <c r="J126" s="90"/>
    </row>
    <row r="127" spans="1:10" s="30" customFormat="1" ht="12.75" customHeight="1" x14ac:dyDescent="0.2">
      <c r="A127" s="28"/>
      <c r="B127" s="29" t="s">
        <v>66</v>
      </c>
      <c r="C127" s="29" t="s">
        <v>67</v>
      </c>
      <c r="D127" s="29" t="s">
        <v>68</v>
      </c>
      <c r="E127" s="29" t="s">
        <v>69</v>
      </c>
      <c r="F127" s="29" t="s">
        <v>70</v>
      </c>
      <c r="G127" s="29" t="s">
        <v>71</v>
      </c>
      <c r="H127" s="29" t="s">
        <v>72</v>
      </c>
      <c r="I127" s="29" t="s">
        <v>73</v>
      </c>
      <c r="J127" s="15"/>
    </row>
    <row r="128" spans="1:10" s="30" customFormat="1" ht="12.75" customHeight="1" x14ac:dyDescent="0.25">
      <c r="A128" s="93">
        <v>8</v>
      </c>
      <c r="B128" s="10" t="s">
        <v>118</v>
      </c>
      <c r="C128" s="10" t="s">
        <v>118</v>
      </c>
      <c r="D128" s="10" t="s">
        <v>118</v>
      </c>
      <c r="E128" s="10" t="s">
        <v>118</v>
      </c>
      <c r="F128" s="10" t="s">
        <v>118</v>
      </c>
      <c r="G128" s="10" t="s">
        <v>118</v>
      </c>
      <c r="H128" s="10" t="s">
        <v>118</v>
      </c>
      <c r="I128" s="10" t="s">
        <v>118</v>
      </c>
      <c r="J128" s="59" t="s">
        <v>64</v>
      </c>
    </row>
    <row r="129" spans="1:10" s="30" customFormat="1" ht="12.75" customHeight="1" x14ac:dyDescent="0.25">
      <c r="A129" s="94"/>
      <c r="B129" s="10" t="s">
        <v>113</v>
      </c>
      <c r="C129" s="10" t="s">
        <v>113</v>
      </c>
      <c r="D129" s="10" t="s">
        <v>113</v>
      </c>
      <c r="E129" s="10" t="s">
        <v>113</v>
      </c>
      <c r="F129" s="10" t="s">
        <v>113</v>
      </c>
      <c r="G129" s="10" t="s">
        <v>113</v>
      </c>
      <c r="H129" s="10" t="s">
        <v>113</v>
      </c>
      <c r="I129" s="10" t="s">
        <v>113</v>
      </c>
      <c r="J129" s="61"/>
    </row>
    <row r="130" spans="1:10" s="30" customFormat="1" ht="12.75" customHeight="1" x14ac:dyDescent="0.25">
      <c r="A130" s="93">
        <v>0</v>
      </c>
      <c r="B130" s="10" t="s">
        <v>119</v>
      </c>
      <c r="C130" s="10" t="s">
        <v>119</v>
      </c>
      <c r="D130" s="10" t="s">
        <v>119</v>
      </c>
      <c r="E130" s="10" t="s">
        <v>119</v>
      </c>
      <c r="F130" s="10" t="s">
        <v>119</v>
      </c>
      <c r="G130" s="10" t="s">
        <v>119</v>
      </c>
      <c r="H130" s="10" t="s">
        <v>119</v>
      </c>
      <c r="I130" s="10" t="s">
        <v>119</v>
      </c>
      <c r="J130" s="59" t="s">
        <v>74</v>
      </c>
    </row>
    <row r="131" spans="1:10" s="30" customFormat="1" ht="12.75" customHeight="1" x14ac:dyDescent="0.25">
      <c r="A131" s="94"/>
      <c r="B131" s="10" t="s">
        <v>120</v>
      </c>
      <c r="C131" s="10" t="s">
        <v>120</v>
      </c>
      <c r="D131" s="10" t="s">
        <v>120</v>
      </c>
      <c r="E131" s="10" t="s">
        <v>120</v>
      </c>
      <c r="F131" s="10" t="s">
        <v>120</v>
      </c>
      <c r="G131" s="10" t="s">
        <v>120</v>
      </c>
      <c r="H131" s="10" t="s">
        <v>120</v>
      </c>
      <c r="I131" s="10" t="s">
        <v>120</v>
      </c>
      <c r="J131" s="61"/>
    </row>
    <row r="132" spans="1:10" s="30" customFormat="1" ht="12.75" customHeight="1" x14ac:dyDescent="0.25">
      <c r="A132" s="93">
        <v>-8</v>
      </c>
      <c r="B132" s="10" t="s">
        <v>121</v>
      </c>
      <c r="C132" s="10" t="s">
        <v>121</v>
      </c>
      <c r="D132" s="10" t="s">
        <v>121</v>
      </c>
      <c r="E132" s="10" t="s">
        <v>121</v>
      </c>
      <c r="F132" s="10" t="s">
        <v>121</v>
      </c>
      <c r="G132" s="10" t="s">
        <v>121</v>
      </c>
      <c r="H132" s="10" t="s">
        <v>121</v>
      </c>
      <c r="I132" s="10" t="s">
        <v>121</v>
      </c>
      <c r="J132" s="89" t="s">
        <v>65</v>
      </c>
    </row>
    <row r="133" spans="1:10" s="30" customFormat="1" ht="12.75" customHeight="1" x14ac:dyDescent="0.25">
      <c r="A133" s="94"/>
      <c r="B133" s="10" t="s">
        <v>122</v>
      </c>
      <c r="C133" s="10" t="s">
        <v>122</v>
      </c>
      <c r="D133" s="10" t="s">
        <v>122</v>
      </c>
      <c r="E133" s="10" t="s">
        <v>122</v>
      </c>
      <c r="F133" s="10" t="s">
        <v>122</v>
      </c>
      <c r="G133" s="10" t="s">
        <v>122</v>
      </c>
      <c r="H133" s="10" t="s">
        <v>122</v>
      </c>
      <c r="I133" s="10" t="s">
        <v>122</v>
      </c>
      <c r="J133" s="90"/>
    </row>
    <row r="134" spans="1:1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2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 ht="13.5" x14ac:dyDescent="0.25">
      <c r="A136" s="5" t="s">
        <v>123</v>
      </c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2">
      <c r="A137" s="3"/>
      <c r="B137" s="5"/>
      <c r="C137" s="5"/>
      <c r="D137" s="5"/>
      <c r="E137" s="5"/>
      <c r="F137" s="2"/>
      <c r="G137" s="2"/>
      <c r="H137" s="39"/>
      <c r="I137" s="39"/>
      <c r="J137" s="5"/>
    </row>
    <row r="138" spans="1:10" ht="13.5" x14ac:dyDescent="0.25">
      <c r="A138" s="97" t="s">
        <v>226</v>
      </c>
      <c r="B138" s="97"/>
      <c r="C138" s="98"/>
      <c r="D138" s="99" t="s">
        <v>227</v>
      </c>
      <c r="E138" s="100" t="s">
        <v>228</v>
      </c>
      <c r="F138" s="101"/>
      <c r="G138" s="102" t="s">
        <v>229</v>
      </c>
      <c r="H138" s="38" t="s">
        <v>224</v>
      </c>
      <c r="I138" s="40" t="s">
        <v>225</v>
      </c>
      <c r="J138" s="40"/>
    </row>
    <row r="139" spans="1:1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2">
      <c r="A140" s="3"/>
      <c r="B140" s="3"/>
      <c r="C140" s="3"/>
      <c r="D140" s="3"/>
      <c r="E140" s="3"/>
      <c r="F140" s="3"/>
      <c r="G140" s="3"/>
    </row>
    <row r="141" spans="1:1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spans="1:1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spans="1:1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spans="1:1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spans="1:1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spans="1:1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spans="1:1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spans="1:1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spans="1:1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spans="1:1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spans="1:1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spans="1:1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spans="1:1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spans="1:1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spans="1:1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spans="1:1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spans="1:1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spans="1:1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spans="1:1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spans="1:1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spans="1:1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spans="1:1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spans="1:1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spans="1:1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spans="1:1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spans="1:1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spans="1:1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spans="1:1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spans="1:10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spans="1:1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spans="1:1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spans="1:1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spans="1:1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spans="1:1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spans="1:1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spans="1:1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spans="1:1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spans="1:1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spans="1:1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spans="1:1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spans="1:1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spans="1:1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10" x14ac:dyDescent="0.2">
      <c r="A211" s="3"/>
    </row>
    <row r="219" spans="1:10" ht="12.75" customHeight="1" x14ac:dyDescent="0.2"/>
  </sheetData>
  <mergeCells count="217">
    <mergeCell ref="J132:J133"/>
    <mergeCell ref="J130:J131"/>
    <mergeCell ref="J128:J129"/>
    <mergeCell ref="J125:J126"/>
    <mergeCell ref="J123:J124"/>
    <mergeCell ref="J121:J122"/>
    <mergeCell ref="A112:B112"/>
    <mergeCell ref="A113:B113"/>
    <mergeCell ref="A132:A133"/>
    <mergeCell ref="A130:A131"/>
    <mergeCell ref="A128:A129"/>
    <mergeCell ref="A125:A126"/>
    <mergeCell ref="A123:A124"/>
    <mergeCell ref="A121:A122"/>
    <mergeCell ref="G113:H113"/>
    <mergeCell ref="E112:F112"/>
    <mergeCell ref="E113:F113"/>
    <mergeCell ref="C112:D112"/>
    <mergeCell ref="C113:D113"/>
    <mergeCell ref="C48:D48"/>
    <mergeCell ref="E48:F48"/>
    <mergeCell ref="I48:J48"/>
    <mergeCell ref="C63:D63"/>
    <mergeCell ref="E63:F63"/>
    <mergeCell ref="I63:J63"/>
    <mergeCell ref="I54:J54"/>
    <mergeCell ref="I55:J55"/>
    <mergeCell ref="C50:D50"/>
    <mergeCell ref="E50:F50"/>
    <mergeCell ref="I51:J51"/>
    <mergeCell ref="C53:D53"/>
    <mergeCell ref="E53:F53"/>
    <mergeCell ref="I53:J53"/>
    <mergeCell ref="C51:D51"/>
    <mergeCell ref="E51:F51"/>
    <mergeCell ref="C54:D54"/>
    <mergeCell ref="E54:F54"/>
    <mergeCell ref="E55:F55"/>
    <mergeCell ref="I56:J56"/>
    <mergeCell ref="C55:D55"/>
    <mergeCell ref="I57:J57"/>
    <mergeCell ref="I50:J50"/>
    <mergeCell ref="A2:J2"/>
    <mergeCell ref="A24:J24"/>
    <mergeCell ref="A16:J17"/>
    <mergeCell ref="A26:I26"/>
    <mergeCell ref="A28:A32"/>
    <mergeCell ref="B28:B32"/>
    <mergeCell ref="I28:J32"/>
    <mergeCell ref="I35:J35"/>
    <mergeCell ref="E34:F34"/>
    <mergeCell ref="A6:J8"/>
    <mergeCell ref="A33:J33"/>
    <mergeCell ref="E28:F32"/>
    <mergeCell ref="A14:D14"/>
    <mergeCell ref="E14:F14"/>
    <mergeCell ref="G14:H14"/>
    <mergeCell ref="A12:D12"/>
    <mergeCell ref="E12:F12"/>
    <mergeCell ref="G12:H12"/>
    <mergeCell ref="A13:D13"/>
    <mergeCell ref="I39:J39"/>
    <mergeCell ref="I40:J40"/>
    <mergeCell ref="I41:J41"/>
    <mergeCell ref="I42:J42"/>
    <mergeCell ref="E39:F39"/>
    <mergeCell ref="E40:F40"/>
    <mergeCell ref="C42:D42"/>
    <mergeCell ref="C35:D35"/>
    <mergeCell ref="E35:F35"/>
    <mergeCell ref="E36:F36"/>
    <mergeCell ref="E37:F37"/>
    <mergeCell ref="E38:F38"/>
    <mergeCell ref="C47:D47"/>
    <mergeCell ref="E47:F47"/>
    <mergeCell ref="E42:F42"/>
    <mergeCell ref="C46:D46"/>
    <mergeCell ref="E46:F46"/>
    <mergeCell ref="I43:J43"/>
    <mergeCell ref="I44:J44"/>
    <mergeCell ref="I45:J45"/>
    <mergeCell ref="I46:J46"/>
    <mergeCell ref="I47:J47"/>
    <mergeCell ref="C43:D43"/>
    <mergeCell ref="E43:F43"/>
    <mergeCell ref="C44:D44"/>
    <mergeCell ref="E44:F44"/>
    <mergeCell ref="C45:D45"/>
    <mergeCell ref="E45:F45"/>
    <mergeCell ref="E56:F56"/>
    <mergeCell ref="C58:D58"/>
    <mergeCell ref="E58:F58"/>
    <mergeCell ref="I58:J58"/>
    <mergeCell ref="I62:J62"/>
    <mergeCell ref="C59:D59"/>
    <mergeCell ref="E59:F59"/>
    <mergeCell ref="I59:J59"/>
    <mergeCell ref="C60:D60"/>
    <mergeCell ref="E60:F60"/>
    <mergeCell ref="I60:J60"/>
    <mergeCell ref="E61:F61"/>
    <mergeCell ref="I61:J61"/>
    <mergeCell ref="D82:E82"/>
    <mergeCell ref="D86:E86"/>
    <mergeCell ref="D88:E88"/>
    <mergeCell ref="D89:E89"/>
    <mergeCell ref="I64:J64"/>
    <mergeCell ref="C64:D64"/>
    <mergeCell ref="B77:C77"/>
    <mergeCell ref="D77:E77"/>
    <mergeCell ref="F67:F68"/>
    <mergeCell ref="D67:E68"/>
    <mergeCell ref="B67:C68"/>
    <mergeCell ref="B82:C82"/>
    <mergeCell ref="D71:E71"/>
    <mergeCell ref="B71:C71"/>
    <mergeCell ref="B80:C80"/>
    <mergeCell ref="E64:F64"/>
    <mergeCell ref="D80:E80"/>
    <mergeCell ref="A76:J76"/>
    <mergeCell ref="B73:C73"/>
    <mergeCell ref="D73:E73"/>
    <mergeCell ref="B74:C74"/>
    <mergeCell ref="B75:C75"/>
    <mergeCell ref="D75:E75"/>
    <mergeCell ref="A1:J1"/>
    <mergeCell ref="A3:J3"/>
    <mergeCell ref="A11:D11"/>
    <mergeCell ref="E11:F11"/>
    <mergeCell ref="G11:H11"/>
    <mergeCell ref="B72:C72"/>
    <mergeCell ref="D72:E72"/>
    <mergeCell ref="C61:D61"/>
    <mergeCell ref="E13:F13"/>
    <mergeCell ref="G13:H13"/>
    <mergeCell ref="I34:J34"/>
    <mergeCell ref="G28:G32"/>
    <mergeCell ref="H28:H32"/>
    <mergeCell ref="C28:D32"/>
    <mergeCell ref="I36:J36"/>
    <mergeCell ref="I37:J37"/>
    <mergeCell ref="I38:J38"/>
    <mergeCell ref="C56:D56"/>
    <mergeCell ref="I52:J52"/>
    <mergeCell ref="E41:F41"/>
    <mergeCell ref="C34:D34"/>
    <mergeCell ref="C36:D36"/>
    <mergeCell ref="C37:D37"/>
    <mergeCell ref="C38:D38"/>
    <mergeCell ref="C39:D39"/>
    <mergeCell ref="C40:D40"/>
    <mergeCell ref="B70:C70"/>
    <mergeCell ref="C41:D41"/>
    <mergeCell ref="C52:D52"/>
    <mergeCell ref="E52:F52"/>
    <mergeCell ref="C62:D62"/>
    <mergeCell ref="E62:F62"/>
    <mergeCell ref="C57:D57"/>
    <mergeCell ref="E57:F57"/>
    <mergeCell ref="A49:J49"/>
    <mergeCell ref="J67:J68"/>
    <mergeCell ref="I67:I68"/>
    <mergeCell ref="H67:H68"/>
    <mergeCell ref="G67:G68"/>
    <mergeCell ref="A69:J69"/>
    <mergeCell ref="D70:E70"/>
    <mergeCell ref="A67:A68"/>
    <mergeCell ref="A88:A93"/>
    <mergeCell ref="D108:E108"/>
    <mergeCell ref="F107:G108"/>
    <mergeCell ref="D74:E74"/>
    <mergeCell ref="G92:H92"/>
    <mergeCell ref="G93:H93"/>
    <mergeCell ref="G86:H86"/>
    <mergeCell ref="B86:C86"/>
    <mergeCell ref="D107:E107"/>
    <mergeCell ref="D100:E100"/>
    <mergeCell ref="D99:E99"/>
    <mergeCell ref="A94:J94"/>
    <mergeCell ref="A87:J87"/>
    <mergeCell ref="A95:A100"/>
    <mergeCell ref="B95:C100"/>
    <mergeCell ref="B88:C93"/>
    <mergeCell ref="J95:J100"/>
    <mergeCell ref="D78:E78"/>
    <mergeCell ref="D79:E79"/>
    <mergeCell ref="D81:E81"/>
    <mergeCell ref="B78:C78"/>
    <mergeCell ref="B79:C79"/>
    <mergeCell ref="B81:C81"/>
    <mergeCell ref="J88:J93"/>
    <mergeCell ref="G90:H90"/>
    <mergeCell ref="G98:H98"/>
    <mergeCell ref="G99:H99"/>
    <mergeCell ref="G100:H100"/>
    <mergeCell ref="D97:E97"/>
    <mergeCell ref="D98:E98"/>
    <mergeCell ref="D90:E90"/>
    <mergeCell ref="G88:H88"/>
    <mergeCell ref="G89:H89"/>
    <mergeCell ref="G97:H97"/>
    <mergeCell ref="D93:E93"/>
    <mergeCell ref="D95:E95"/>
    <mergeCell ref="G91:H91"/>
    <mergeCell ref="D96:E96"/>
    <mergeCell ref="I138:J138"/>
    <mergeCell ref="B107:C108"/>
    <mergeCell ref="B106:C106"/>
    <mergeCell ref="D106:E106"/>
    <mergeCell ref="F106:G106"/>
    <mergeCell ref="G95:H95"/>
    <mergeCell ref="G96:H96"/>
    <mergeCell ref="D91:E91"/>
    <mergeCell ref="D92:E92"/>
    <mergeCell ref="G112:H112"/>
    <mergeCell ref="A138:B138"/>
    <mergeCell ref="E138:F138"/>
  </mergeCells>
  <phoneticPr fontId="0" type="noConversion"/>
  <pageMargins left="0.55118110236220474" right="0.31496062992125984" top="0.74803149606299213" bottom="0.74803149606299213" header="0.31496062992125984" footer="0.51181102362204722"/>
  <pageSetup paperSize="9" scale="92" orientation="portrait" r:id="rId1"/>
  <headerFooter alignWithMargins="0">
    <oddFooter>&amp;R&amp;"Times New Roman,обычный"Страница &amp;P из &amp;N</oddFooter>
  </headerFooter>
  <rowBreaks count="1" manualBreakCount="1">
    <brk id="6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2022-08-22T12:44:16Z</cp:lastPrinted>
  <dcterms:created xsi:type="dcterms:W3CDTF">1996-10-08T23:32:33Z</dcterms:created>
  <dcterms:modified xsi:type="dcterms:W3CDTF">2024-10-22T10:53:50Z</dcterms:modified>
</cp:coreProperties>
</file>