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wisa9\OneDrive - Albany Medical Center\AMC\Faculty\E2_Medical_director\Census\"/>
    </mc:Choice>
  </mc:AlternateContent>
  <bookViews>
    <workbookView xWindow="32670" yWindow="2685" windowWidth="21600" windowHeight="11385" activeTab="22"/>
  </bookViews>
  <sheets>
    <sheet name="Jan" sheetId="1" r:id="rId1"/>
    <sheet name="Jan Chart" sheetId="15" state="hidden" r:id="rId2"/>
    <sheet name="Feb" sheetId="2" r:id="rId3"/>
    <sheet name="Feb Chart" sheetId="16" state="hidden" r:id="rId4"/>
    <sheet name="Mar" sheetId="3" r:id="rId5"/>
    <sheet name="Mar Graph" sheetId="17" state="hidden" r:id="rId6"/>
    <sheet name="Apr" sheetId="4" r:id="rId7"/>
    <sheet name="Apr Graphs" sheetId="18" state="hidden" r:id="rId8"/>
    <sheet name="May" sheetId="5" r:id="rId9"/>
    <sheet name="may graph" sheetId="19" state="hidden" r:id="rId10"/>
    <sheet name="Jun" sheetId="6" r:id="rId11"/>
    <sheet name="Jun Graph" sheetId="20" state="hidden" r:id="rId12"/>
    <sheet name="Jul" sheetId="7" r:id="rId13"/>
    <sheet name="Jul Graph" sheetId="21" state="hidden" r:id="rId14"/>
    <sheet name="Aug" sheetId="8" r:id="rId15"/>
    <sheet name="aug chart" sheetId="22" state="hidden" r:id="rId16"/>
    <sheet name="Sep" sheetId="9" r:id="rId17"/>
    <sheet name="Sep Graph" sheetId="23" state="hidden" r:id="rId18"/>
    <sheet name="Oct" sheetId="10" r:id="rId19"/>
    <sheet name="oct graph" sheetId="12" state="hidden" r:id="rId20"/>
    <sheet name="Nov" sheetId="11" r:id="rId21"/>
    <sheet name="Sheet13" sheetId="13" state="hidden" r:id="rId22"/>
    <sheet name="Dec" sheetId="14" r:id="rId23"/>
    <sheet name="dec chart" sheetId="24" state="hidden" r:id="rId24"/>
  </sheets>
  <definedNames>
    <definedName name="_xlnm.Print_Area" localSheetId="2">Feb!$A$1:$Z$48</definedName>
    <definedName name="_xlnm.Print_Area" localSheetId="4">Mar!$A$1:$X$53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6" i="14" l="1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37" i="14" s="1"/>
  <c r="O6" i="14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36" i="11" s="1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37" i="10" s="1"/>
  <c r="O6" i="10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6" i="9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37" i="8" s="1"/>
  <c r="O16" i="8"/>
  <c r="O15" i="8"/>
  <c r="O14" i="8"/>
  <c r="O13" i="8"/>
  <c r="O12" i="8"/>
  <c r="O11" i="8"/>
  <c r="O10" i="8"/>
  <c r="O9" i="8"/>
  <c r="O8" i="8"/>
  <c r="O7" i="8"/>
  <c r="O6" i="8"/>
  <c r="O7" i="7"/>
  <c r="O37" i="7" s="1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6" i="7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36" i="6" s="1"/>
  <c r="N8" i="6"/>
  <c r="N7" i="6"/>
  <c r="N6" i="6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37" i="3"/>
  <c r="N34" i="3"/>
  <c r="N35" i="3"/>
  <c r="N36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34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6" i="2"/>
  <c r="M3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6" i="1"/>
  <c r="O36" i="9" l="1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J14" i="24"/>
  <c r="I14" i="24"/>
  <c r="H14" i="24"/>
  <c r="G14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1" i="24"/>
  <c r="H14" i="13" l="1"/>
  <c r="G14" i="13"/>
  <c r="F14" i="13"/>
  <c r="E14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1" i="13"/>
  <c r="I14" i="12" l="1"/>
  <c r="H14" i="12"/>
  <c r="G14" i="12"/>
  <c r="F14" i="12"/>
  <c r="L45" i="14" l="1"/>
  <c r="L44" i="14"/>
  <c r="L43" i="14"/>
  <c r="L42" i="14"/>
  <c r="L40" i="14"/>
  <c r="L39" i="14"/>
  <c r="N37" i="14"/>
  <c r="M37" i="14"/>
  <c r="K37" i="14"/>
  <c r="J37" i="14"/>
  <c r="I37" i="14"/>
  <c r="H37" i="14"/>
  <c r="G37" i="14"/>
  <c r="F37" i="14"/>
  <c r="E37" i="14"/>
  <c r="D37" i="14"/>
  <c r="C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" i="12"/>
  <c r="L37" i="14" l="1"/>
  <c r="L46" i="14" s="1"/>
  <c r="L41" i="14"/>
  <c r="H14" i="23"/>
  <c r="G14" i="23"/>
  <c r="F14" i="23"/>
  <c r="E14" i="23"/>
  <c r="L44" i="11"/>
  <c r="L43" i="11"/>
  <c r="L42" i="11"/>
  <c r="L41" i="11"/>
  <c r="L39" i="11"/>
  <c r="L38" i="11"/>
  <c r="N36" i="11"/>
  <c r="M36" i="11"/>
  <c r="K36" i="11"/>
  <c r="J36" i="11"/>
  <c r="I36" i="11"/>
  <c r="H36" i="11"/>
  <c r="G36" i="11"/>
  <c r="F36" i="11"/>
  <c r="E36" i="11"/>
  <c r="D36" i="11"/>
  <c r="C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40" i="11" l="1"/>
  <c r="L36" i="11"/>
  <c r="L45" i="11" s="1"/>
  <c r="B30" i="23" l="1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1" i="23"/>
  <c r="L23" i="9"/>
  <c r="L22" i="9"/>
  <c r="L6" i="9"/>
  <c r="L7" i="9"/>
  <c r="L8" i="9"/>
  <c r="L9" i="9"/>
  <c r="L10" i="9"/>
  <c r="L11" i="9"/>
  <c r="L12" i="9"/>
  <c r="L13" i="9"/>
  <c r="L14" i="9"/>
  <c r="L45" i="10" l="1"/>
  <c r="L44" i="10"/>
  <c r="L43" i="10"/>
  <c r="L42" i="10"/>
  <c r="L40" i="10"/>
  <c r="L39" i="10"/>
  <c r="N37" i="10"/>
  <c r="M37" i="10"/>
  <c r="K37" i="10"/>
  <c r="J37" i="10"/>
  <c r="I37" i="10"/>
  <c r="H37" i="10"/>
  <c r="G37" i="10"/>
  <c r="F37" i="10"/>
  <c r="E37" i="10"/>
  <c r="D37" i="10"/>
  <c r="C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44" i="9"/>
  <c r="L43" i="9"/>
  <c r="L42" i="9"/>
  <c r="L41" i="9"/>
  <c r="L39" i="9"/>
  <c r="L38" i="9"/>
  <c r="N36" i="9"/>
  <c r="M36" i="9"/>
  <c r="K36" i="9"/>
  <c r="J36" i="9"/>
  <c r="I36" i="9"/>
  <c r="H36" i="9"/>
  <c r="G36" i="9"/>
  <c r="F36" i="9"/>
  <c r="E36" i="9"/>
  <c r="D36" i="9"/>
  <c r="C36" i="9"/>
  <c r="L35" i="9"/>
  <c r="L34" i="9"/>
  <c r="L33" i="9"/>
  <c r="L32" i="9"/>
  <c r="L31" i="9"/>
  <c r="L30" i="9"/>
  <c r="L29" i="9"/>
  <c r="L28" i="9"/>
  <c r="L27" i="9"/>
  <c r="L26" i="9"/>
  <c r="L25" i="9"/>
  <c r="L24" i="9"/>
  <c r="L21" i="9"/>
  <c r="L20" i="9"/>
  <c r="L19" i="9"/>
  <c r="L18" i="9"/>
  <c r="L17" i="9"/>
  <c r="L16" i="9"/>
  <c r="L15" i="9"/>
  <c r="I14" i="22"/>
  <c r="H14" i="22"/>
  <c r="G14" i="22"/>
  <c r="F14" i="22"/>
  <c r="L37" i="10" l="1"/>
  <c r="L46" i="10" s="1"/>
  <c r="L41" i="10"/>
  <c r="L36" i="9"/>
  <c r="L45" i="9" s="1"/>
  <c r="L40" i="9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1" i="22"/>
  <c r="L32" i="7"/>
  <c r="I14" i="21"/>
  <c r="H14" i="21"/>
  <c r="G14" i="21"/>
  <c r="F14" i="21"/>
  <c r="B31" i="21" l="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1" i="21"/>
  <c r="K37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3" i="7"/>
  <c r="L34" i="7"/>
  <c r="L35" i="7"/>
  <c r="L36" i="7"/>
  <c r="L6" i="7"/>
  <c r="K37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6" i="8"/>
  <c r="L45" i="8"/>
  <c r="L44" i="8"/>
  <c r="L43" i="8"/>
  <c r="L42" i="8"/>
  <c r="L40" i="8"/>
  <c r="L39" i="8"/>
  <c r="N37" i="8"/>
  <c r="M37" i="8"/>
  <c r="J37" i="8"/>
  <c r="I37" i="8"/>
  <c r="H37" i="8"/>
  <c r="G37" i="8"/>
  <c r="F37" i="8"/>
  <c r="E37" i="8"/>
  <c r="D37" i="8"/>
  <c r="C37" i="8"/>
  <c r="L41" i="8" l="1"/>
  <c r="L37" i="8"/>
  <c r="L46" i="8" s="1"/>
  <c r="G14" i="20"/>
  <c r="F14" i="20"/>
  <c r="E14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1" i="20"/>
  <c r="L45" i="7" l="1"/>
  <c r="L44" i="7"/>
  <c r="L43" i="7"/>
  <c r="L42" i="7"/>
  <c r="L40" i="7"/>
  <c r="L39" i="7"/>
  <c r="N37" i="7"/>
  <c r="M37" i="7"/>
  <c r="J37" i="7"/>
  <c r="I37" i="7"/>
  <c r="H37" i="7"/>
  <c r="G37" i="7"/>
  <c r="F37" i="7"/>
  <c r="E37" i="7"/>
  <c r="D37" i="7"/>
  <c r="C37" i="7"/>
  <c r="L41" i="7" l="1"/>
  <c r="L37" i="7"/>
  <c r="L46" i="7" s="1"/>
  <c r="H14" i="19"/>
  <c r="G14" i="19"/>
  <c r="F14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1" i="19"/>
  <c r="K44" i="6" l="1"/>
  <c r="K43" i="6"/>
  <c r="K42" i="6"/>
  <c r="K41" i="6"/>
  <c r="K39" i="6"/>
  <c r="K38" i="6"/>
  <c r="M36" i="6"/>
  <c r="L36" i="6"/>
  <c r="J36" i="6"/>
  <c r="I36" i="6"/>
  <c r="H36" i="6"/>
  <c r="G36" i="6"/>
  <c r="F36" i="6"/>
  <c r="E36" i="6"/>
  <c r="D36" i="6"/>
  <c r="C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34" i="5"/>
  <c r="G14" i="18"/>
  <c r="F14" i="18"/>
  <c r="E14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1" i="18"/>
  <c r="K36" i="6" l="1"/>
  <c r="K45" i="6" s="1"/>
  <c r="K40" i="6"/>
  <c r="K45" i="5"/>
  <c r="K44" i="5"/>
  <c r="K43" i="5"/>
  <c r="K42" i="5"/>
  <c r="K40" i="5"/>
  <c r="K39" i="5"/>
  <c r="M37" i="5"/>
  <c r="L37" i="5"/>
  <c r="J37" i="5"/>
  <c r="I37" i="5"/>
  <c r="H37" i="5"/>
  <c r="G37" i="5"/>
  <c r="F37" i="5"/>
  <c r="E37" i="5"/>
  <c r="D37" i="5"/>
  <c r="C37" i="5"/>
  <c r="K36" i="5"/>
  <c r="K35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N14" i="17"/>
  <c r="M14" i="17"/>
  <c r="L14" i="17"/>
  <c r="K43" i="4"/>
  <c r="K42" i="4"/>
  <c r="K41" i="4"/>
  <c r="K44" i="4"/>
  <c r="K39" i="4"/>
  <c r="K38" i="4"/>
  <c r="M36" i="4"/>
  <c r="L36" i="4"/>
  <c r="J36" i="4"/>
  <c r="I36" i="4"/>
  <c r="H36" i="4"/>
  <c r="G36" i="4"/>
  <c r="F36" i="4"/>
  <c r="E36" i="4"/>
  <c r="D36" i="4"/>
  <c r="C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1" i="17"/>
  <c r="K37" i="5" l="1"/>
  <c r="K46" i="5" s="1"/>
  <c r="K41" i="5"/>
  <c r="K36" i="4"/>
  <c r="K45" i="4" s="1"/>
  <c r="K40" i="4"/>
  <c r="H37" i="3" l="1"/>
  <c r="H14" i="16" l="1"/>
  <c r="G14" i="16"/>
  <c r="F14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1" i="16"/>
  <c r="K32" i="2" l="1"/>
  <c r="F37" i="3" l="1"/>
  <c r="K9" i="2" l="1"/>
  <c r="H14" i="15"/>
  <c r="G14" i="15"/>
  <c r="F14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1" i="15"/>
  <c r="F34" i="2" l="1"/>
  <c r="K42" i="2"/>
  <c r="K41" i="2"/>
  <c r="K40" i="2"/>
  <c r="K39" i="2"/>
  <c r="K37" i="2"/>
  <c r="K36" i="2"/>
  <c r="K6" i="2"/>
  <c r="J45" i="1"/>
  <c r="J44" i="1"/>
  <c r="J43" i="1"/>
  <c r="J42" i="1"/>
  <c r="J40" i="1"/>
  <c r="J39" i="1"/>
  <c r="K45" i="3" l="1"/>
  <c r="K44" i="3"/>
  <c r="K43" i="3"/>
  <c r="K42" i="3"/>
  <c r="K40" i="3"/>
  <c r="K39" i="3"/>
  <c r="M37" i="3"/>
  <c r="L37" i="3"/>
  <c r="J37" i="3"/>
  <c r="I37" i="3"/>
  <c r="G37" i="3"/>
  <c r="E37" i="3"/>
  <c r="D37" i="3"/>
  <c r="C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M34" i="2"/>
  <c r="L34" i="2"/>
  <c r="J34" i="2"/>
  <c r="I34" i="2"/>
  <c r="H34" i="2"/>
  <c r="G34" i="2"/>
  <c r="E34" i="2"/>
  <c r="D34" i="2"/>
  <c r="C34" i="2"/>
  <c r="K33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8" i="2"/>
  <c r="K7" i="2"/>
  <c r="L37" i="1"/>
  <c r="K37" i="1"/>
  <c r="I37" i="1"/>
  <c r="H37" i="1"/>
  <c r="G37" i="1"/>
  <c r="F37" i="1"/>
  <c r="E37" i="1"/>
  <c r="D37" i="1"/>
  <c r="C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K37" i="3" l="1"/>
  <c r="K46" i="3" s="1"/>
  <c r="K34" i="2"/>
  <c r="K43" i="2" s="1"/>
  <c r="J41" i="1"/>
  <c r="K41" i="3"/>
  <c r="K38" i="2"/>
  <c r="J37" i="1"/>
  <c r="J46" i="1" s="1"/>
</calcChain>
</file>

<file path=xl/sharedStrings.xml><?xml version="1.0" encoding="utf-8"?>
<sst xmlns="http://schemas.openxmlformats.org/spreadsheetml/2006/main" count="980" uniqueCount="68">
  <si>
    <t>January</t>
  </si>
  <si>
    <t>Census</t>
  </si>
  <si>
    <t>Sits</t>
  </si>
  <si>
    <t>Held Beds</t>
  </si>
  <si>
    <t>Closed Beds</t>
  </si>
  <si>
    <t>Daily Admits from CIU</t>
  </si>
  <si>
    <t>Daily Admits from CL</t>
  </si>
  <si>
    <t>Daily Admits from ED</t>
  </si>
  <si>
    <t>Total Daily Admits</t>
  </si>
  <si>
    <t>Daily Readmits</t>
  </si>
  <si>
    <t>Total Daily Discharges</t>
  </si>
  <si>
    <t>Friday</t>
  </si>
  <si>
    <t>Saturday</t>
  </si>
  <si>
    <t>Sunday</t>
  </si>
  <si>
    <t>Monday</t>
  </si>
  <si>
    <t>Tuesday</t>
  </si>
  <si>
    <t>Wednesday</t>
  </si>
  <si>
    <t>Thursday</t>
  </si>
  <si>
    <t>Monthly Totals</t>
  </si>
  <si>
    <t>Average Daily Occupancy:</t>
  </si>
  <si>
    <t>Average Daily Admissions:</t>
  </si>
  <si>
    <t>Average Daily Admissions from CIU:</t>
  </si>
  <si>
    <t>Average Daily Admissions from CL:</t>
  </si>
  <si>
    <t>Average Daily Admissions from ED:</t>
  </si>
  <si>
    <t>Average Daily Discharges:</t>
  </si>
  <si>
    <t>Average Daily Held Beds:</t>
  </si>
  <si>
    <t>Albany Medical Center Inpatient Psychiatry Census 2022</t>
  </si>
  <si>
    <t>February</t>
  </si>
  <si>
    <t>COVID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</si>
  <si>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</si>
  <si>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</si>
  <si>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</si>
  <si>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</si>
  <si>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</si>
  <si>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</si>
  <si>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</si>
  <si>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</si>
  <si>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</si>
  <si>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</si>
  <si>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</si>
  <si>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</si>
  <si>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</si>
  <si>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CIU</t>
  </si>
  <si>
    <t>CL</t>
  </si>
  <si>
    <t>ED</t>
  </si>
  <si>
    <t>Held Due To Covid Swab/Quarantine</t>
  </si>
  <si>
    <t>March</t>
  </si>
  <si>
    <t>*lifted covid restrictions</t>
  </si>
  <si>
    <t>E210 bathroom</t>
  </si>
  <si>
    <t>*1 COVID readmit</t>
  </si>
  <si>
    <t xml:space="preserve"> </t>
  </si>
  <si>
    <t>April</t>
  </si>
  <si>
    <t>*Med Clearance transfer</t>
  </si>
  <si>
    <t>*Covid</t>
  </si>
  <si>
    <t xml:space="preserve">*reopened </t>
  </si>
  <si>
    <t>June</t>
  </si>
  <si>
    <t xml:space="preserve">           </t>
  </si>
  <si>
    <t>July</t>
  </si>
  <si>
    <t>Daily Admits from OSH</t>
  </si>
  <si>
    <t>August</t>
  </si>
  <si>
    <t>*Covid + patient, holds reinstated</t>
  </si>
  <si>
    <t>**opened the unit</t>
  </si>
  <si>
    <t>OSH</t>
  </si>
  <si>
    <t>September</t>
  </si>
  <si>
    <t>October</t>
  </si>
  <si>
    <t>November</t>
  </si>
  <si>
    <t>December</t>
  </si>
  <si>
    <t>Occupancy/total available beds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</si>
</sst>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9" x14ac:knownFonts="1">
    <font>
      <sz val="8"/>
      <color theme="1"/>
      <name val="Arial"/>
      <family val="2"/>
    </font>
    <font>
      <sz val="8"/>
      <color theme="1"/>
      <name val="Arial"/>
      <family val="2"/>
    </font>
    <font>
      <sz val="34"/>
      <color theme="1"/>
      <name val="Arial Narrow"/>
      <family val="2"/>
    </font>
    <font>
      <sz val="8"/>
      <color theme="1"/>
      <name val="Arial Narrow"/>
      <family val="2"/>
    </font>
    <font>
      <sz val="36"/>
      <color theme="1"/>
      <name val="Arial Narrow"/>
      <family val="2"/>
    </font>
    <font>
      <sz val="24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9"/>
      <color rgb="FFFF0000"/>
      <name val="Arial Narrow"/>
      <family val="2"/>
    </font>
    <font>
      <b/>
      <sz val="12"/>
      <color rgb="FFFF0000"/>
      <name val="Arial Narrow"/>
      <family val="2"/>
    </font>
    <font>
      <b/>
      <sz val="11"/>
      <name val="Arial Narrow"/>
      <family val="2"/>
    </font>
    <font>
      <sz val="22"/>
      <color theme="1"/>
      <name val="Arial Narrow"/>
      <family val="2"/>
    </font>
    <font>
      <sz val="11"/>
      <color theme="1"/>
      <name val="Arial"/>
      <family val="2"/>
    </font>
    <font>
      <b/>
      <sz val="11"/>
      <color rgb="FFFF0000"/>
      <name val="Arial Narrow"/>
      <family val="2"/>
    </font>
    <font>
      <sz val="26"/>
      <color theme="1"/>
      <name val="Arial Narrow"/>
      <family val="2"/>
    </font>
    <font>
      <sz val="16"/>
      <color theme="1"/>
      <name val="Arial Narrow"/>
      <family val="2"/>
    </font>
    <font>
      <sz val="8"/>
      <name val="Arial"/>
      <family val="2"/>
    </font>
    <font>
      <sz val="20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164" fontId="3" fillId="0" borderId="0" xfId="0" applyNumberFormat="1" applyFont="1"/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textRotation="90"/>
    </xf>
    <xf numFmtId="0" fontId="7" fillId="0" borderId="0" xfId="0" applyFont="1"/>
    <xf numFmtId="164" fontId="7" fillId="0" borderId="0" xfId="0" applyNumberFormat="1" applyFont="1"/>
    <xf numFmtId="0" fontId="7" fillId="0" borderId="1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7" fillId="4" borderId="1" xfId="0" applyFont="1" applyFill="1" applyBorder="1"/>
    <xf numFmtId="164" fontId="0" fillId="0" borderId="0" xfId="0" applyNumberFormat="1"/>
    <xf numFmtId="0" fontId="8" fillId="0" borderId="1" xfId="0" applyFont="1" applyBorder="1"/>
    <xf numFmtId="10" fontId="7" fillId="0" borderId="0" xfId="0" applyNumberFormat="1" applyFont="1"/>
    <xf numFmtId="0" fontId="8" fillId="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9" fontId="7" fillId="0" borderId="0" xfId="1" applyFont="1"/>
    <xf numFmtId="0" fontId="11" fillId="0" borderId="1" xfId="0" applyFont="1" applyBorder="1"/>
    <xf numFmtId="0" fontId="13" fillId="0" borderId="0" xfId="0" applyFont="1"/>
    <xf numFmtId="0" fontId="7" fillId="0" borderId="1" xfId="0" applyFont="1" applyBorder="1" applyAlignment="1">
      <alignment horizontal="right"/>
    </xf>
    <xf numFmtId="16" fontId="0" fillId="0" borderId="0" xfId="0" applyNumberFormat="1"/>
    <xf numFmtId="0" fontId="3" fillId="0" borderId="0" xfId="0" applyFont="1"/>
    <xf numFmtId="0" fontId="8" fillId="0" borderId="0" xfId="0" applyFont="1"/>
    <xf numFmtId="0" fontId="10" fillId="0" borderId="0" xfId="0" applyFont="1"/>
    <xf numFmtId="0" fontId="8" fillId="0" borderId="1" xfId="0" applyFont="1" applyBorder="1" applyAlignment="1">
      <alignment textRotation="90"/>
    </xf>
    <xf numFmtId="0" fontId="14" fillId="0" borderId="1" xfId="0" applyFont="1" applyBorder="1"/>
    <xf numFmtId="1" fontId="0" fillId="0" borderId="0" xfId="0" applyNumberFormat="1"/>
    <xf numFmtId="0" fontId="8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7" fillId="0" borderId="5" xfId="0" applyFont="1" applyBorder="1"/>
    <xf numFmtId="17" fontId="7" fillId="0" borderId="0" xfId="0" applyNumberFormat="1" applyFont="1"/>
    <xf numFmtId="164" fontId="0" fillId="0" borderId="0" xfId="0" applyNumberForma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6" fillId="0" borderId="0" xfId="0" applyFont="1" applyBorder="1" applyAlignment="1">
      <alignment textRotation="90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0" applyNumberFormat="1" applyFont="1" applyBorder="1" applyAlignment="1">
      <alignment horizontal="center"/>
    </xf>
    <xf numFmtId="2" fontId="7" fillId="4" borderId="0" xfId="0" applyNumberFormat="1" applyFont="1" applyFill="1" applyBorder="1"/>
    <xf numFmtId="2" fontId="8" fillId="4" borderId="0" xfId="0" applyNumberFormat="1" applyFont="1" applyFill="1" applyBorder="1"/>
    <xf numFmtId="2" fontId="7" fillId="0" borderId="0" xfId="0" applyNumberFormat="1" applyFont="1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5" borderId="0" xfId="0" applyFont="1" applyFill="1" applyAlignment="1">
      <alignment horizontal="center"/>
    </xf>
    <xf numFmtId="10" fontId="7" fillId="0" borderId="0" xfId="0" applyNumberFormat="1" applyFont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3" xfId="0" applyNumberFormat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0" fontId="7" fillId="0" borderId="4" xfId="0" applyNumberFormat="1" applyFont="1" applyBorder="1" applyAlignment="1">
      <alignment horizontal="center"/>
    </xf>
    <xf numFmtId="10" fontId="7" fillId="0" borderId="1" xfId="1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>
                <a:latin typeface="Arial Narrow" panose="020B0606020202030204" pitchFamily="34" charset="0"/>
                <a:cs typeface="Arial" panose="020B0604020202020204" pitchFamily="34" charset="0"/>
              </a:rPr>
              <a:t>January</a:t>
            </a:r>
            <a:r>
              <a:rPr lang="en-US" sz="14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Bed Availability</a:t>
            </a:r>
            <a:endParaRPr lang="en-US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'Jan Chart'!$A$1:$A$31</c:f>
              <c:numCache>
                <c:formatCode>m/d;@</c:formatCode>
                <c:ptCount val="3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</c:numCache>
            </c:numRef>
          </c:cat>
          <c:val>
            <c:numRef>
              <c:f>'Jan Chart'!$B$1:$B$31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20</c:v>
                </c:pt>
                <c:pt idx="18">
                  <c:v>10</c:v>
                </c:pt>
                <c:pt idx="19">
                  <c:v>16</c:v>
                </c:pt>
                <c:pt idx="20">
                  <c:v>12</c:v>
                </c:pt>
                <c:pt idx="21">
                  <c:v>17</c:v>
                </c:pt>
                <c:pt idx="22">
                  <c:v>14</c:v>
                </c:pt>
                <c:pt idx="23">
                  <c:v>6</c:v>
                </c:pt>
                <c:pt idx="24">
                  <c:v>6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8-4ABB-8C24-193D7E4048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4685920"/>
        <c:axId val="994686576"/>
      </c:barChart>
      <c:dateAx>
        <c:axId val="99468592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94686576"/>
        <c:crosses val="autoZero"/>
        <c:auto val="1"/>
        <c:lblOffset val="100"/>
        <c:baseTimeUnit val="days"/>
      </c:dateAx>
      <c:valAx>
        <c:axId val="994686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946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2022 Admission Referral</a:t>
            </a:r>
            <a:r>
              <a:rPr lang="en-US" baseline="0">
                <a:latin typeface="Arial Narrow" panose="020B0606020202030204" pitchFamily="34" charset="0"/>
              </a:rPr>
              <a:t> Source</a:t>
            </a:r>
            <a:endParaRPr lang="en-US"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 Graph'!$K$2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 Graph'!$L$1:$N$1</c:f>
              <c:strCache>
                <c:ptCount val="3"/>
                <c:pt idx="0">
                  <c:v>CIU</c:v>
                </c:pt>
                <c:pt idx="1">
                  <c:v>CL</c:v>
                </c:pt>
                <c:pt idx="2">
                  <c:v>ED</c:v>
                </c:pt>
              </c:strCache>
            </c:strRef>
          </c:cat>
          <c:val>
            <c:numRef>
              <c:f>'Mar Graph'!$L$2:$N$2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37F-9251-BF43AE9C1707}"/>
            </c:ext>
          </c:extLst>
        </c:ser>
        <c:ser>
          <c:idx val="1"/>
          <c:order val="1"/>
          <c:tx>
            <c:strRef>
              <c:f>'Mar Graph'!$K$3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 Graph'!$L$1:$N$1</c:f>
              <c:strCache>
                <c:ptCount val="3"/>
                <c:pt idx="0">
                  <c:v>CIU</c:v>
                </c:pt>
                <c:pt idx="1">
                  <c:v>CL</c:v>
                </c:pt>
                <c:pt idx="2">
                  <c:v>ED</c:v>
                </c:pt>
              </c:strCache>
            </c:strRef>
          </c:cat>
          <c:val>
            <c:numRef>
              <c:f>'Mar Graph'!$L$3:$N$3</c:f>
              <c:numCache>
                <c:formatCode>General</c:formatCode>
                <c:ptCount val="3"/>
                <c:pt idx="0">
                  <c:v>14</c:v>
                </c:pt>
                <c:pt idx="1">
                  <c:v>8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37F-9251-BF43AE9C1707}"/>
            </c:ext>
          </c:extLst>
        </c:ser>
        <c:ser>
          <c:idx val="2"/>
          <c:order val="2"/>
          <c:tx>
            <c:strRef>
              <c:f>'Mar Graph'!$K$4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 Graph'!$L$1:$N$1</c:f>
              <c:strCache>
                <c:ptCount val="3"/>
                <c:pt idx="0">
                  <c:v>CIU</c:v>
                </c:pt>
                <c:pt idx="1">
                  <c:v>CL</c:v>
                </c:pt>
                <c:pt idx="2">
                  <c:v>ED</c:v>
                </c:pt>
              </c:strCache>
            </c:strRef>
          </c:cat>
          <c:val>
            <c:numRef>
              <c:f>'Mar Graph'!$L$4:$N$4</c:f>
              <c:numCache>
                <c:formatCode>General</c:formatCode>
                <c:ptCount val="3"/>
                <c:pt idx="0">
                  <c:v>27</c:v>
                </c:pt>
                <c:pt idx="1">
                  <c:v>10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37F-9251-BF43AE9C17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0973616"/>
        <c:axId val="830971648"/>
      </c:barChart>
      <c:catAx>
        <c:axId val="83097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30971648"/>
        <c:crosses val="autoZero"/>
        <c:auto val="1"/>
        <c:lblAlgn val="ctr"/>
        <c:lblOffset val="100"/>
        <c:noMultiLvlLbl val="0"/>
      </c:catAx>
      <c:valAx>
        <c:axId val="830971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3097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March 2018-2022 Admission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 Graph'!$F$1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 Graph'!$E$2:$E$6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'Mar Graph'!$F$2:$F$6</c:f>
              <c:numCache>
                <c:formatCode>General</c:formatCode>
                <c:ptCount val="5"/>
                <c:pt idx="0">
                  <c:v>67</c:v>
                </c:pt>
                <c:pt idx="1">
                  <c:v>34</c:v>
                </c:pt>
                <c:pt idx="2">
                  <c:v>56</c:v>
                </c:pt>
                <c:pt idx="3">
                  <c:v>53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7-45E2-B2EC-A9982FB3F377}"/>
            </c:ext>
          </c:extLst>
        </c:ser>
        <c:ser>
          <c:idx val="1"/>
          <c:order val="1"/>
          <c:tx>
            <c:strRef>
              <c:f>'Mar Graph'!$G$1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 Graph'!$E$2:$E$6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'Mar Graph'!$G$2:$G$6</c:f>
              <c:numCache>
                <c:formatCode>General</c:formatCode>
                <c:ptCount val="5"/>
                <c:pt idx="0">
                  <c:v>16</c:v>
                </c:pt>
                <c:pt idx="1">
                  <c:v>30</c:v>
                </c:pt>
                <c:pt idx="2">
                  <c:v>15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7-45E2-B2EC-A9982FB3F377}"/>
            </c:ext>
          </c:extLst>
        </c:ser>
        <c:ser>
          <c:idx val="2"/>
          <c:order val="2"/>
          <c:tx>
            <c:strRef>
              <c:f>'Mar Graph'!$H$1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 Graph'!$E$2:$E$6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'Mar Graph'!$H$2:$H$6</c:f>
              <c:numCache>
                <c:formatCode>General</c:formatCode>
                <c:ptCount val="5"/>
                <c:pt idx="0">
                  <c:v>28</c:v>
                </c:pt>
                <c:pt idx="1">
                  <c:v>24</c:v>
                </c:pt>
                <c:pt idx="2">
                  <c:v>33</c:v>
                </c:pt>
                <c:pt idx="3">
                  <c:v>39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57-45E2-B2EC-A9982FB3F3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7676392"/>
        <c:axId val="927675736"/>
      </c:barChart>
      <c:catAx>
        <c:axId val="92767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927675736"/>
        <c:crosses val="autoZero"/>
        <c:auto val="1"/>
        <c:lblAlgn val="ctr"/>
        <c:lblOffset val="100"/>
        <c:noMultiLvlLbl val="0"/>
      </c:catAx>
      <c:valAx>
        <c:axId val="9276757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2767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April Bed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'Apr Graphs'!$A$1:$A$30</c:f>
              <c:numCache>
                <c:formatCode>m/d;@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'Apr Graphs'!$B$1:$B$30</c:f>
              <c:numCache>
                <c:formatCode>General</c:formatCode>
                <c:ptCount val="30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11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6-4C4C-BCE5-24E22B7B12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2882728"/>
        <c:axId val="812883056"/>
      </c:barChart>
      <c:dateAx>
        <c:axId val="81288272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2883056"/>
        <c:crosses val="autoZero"/>
        <c:auto val="1"/>
        <c:lblOffset val="100"/>
        <c:baseTimeUnit val="days"/>
      </c:dateAx>
      <c:valAx>
        <c:axId val="812883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2882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APril admission referral</a:t>
            </a:r>
            <a:r>
              <a:rPr lang="en-US" baseline="0">
                <a:latin typeface="Arial Narrow" panose="020B0606020202030204" pitchFamily="34" charset="0"/>
              </a:rPr>
              <a:t> source</a:t>
            </a:r>
            <a:endParaRPr lang="en-US"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7FA7-4744-BC8D-37619DDFBBA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FA7-4744-BC8D-37619DDFBBA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7FA7-4744-BC8D-37619DDFBBAA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
</a:t>
                    </a:r>
                    <a:fld id="{58AD7974-E215-46C9-9E78-C05B20F59717}" type="PERCENTAGE">
                      <a:rPr lang="en-US" baseline="0"/>
                      <a:pPr>
                        <a:defRPr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FA7-4744-BC8D-37619DDFBBAA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CL
</a:t>
                    </a:r>
                    <a:fld id="{23525DD6-42F0-48CE-A8E1-404D142FC587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FA7-4744-BC8D-37619DDFBBAA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ED
</a:t>
                    </a:r>
                    <a:fld id="{BA9AA4EA-87B5-4F1A-94AB-28A90998B502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FA7-4744-BC8D-37619DDFBB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Apr!$H$36:$J$36</c:f>
              <c:numCache>
                <c:formatCode>General</c:formatCode>
                <c:ptCount val="3"/>
                <c:pt idx="0">
                  <c:v>20</c:v>
                </c:pt>
                <c:pt idx="1">
                  <c:v>13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7-4744-BC8D-37619DDFBBA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2022 Admission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'Apr Graphs'!$E$1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'Apr Graphs'!$D$2:$D$5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'Apr Graphs'!$E$2:$E$5</c:f>
              <c:numCache>
                <c:formatCode>General</c:formatCode>
                <c:ptCount val="4"/>
                <c:pt idx="0">
                  <c:v>8</c:v>
                </c:pt>
                <c:pt idx="1">
                  <c:v>14</c:v>
                </c:pt>
                <c:pt idx="2">
                  <c:v>27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9-4B92-A55A-E4F6947F7AEB}"/>
            </c:ext>
          </c:extLst>
        </c:ser>
        <c:ser>
          <c:idx val="1"/>
          <c:order val="1"/>
          <c:tx>
            <c:strRef>
              <c:f>'Apr Graphs'!$F$1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'Apr Graphs'!$D$2:$D$5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'Apr Graphs'!$F$2:$F$5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9-4B92-A55A-E4F6947F7AEB}"/>
            </c:ext>
          </c:extLst>
        </c:ser>
        <c:ser>
          <c:idx val="2"/>
          <c:order val="2"/>
          <c:tx>
            <c:strRef>
              <c:f>'Apr Graphs'!$G$1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'Apr Graphs'!$D$2:$D$5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'Apr Graphs'!$G$2:$G$5</c:f>
              <c:numCache>
                <c:formatCode>General</c:formatCode>
                <c:ptCount val="4"/>
                <c:pt idx="0">
                  <c:v>28</c:v>
                </c:pt>
                <c:pt idx="1">
                  <c:v>31</c:v>
                </c:pt>
                <c:pt idx="2">
                  <c:v>41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9-4B92-A55A-E4F6947F7A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5439440"/>
        <c:axId val="685441080"/>
      </c:barChart>
      <c:catAx>
        <c:axId val="6854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85441080"/>
        <c:crosses val="autoZero"/>
        <c:auto val="1"/>
        <c:lblAlgn val="ctr"/>
        <c:lblOffset val="100"/>
        <c:noMultiLvlLbl val="0"/>
      </c:catAx>
      <c:valAx>
        <c:axId val="6854410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854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April 2018-2022 Admission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'Apr Graphs'!$E$16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'Apr Graphs'!$D$17:$D$21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'Apr Graphs'!$E$17:$E$21</c:f>
              <c:numCache>
                <c:formatCode>General</c:formatCode>
                <c:ptCount val="5"/>
                <c:pt idx="0">
                  <c:v>49</c:v>
                </c:pt>
                <c:pt idx="1">
                  <c:v>47</c:v>
                </c:pt>
                <c:pt idx="2">
                  <c:v>60</c:v>
                </c:pt>
                <c:pt idx="3">
                  <c:v>39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A-4C18-9F7D-049831E0B6C8}"/>
            </c:ext>
          </c:extLst>
        </c:ser>
        <c:ser>
          <c:idx val="1"/>
          <c:order val="1"/>
          <c:tx>
            <c:strRef>
              <c:f>'Apr Graphs'!$F$16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'Apr Graphs'!$D$17:$D$21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'Apr Graphs'!$F$17:$F$21</c:f>
              <c:numCache>
                <c:formatCode>General</c:formatCode>
                <c:ptCount val="5"/>
                <c:pt idx="0">
                  <c:v>18</c:v>
                </c:pt>
                <c:pt idx="1">
                  <c:v>20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A-4C18-9F7D-049831E0B6C8}"/>
            </c:ext>
          </c:extLst>
        </c:ser>
        <c:ser>
          <c:idx val="2"/>
          <c:order val="2"/>
          <c:tx>
            <c:strRef>
              <c:f>'Apr Graphs'!$G$16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'Apr Graphs'!$D$17:$D$21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'Apr Graphs'!$G$17:$G$21</c:f>
              <c:numCache>
                <c:formatCode>General</c:formatCode>
                <c:ptCount val="5"/>
                <c:pt idx="0">
                  <c:v>15</c:v>
                </c:pt>
                <c:pt idx="1">
                  <c:v>24</c:v>
                </c:pt>
                <c:pt idx="2">
                  <c:v>16</c:v>
                </c:pt>
                <c:pt idx="3">
                  <c:v>48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BA-4C18-9F7D-049831E0B6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296128"/>
        <c:axId val="416293504"/>
      </c:barChart>
      <c:catAx>
        <c:axId val="4162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16293504"/>
        <c:crosses val="autoZero"/>
        <c:auto val="1"/>
        <c:lblAlgn val="ctr"/>
        <c:lblOffset val="100"/>
        <c:noMultiLvlLbl val="0"/>
      </c:catAx>
      <c:valAx>
        <c:axId val="416293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62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 Narrow" panose="020B0606020202030204" pitchFamily="34" charset="0"/>
                <a:cs typeface="Arial" panose="020B0604020202020204" pitchFamily="34" charset="0"/>
              </a:rPr>
              <a:t>May Bed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'may graph'!$A$1:$A$31</c:f>
              <c:numCache>
                <c:formatCode>m/d;@</c:formatCode>
                <c:ptCount val="31"/>
                <c:pt idx="0">
                  <c:v>44682</c:v>
                </c:pt>
                <c:pt idx="1">
                  <c:v>44683</c:v>
                </c:pt>
                <c:pt idx="2">
                  <c:v>44684</c:v>
                </c:pt>
                <c:pt idx="3">
                  <c:v>44685</c:v>
                </c:pt>
                <c:pt idx="4">
                  <c:v>44686</c:v>
                </c:pt>
                <c:pt idx="5">
                  <c:v>44687</c:v>
                </c:pt>
                <c:pt idx="6">
                  <c:v>44688</c:v>
                </c:pt>
                <c:pt idx="7">
                  <c:v>44689</c:v>
                </c:pt>
                <c:pt idx="8">
                  <c:v>44690</c:v>
                </c:pt>
                <c:pt idx="9">
                  <c:v>44691</c:v>
                </c:pt>
                <c:pt idx="10">
                  <c:v>44692</c:v>
                </c:pt>
                <c:pt idx="11">
                  <c:v>44693</c:v>
                </c:pt>
                <c:pt idx="12">
                  <c:v>44694</c:v>
                </c:pt>
                <c:pt idx="13">
                  <c:v>44695</c:v>
                </c:pt>
                <c:pt idx="14">
                  <c:v>44696</c:v>
                </c:pt>
                <c:pt idx="15">
                  <c:v>44697</c:v>
                </c:pt>
                <c:pt idx="16">
                  <c:v>44698</c:v>
                </c:pt>
                <c:pt idx="17">
                  <c:v>44699</c:v>
                </c:pt>
                <c:pt idx="18">
                  <c:v>44700</c:v>
                </c:pt>
                <c:pt idx="19">
                  <c:v>44701</c:v>
                </c:pt>
                <c:pt idx="20">
                  <c:v>44702</c:v>
                </c:pt>
                <c:pt idx="21">
                  <c:v>44703</c:v>
                </c:pt>
                <c:pt idx="22">
                  <c:v>44704</c:v>
                </c:pt>
                <c:pt idx="23">
                  <c:v>44705</c:v>
                </c:pt>
                <c:pt idx="24">
                  <c:v>44706</c:v>
                </c:pt>
                <c:pt idx="25">
                  <c:v>44707</c:v>
                </c:pt>
                <c:pt idx="26">
                  <c:v>44708</c:v>
                </c:pt>
                <c:pt idx="27">
                  <c:v>44709</c:v>
                </c:pt>
                <c:pt idx="28">
                  <c:v>44710</c:v>
                </c:pt>
                <c:pt idx="29">
                  <c:v>44711</c:v>
                </c:pt>
                <c:pt idx="30">
                  <c:v>44712</c:v>
                </c:pt>
              </c:numCache>
            </c:numRef>
          </c:cat>
          <c:val>
            <c:numRef>
              <c:f>'may graph'!$B$1:$B$31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7-4C6F-816B-9550F71588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3032936"/>
        <c:axId val="473037528"/>
      </c:barChart>
      <c:dateAx>
        <c:axId val="47303293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037528"/>
        <c:crosses val="autoZero"/>
        <c:auto val="1"/>
        <c:lblOffset val="100"/>
        <c:baseTimeUnit val="days"/>
      </c:dateAx>
      <c:valAx>
        <c:axId val="4730375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303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May Admission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95A-4738-A286-AF047E7CFED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D95A-4738-A286-AF047E7CFED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95A-4738-A286-AF047E7CFED9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
</a:t>
                    </a:r>
                    <a:fld id="{9D00BBFB-0FD3-4324-9C6C-D3195616FC9C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95A-4738-A286-AF047E7CFED9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CL
</a:t>
                    </a:r>
                    <a:fld id="{8AC3E370-AB08-4C15-816D-13705F5F25A9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95A-4738-A286-AF047E7CFED9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ED
</a:t>
                    </a:r>
                    <a:fld id="{9CCDE0B0-3B74-4201-9E4A-468B5F29D0B5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95A-4738-A286-AF047E7CFED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May!$H$37:$J$37</c:f>
              <c:numCache>
                <c:formatCode>General</c:formatCode>
                <c:ptCount val="3"/>
                <c:pt idx="0">
                  <c:v>26</c:v>
                </c:pt>
                <c:pt idx="1">
                  <c:v>6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A-4738-A286-AF047E7CFED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2022</a:t>
            </a:r>
            <a:r>
              <a:rPr lang="en-US" baseline="0">
                <a:latin typeface="Arial Narrow" panose="020B0606020202030204" pitchFamily="34" charset="0"/>
              </a:rPr>
              <a:t> Admission Referral Source</a:t>
            </a:r>
            <a:endParaRPr lang="en-US"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graph'!$F$1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'may graph'!$E$2:$E$6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'may graph'!$F$2:$F$6</c:f>
              <c:numCache>
                <c:formatCode>General</c:formatCode>
                <c:ptCount val="5"/>
                <c:pt idx="0">
                  <c:v>8</c:v>
                </c:pt>
                <c:pt idx="1">
                  <c:v>14</c:v>
                </c:pt>
                <c:pt idx="2">
                  <c:v>27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5-4CB6-82DD-554C3505D631}"/>
            </c:ext>
          </c:extLst>
        </c:ser>
        <c:ser>
          <c:idx val="1"/>
          <c:order val="1"/>
          <c:tx>
            <c:strRef>
              <c:f>'may graph'!$G$1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'may graph'!$E$2:$E$6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'may graph'!$G$2:$G$6</c:f>
              <c:numCache>
                <c:formatCode>General</c:formatCode>
                <c:ptCount val="5"/>
                <c:pt idx="0">
                  <c:v>16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5-4CB6-82DD-554C3505D631}"/>
            </c:ext>
          </c:extLst>
        </c:ser>
        <c:ser>
          <c:idx val="2"/>
          <c:order val="2"/>
          <c:tx>
            <c:strRef>
              <c:f>'may graph'!$H$1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'may graph'!$E$2:$E$6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'may graph'!$H$2:$H$6</c:f>
              <c:numCache>
                <c:formatCode>General</c:formatCode>
                <c:ptCount val="5"/>
                <c:pt idx="0">
                  <c:v>28</c:v>
                </c:pt>
                <c:pt idx="1">
                  <c:v>31</c:v>
                </c:pt>
                <c:pt idx="2">
                  <c:v>41</c:v>
                </c:pt>
                <c:pt idx="3">
                  <c:v>32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C5-4CB6-82DD-554C3505D6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6793128"/>
        <c:axId val="556795096"/>
      </c:barChart>
      <c:catAx>
        <c:axId val="55679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56795096"/>
        <c:crosses val="autoZero"/>
        <c:auto val="1"/>
        <c:lblAlgn val="ctr"/>
        <c:lblOffset val="100"/>
        <c:noMultiLvlLbl val="0"/>
      </c:catAx>
      <c:valAx>
        <c:axId val="556795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679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May Admission</a:t>
            </a:r>
            <a:r>
              <a:rPr lang="en-US" baseline="0">
                <a:latin typeface="Arial Narrow" panose="020B0606020202030204" pitchFamily="34" charset="0"/>
              </a:rPr>
              <a:t> Referral Source 2018-2022</a:t>
            </a:r>
            <a:endParaRPr lang="en-US"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graph'!$F$17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'may graph'!$E$18:$E$22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'may graph'!$F$18:$F$22</c:f>
              <c:numCache>
                <c:formatCode>General</c:formatCode>
                <c:ptCount val="5"/>
                <c:pt idx="0">
                  <c:v>59</c:v>
                </c:pt>
                <c:pt idx="1">
                  <c:v>41</c:v>
                </c:pt>
                <c:pt idx="2">
                  <c:v>33</c:v>
                </c:pt>
                <c:pt idx="3">
                  <c:v>45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F-46D1-BF49-B8713599CD15}"/>
            </c:ext>
          </c:extLst>
        </c:ser>
        <c:ser>
          <c:idx val="1"/>
          <c:order val="1"/>
          <c:tx>
            <c:strRef>
              <c:f>'may graph'!$G$17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'may graph'!$E$18:$E$22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'may graph'!$G$18:$G$22</c:f>
              <c:numCache>
                <c:formatCode>General</c:formatCode>
                <c:ptCount val="5"/>
                <c:pt idx="0">
                  <c:v>20</c:v>
                </c:pt>
                <c:pt idx="1">
                  <c:v>33</c:v>
                </c:pt>
                <c:pt idx="2">
                  <c:v>15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F-46D1-BF49-B8713599CD15}"/>
            </c:ext>
          </c:extLst>
        </c:ser>
        <c:ser>
          <c:idx val="2"/>
          <c:order val="2"/>
          <c:tx>
            <c:strRef>
              <c:f>'may graph'!$H$17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'may graph'!$E$18:$E$22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'may graph'!$H$18:$H$22</c:f>
              <c:numCache>
                <c:formatCode>General</c:formatCode>
                <c:ptCount val="5"/>
                <c:pt idx="0">
                  <c:v>16</c:v>
                </c:pt>
                <c:pt idx="1">
                  <c:v>13</c:v>
                </c:pt>
                <c:pt idx="2">
                  <c:v>42</c:v>
                </c:pt>
                <c:pt idx="3">
                  <c:v>47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F-46D1-BF49-B8713599CD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9631896"/>
        <c:axId val="529617792"/>
      </c:barChart>
      <c:catAx>
        <c:axId val="52963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29617792"/>
        <c:crosses val="autoZero"/>
        <c:auto val="1"/>
        <c:lblAlgn val="ctr"/>
        <c:lblOffset val="100"/>
        <c:noMultiLvlLbl val="0"/>
      </c:catAx>
      <c:valAx>
        <c:axId val="5296177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963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january admission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0C84-4834-A126-DEA15F3DAAA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C84-4834-A126-DEA15F3DAAA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0C84-4834-A126-DEA15F3DAAA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
</a:t>
                    </a:r>
                    <a:fld id="{360A8D18-AD99-4A6E-AB7E-4693994F6E8C}" type="PERCENTAGE">
                      <a:rPr lang="en-US" baseline="0"/>
                      <a:pPr>
                        <a:defRPr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C84-4834-A126-DEA15F3DAAA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CL
</a:t>
                    </a:r>
                    <a:fld id="{6620525E-B251-4455-B4C7-CA16809BA08D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C84-4834-A126-DEA15F3DAAA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ED
</a:t>
                    </a:r>
                    <a:fld id="{6004B565-6240-4CED-ABD9-829532C28DCA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C84-4834-A126-DEA15F3DAA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Jan!$G$37:$I$37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4-4834-A126-DEA15F3DAAA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June Bed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'Jun Graph'!$A$1:$A$30</c:f>
              <c:numCache>
                <c:formatCode>m/d;@</c:formatCode>
                <c:ptCount val="30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</c:numCache>
            </c:numRef>
          </c:cat>
          <c:val>
            <c:numRef>
              <c:f>'Jun Graph'!$B$1:$B$30</c:f>
              <c:numCache>
                <c:formatCode>0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3-441A-8D68-E2E8B4AAC6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1606416"/>
        <c:axId val="861601824"/>
      </c:barChart>
      <c:dateAx>
        <c:axId val="8616064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1601824"/>
        <c:crosses val="autoZero"/>
        <c:auto val="1"/>
        <c:lblOffset val="100"/>
        <c:baseTimeUnit val="days"/>
      </c:dateAx>
      <c:valAx>
        <c:axId val="8616018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86160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 admission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4BF8-4B9A-A4E6-747A8F1A038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BF8-4B9A-A4E6-747A8F1A0388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4BF8-4B9A-A4E6-747A8F1A0388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
</a:t>
                    </a:r>
                    <a:fld id="{2C5E4DB4-5B58-4163-8F99-205EC89F8261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BF8-4B9A-A4E6-747A8F1A0388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CL
</a:t>
                    </a:r>
                    <a:fld id="{90CFD2D0-2FE9-41D5-B69D-49A397183563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BF8-4B9A-A4E6-747A8F1A0388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ED
</a:t>
                    </a:r>
                    <a:fld id="{D2C25509-48AC-4496-80A9-A9F9DAAB8DB5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BF8-4B9A-A4E6-747A8F1A038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Jun!$H$36:$J$36</c:f>
              <c:numCache>
                <c:formatCode>General</c:formatCode>
                <c:ptCount val="3"/>
                <c:pt idx="0">
                  <c:v>24</c:v>
                </c:pt>
                <c:pt idx="1">
                  <c:v>8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8-4B9A-A4E6-747A8F1A038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2022 Admission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'Jun Graph'!$E$1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'Jun Graph'!$D$2:$D$7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'Jun Graph'!$E$2:$E$7</c:f>
              <c:numCache>
                <c:formatCode>General</c:formatCode>
                <c:ptCount val="6"/>
                <c:pt idx="0">
                  <c:v>8</c:v>
                </c:pt>
                <c:pt idx="1">
                  <c:v>14</c:v>
                </c:pt>
                <c:pt idx="2">
                  <c:v>27</c:v>
                </c:pt>
                <c:pt idx="3">
                  <c:v>20</c:v>
                </c:pt>
                <c:pt idx="4">
                  <c:v>26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D-4EA6-8206-D5267B1CD1FC}"/>
            </c:ext>
          </c:extLst>
        </c:ser>
        <c:ser>
          <c:idx val="1"/>
          <c:order val="1"/>
          <c:tx>
            <c:strRef>
              <c:f>'Jun Graph'!$F$1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'Jun Graph'!$D$2:$D$7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'Jun Graph'!$F$2:$F$7</c:f>
              <c:numCache>
                <c:formatCode>General</c:formatCode>
                <c:ptCount val="6"/>
                <c:pt idx="0">
                  <c:v>16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D-4EA6-8206-D5267B1CD1FC}"/>
            </c:ext>
          </c:extLst>
        </c:ser>
        <c:ser>
          <c:idx val="2"/>
          <c:order val="2"/>
          <c:tx>
            <c:strRef>
              <c:f>'Jun Graph'!$G$1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'Jun Graph'!$D$2:$D$7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'Jun Graph'!$G$2:$G$7</c:f>
              <c:numCache>
                <c:formatCode>General</c:formatCode>
                <c:ptCount val="6"/>
                <c:pt idx="0">
                  <c:v>28</c:v>
                </c:pt>
                <c:pt idx="1">
                  <c:v>31</c:v>
                </c:pt>
                <c:pt idx="2">
                  <c:v>41</c:v>
                </c:pt>
                <c:pt idx="3">
                  <c:v>32</c:v>
                </c:pt>
                <c:pt idx="4">
                  <c:v>28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7D-4EA6-8206-D5267B1CD1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1775008"/>
        <c:axId val="861775336"/>
      </c:barChart>
      <c:catAx>
        <c:axId val="8617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61775336"/>
        <c:crosses val="autoZero"/>
        <c:auto val="1"/>
        <c:lblAlgn val="ctr"/>
        <c:lblOffset val="100"/>
        <c:noMultiLvlLbl val="0"/>
      </c:catAx>
      <c:valAx>
        <c:axId val="861775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17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June 2018-2022</a:t>
            </a:r>
            <a:r>
              <a:rPr lang="en-US" baseline="0">
                <a:latin typeface="Arial Narrow" panose="020B0606020202030204" pitchFamily="34" charset="0"/>
              </a:rPr>
              <a:t> Admission Referral Source</a:t>
            </a:r>
            <a:endParaRPr lang="en-US"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'Jun Graph'!$E$16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'Jun Graph'!$D$17:$D$21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'Jun Graph'!$E$17:$E$21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52</c:v>
                </c:pt>
                <c:pt idx="3">
                  <c:v>48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A-4D27-A5F9-2C99E3E43A2E}"/>
            </c:ext>
          </c:extLst>
        </c:ser>
        <c:ser>
          <c:idx val="1"/>
          <c:order val="1"/>
          <c:tx>
            <c:strRef>
              <c:f>'Jun Graph'!$F$16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'Jun Graph'!$D$17:$D$21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'Jun Graph'!$F$17:$F$21</c:f>
              <c:numCache>
                <c:formatCode>General</c:formatCode>
                <c:ptCount val="5"/>
                <c:pt idx="0">
                  <c:v>21</c:v>
                </c:pt>
                <c:pt idx="1">
                  <c:v>11</c:v>
                </c:pt>
                <c:pt idx="2">
                  <c:v>17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A-4D27-A5F9-2C99E3E43A2E}"/>
            </c:ext>
          </c:extLst>
        </c:ser>
        <c:ser>
          <c:idx val="2"/>
          <c:order val="2"/>
          <c:tx>
            <c:strRef>
              <c:f>'Jun Graph'!$G$16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'Jun Graph'!$D$17:$D$21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'Jun Graph'!$G$17:$G$21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26</c:v>
                </c:pt>
                <c:pt idx="3">
                  <c:v>36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A-4D27-A5F9-2C99E3E43A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1533928"/>
        <c:axId val="861531960"/>
      </c:barChart>
      <c:catAx>
        <c:axId val="86153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61531960"/>
        <c:crosses val="autoZero"/>
        <c:auto val="1"/>
        <c:lblAlgn val="ctr"/>
        <c:lblOffset val="100"/>
        <c:noMultiLvlLbl val="0"/>
      </c:catAx>
      <c:valAx>
        <c:axId val="8615319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153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July Bed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'Jul Graph'!$A$1:$A$31</c:f>
              <c:numCache>
                <c:formatCode>m/d;@</c:formatCode>
                <c:ptCount val="31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</c:numCache>
            </c:numRef>
          </c:cat>
          <c:val>
            <c:numRef>
              <c:f>'Jul Graph'!$B$1:$B$31</c:f>
              <c:numCache>
                <c:formatCode>General</c:formatCode>
                <c:ptCount val="31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7-4C46-96E1-923995BC05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5589784"/>
        <c:axId val="635590768"/>
      </c:barChart>
      <c:dateAx>
        <c:axId val="63558978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5590768"/>
        <c:crosses val="autoZero"/>
        <c:auto val="1"/>
        <c:lblOffset val="100"/>
        <c:baseTimeUnit val="days"/>
      </c:dateAx>
      <c:valAx>
        <c:axId val="635590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3558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 admission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4D4-4367-AB8A-5DEED65DEFD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F4D4-4367-AB8A-5DEED65DEFD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4D4-4367-AB8A-5DEED65DEFD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F4D4-4367-AB8A-5DEED65DEFD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
</a:t>
                    </a:r>
                    <a:fld id="{5BAC399A-6F58-4A7B-AF51-B9914479D59B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4D4-4367-AB8A-5DEED65DEFD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CL
</a:t>
                    </a:r>
                    <a:fld id="{F4547D4A-3903-4D51-A4A8-F233DE8F8158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4D4-4367-AB8A-5DEED65DEFD4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ED
</a:t>
                    </a:r>
                    <a:fld id="{1F52A237-982E-46E3-B842-307570416481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4D4-4367-AB8A-5DEED65DEFD4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OSH
</a:t>
                    </a:r>
                    <a:fld id="{2D431EC9-4725-4ED8-A2E6-E763E073F28F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4D4-4367-AB8A-5DEED65DEFD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Jul!$H$37:$K$37</c:f>
              <c:numCache>
                <c:formatCode>General</c:formatCode>
                <c:ptCount val="4"/>
                <c:pt idx="0">
                  <c:v>13</c:v>
                </c:pt>
                <c:pt idx="1">
                  <c:v>12</c:v>
                </c:pt>
                <c:pt idx="2">
                  <c:v>27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4-4367-AB8A-5DEED65DEFD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2022 Admission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'Jul Graph'!$F$1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'Jul Graph'!$E$2:$E$8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'Jul Graph'!$F$2:$F$8</c:f>
              <c:numCache>
                <c:formatCode>General</c:formatCode>
                <c:ptCount val="7"/>
                <c:pt idx="0">
                  <c:v>8</c:v>
                </c:pt>
                <c:pt idx="1">
                  <c:v>14</c:v>
                </c:pt>
                <c:pt idx="2">
                  <c:v>27</c:v>
                </c:pt>
                <c:pt idx="3">
                  <c:v>20</c:v>
                </c:pt>
                <c:pt idx="4">
                  <c:v>26</c:v>
                </c:pt>
                <c:pt idx="5">
                  <c:v>24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2-46D2-9363-4E3454B4A293}"/>
            </c:ext>
          </c:extLst>
        </c:ser>
        <c:ser>
          <c:idx val="1"/>
          <c:order val="1"/>
          <c:tx>
            <c:strRef>
              <c:f>'Jul Graph'!$G$1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'Jul Graph'!$E$2:$E$8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'Jul Graph'!$G$2:$G$8</c:f>
              <c:numCache>
                <c:formatCode>General</c:formatCode>
                <c:ptCount val="7"/>
                <c:pt idx="0">
                  <c:v>16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42-46D2-9363-4E3454B4A293}"/>
            </c:ext>
          </c:extLst>
        </c:ser>
        <c:ser>
          <c:idx val="2"/>
          <c:order val="2"/>
          <c:tx>
            <c:strRef>
              <c:f>'Jul Graph'!$H$1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'Jul Graph'!$E$2:$E$8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'Jul Graph'!$H$2:$H$8</c:f>
              <c:numCache>
                <c:formatCode>General</c:formatCode>
                <c:ptCount val="7"/>
                <c:pt idx="0">
                  <c:v>28</c:v>
                </c:pt>
                <c:pt idx="1">
                  <c:v>31</c:v>
                </c:pt>
                <c:pt idx="2">
                  <c:v>41</c:v>
                </c:pt>
                <c:pt idx="3">
                  <c:v>32</c:v>
                </c:pt>
                <c:pt idx="4">
                  <c:v>28</c:v>
                </c:pt>
                <c:pt idx="5">
                  <c:v>26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42-46D2-9363-4E3454B4A293}"/>
            </c:ext>
          </c:extLst>
        </c:ser>
        <c:ser>
          <c:idx val="3"/>
          <c:order val="3"/>
          <c:tx>
            <c:strRef>
              <c:f>'Jul Graph'!$I$1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'Jul Graph'!$E$2:$E$8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'Jul Graph'!$I$2:$I$8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42-46D2-9363-4E3454B4A2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2686600"/>
        <c:axId val="692685944"/>
      </c:barChart>
      <c:catAx>
        <c:axId val="69268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92685944"/>
        <c:crosses val="autoZero"/>
        <c:auto val="1"/>
        <c:lblAlgn val="ctr"/>
        <c:lblOffset val="100"/>
        <c:noMultiLvlLbl val="0"/>
      </c:catAx>
      <c:valAx>
        <c:axId val="6926859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268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July</a:t>
            </a:r>
            <a:r>
              <a:rPr lang="en-US" baseline="0">
                <a:latin typeface="Arial Narrow" panose="020B0606020202030204" pitchFamily="34" charset="0"/>
              </a:rPr>
              <a:t> </a:t>
            </a:r>
            <a:r>
              <a:rPr lang="en-US">
                <a:latin typeface="Arial Narrow" panose="020B0606020202030204" pitchFamily="34" charset="0"/>
              </a:rPr>
              <a:t>2018-2022 Admission Referral</a:t>
            </a:r>
            <a:r>
              <a:rPr lang="en-US" baseline="0">
                <a:latin typeface="Arial Narrow" panose="020B0606020202030204" pitchFamily="34" charset="0"/>
              </a:rPr>
              <a:t> Source</a:t>
            </a:r>
            <a:endParaRPr lang="en-US"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'Jul Graph'!$F$17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'Jul Graph'!$E$18:$E$22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'Jul Graph'!$F$18:$F$22</c:f>
              <c:numCache>
                <c:formatCode>General</c:formatCode>
                <c:ptCount val="5"/>
                <c:pt idx="0">
                  <c:v>47</c:v>
                </c:pt>
                <c:pt idx="1">
                  <c:v>21</c:v>
                </c:pt>
                <c:pt idx="2">
                  <c:v>45</c:v>
                </c:pt>
                <c:pt idx="3">
                  <c:v>48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5-43BF-AB4E-553B12BD9BFE}"/>
            </c:ext>
          </c:extLst>
        </c:ser>
        <c:ser>
          <c:idx val="1"/>
          <c:order val="1"/>
          <c:tx>
            <c:strRef>
              <c:f>'Jul Graph'!$G$17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'Jul Graph'!$E$18:$E$22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'Jul Graph'!$G$18:$G$22</c:f>
              <c:numCache>
                <c:formatCode>General</c:formatCode>
                <c:ptCount val="5"/>
                <c:pt idx="0">
                  <c:v>25</c:v>
                </c:pt>
                <c:pt idx="1">
                  <c:v>23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5-43BF-AB4E-553B12BD9BFE}"/>
            </c:ext>
          </c:extLst>
        </c:ser>
        <c:ser>
          <c:idx val="2"/>
          <c:order val="2"/>
          <c:tx>
            <c:strRef>
              <c:f>'Jul Graph'!$H$17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'Jul Graph'!$E$18:$E$22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'Jul Graph'!$H$18:$H$22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36</c:v>
                </c:pt>
                <c:pt idx="3">
                  <c:v>29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5-43BF-AB4E-553B12BD9BFE}"/>
            </c:ext>
          </c:extLst>
        </c:ser>
        <c:ser>
          <c:idx val="3"/>
          <c:order val="3"/>
          <c:tx>
            <c:strRef>
              <c:f>'Jul Graph'!$I$17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'Jul Graph'!$E$18:$E$22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'Jul Graph'!$I$18:$I$22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5-43BF-AB4E-553B12BD9B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7764528"/>
        <c:axId val="687771088"/>
      </c:barChart>
      <c:catAx>
        <c:axId val="6877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87771088"/>
        <c:crosses val="autoZero"/>
        <c:auto val="1"/>
        <c:lblAlgn val="ctr"/>
        <c:lblOffset val="100"/>
        <c:noMultiLvlLbl val="0"/>
      </c:catAx>
      <c:valAx>
        <c:axId val="687771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877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August Bed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'aug chart'!$A$1:$A$31</c:f>
              <c:numCache>
                <c:formatCode>m/d;@</c:formatCode>
                <c:ptCount val="31"/>
                <c:pt idx="0">
                  <c:v>44774</c:v>
                </c:pt>
                <c:pt idx="1">
                  <c:v>44775</c:v>
                </c:pt>
                <c:pt idx="2">
                  <c:v>44776</c:v>
                </c:pt>
                <c:pt idx="3">
                  <c:v>44777</c:v>
                </c:pt>
                <c:pt idx="4">
                  <c:v>44778</c:v>
                </c:pt>
                <c:pt idx="5">
                  <c:v>44779</c:v>
                </c:pt>
                <c:pt idx="6">
                  <c:v>44780</c:v>
                </c:pt>
                <c:pt idx="7">
                  <c:v>44781</c:v>
                </c:pt>
                <c:pt idx="8">
                  <c:v>44782</c:v>
                </c:pt>
                <c:pt idx="9">
                  <c:v>44783</c:v>
                </c:pt>
                <c:pt idx="10">
                  <c:v>44784</c:v>
                </c:pt>
                <c:pt idx="11">
                  <c:v>44785</c:v>
                </c:pt>
                <c:pt idx="12">
                  <c:v>44786</c:v>
                </c:pt>
                <c:pt idx="13">
                  <c:v>44787</c:v>
                </c:pt>
                <c:pt idx="14">
                  <c:v>44788</c:v>
                </c:pt>
                <c:pt idx="15">
                  <c:v>44789</c:v>
                </c:pt>
                <c:pt idx="16">
                  <c:v>44790</c:v>
                </c:pt>
                <c:pt idx="17">
                  <c:v>44791</c:v>
                </c:pt>
                <c:pt idx="18">
                  <c:v>44792</c:v>
                </c:pt>
                <c:pt idx="19">
                  <c:v>44793</c:v>
                </c:pt>
                <c:pt idx="20">
                  <c:v>44794</c:v>
                </c:pt>
                <c:pt idx="21">
                  <c:v>44795</c:v>
                </c:pt>
                <c:pt idx="22">
                  <c:v>44796</c:v>
                </c:pt>
                <c:pt idx="23">
                  <c:v>44797</c:v>
                </c:pt>
                <c:pt idx="24">
                  <c:v>44798</c:v>
                </c:pt>
                <c:pt idx="25">
                  <c:v>44799</c:v>
                </c:pt>
                <c:pt idx="26">
                  <c:v>44800</c:v>
                </c:pt>
                <c:pt idx="27">
                  <c:v>44801</c:v>
                </c:pt>
                <c:pt idx="28">
                  <c:v>44802</c:v>
                </c:pt>
                <c:pt idx="29">
                  <c:v>44803</c:v>
                </c:pt>
                <c:pt idx="30">
                  <c:v>44804</c:v>
                </c:pt>
              </c:numCache>
            </c:numRef>
          </c:cat>
          <c:val>
            <c:numRef>
              <c:f>'aug chart'!$B$1:$B$31</c:f>
              <c:numCache>
                <c:formatCode>General</c:formatCode>
                <c:ptCount val="31"/>
                <c:pt idx="0">
                  <c:v>11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E-4F2C-9D94-AE2D47F4B6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7078824"/>
        <c:axId val="537075544"/>
      </c:barChart>
      <c:dateAx>
        <c:axId val="5370788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7075544"/>
        <c:crosses val="autoZero"/>
        <c:auto val="1"/>
        <c:lblOffset val="100"/>
        <c:baseTimeUnit val="days"/>
      </c:dateAx>
      <c:valAx>
        <c:axId val="537075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707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August Admission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F54-4A2E-8771-8FE7DAE9D42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5F54-4A2E-8771-8FE7DAE9D42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F54-4A2E-8771-8FE7DAE9D42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5F54-4A2E-8771-8FE7DAE9D42B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baseline="0"/>
                      <a:t>CIU
</a:t>
                    </a:r>
                    <a:fld id="{025F2EC6-AAED-437C-8F18-7EFBC8BE8902}" type="PERCENTAGE">
                      <a:rPr lang="en-US" baseline="0"/>
                      <a:pPr>
                        <a:defRPr>
                          <a:latin typeface="Arial Narrow" panose="020B060602020203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F54-4A2E-8771-8FE7DAE9D42B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baseline="0"/>
                      <a:t>CL
</a:t>
                    </a:r>
                    <a:fld id="{DBC1CE82-FA79-4008-827F-D28030483584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F54-4A2E-8771-8FE7DAE9D42B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baseline="0"/>
                      <a:t>ED
</a:t>
                    </a:r>
                    <a:fld id="{3C6DF3DA-6F5B-4F2C-BA5E-5BDE8759B482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F54-4A2E-8771-8FE7DAE9D42B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baseline="0"/>
                      <a:t>OSH
</a:t>
                    </a:r>
                    <a:fld id="{6F0C0A4B-3092-4786-A923-04D9F55A3E5E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F54-4A2E-8771-8FE7DAE9D4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Aug!$H$37:$K$37</c:f>
              <c:numCache>
                <c:formatCode>General</c:formatCode>
                <c:ptCount val="4"/>
                <c:pt idx="0">
                  <c:v>22</c:v>
                </c:pt>
                <c:pt idx="1">
                  <c:v>10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4-4A2E-8771-8FE7DAE9D42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January 2019-2022 Admission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 Chart'!$F$18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'Jan Chart'!$E$19:$E$22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'Jan Chart'!$F$19:$F$22</c:f>
              <c:numCache>
                <c:formatCode>General</c:formatCode>
                <c:ptCount val="4"/>
                <c:pt idx="0">
                  <c:v>44</c:v>
                </c:pt>
                <c:pt idx="1">
                  <c:v>44</c:v>
                </c:pt>
                <c:pt idx="2">
                  <c:v>34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A-44F3-8005-D5717C42339F}"/>
            </c:ext>
          </c:extLst>
        </c:ser>
        <c:ser>
          <c:idx val="1"/>
          <c:order val="1"/>
          <c:tx>
            <c:strRef>
              <c:f>'Jan Chart'!$G$18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'Jan Chart'!$E$19:$E$22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'Jan Chart'!$G$19:$G$22</c:f>
              <c:numCache>
                <c:formatCode>General</c:formatCode>
                <c:ptCount val="4"/>
                <c:pt idx="0">
                  <c:v>24</c:v>
                </c:pt>
                <c:pt idx="1">
                  <c:v>20</c:v>
                </c:pt>
                <c:pt idx="2">
                  <c:v>13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A-44F3-8005-D5717C42339F}"/>
            </c:ext>
          </c:extLst>
        </c:ser>
        <c:ser>
          <c:idx val="2"/>
          <c:order val="2"/>
          <c:tx>
            <c:strRef>
              <c:f>'Jan Chart'!$H$18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'Jan Chart'!$E$19:$E$22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'Jan Chart'!$H$19:$H$22</c:f>
              <c:numCache>
                <c:formatCode>General</c:formatCode>
                <c:ptCount val="4"/>
                <c:pt idx="0">
                  <c:v>24</c:v>
                </c:pt>
                <c:pt idx="1">
                  <c:v>37</c:v>
                </c:pt>
                <c:pt idx="2">
                  <c:v>44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A-44F3-8005-D5717C4233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4571896"/>
        <c:axId val="794576816"/>
      </c:barChart>
      <c:catAx>
        <c:axId val="79457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4576816"/>
        <c:crosses val="autoZero"/>
        <c:auto val="1"/>
        <c:lblAlgn val="ctr"/>
        <c:lblOffset val="100"/>
        <c:noMultiLvlLbl val="0"/>
      </c:catAx>
      <c:valAx>
        <c:axId val="794576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457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2022 Admission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 chart'!$F$1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'aug chart'!$E$2:$E$9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'aug chart'!$F$2:$F$9</c:f>
              <c:numCache>
                <c:formatCode>General</c:formatCode>
                <c:ptCount val="8"/>
                <c:pt idx="0">
                  <c:v>8</c:v>
                </c:pt>
                <c:pt idx="1">
                  <c:v>14</c:v>
                </c:pt>
                <c:pt idx="2">
                  <c:v>27</c:v>
                </c:pt>
                <c:pt idx="3">
                  <c:v>20</c:v>
                </c:pt>
                <c:pt idx="4">
                  <c:v>26</c:v>
                </c:pt>
                <c:pt idx="5">
                  <c:v>24</c:v>
                </c:pt>
                <c:pt idx="6">
                  <c:v>13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E-4443-8C36-CE64C859529A}"/>
            </c:ext>
          </c:extLst>
        </c:ser>
        <c:ser>
          <c:idx val="1"/>
          <c:order val="1"/>
          <c:tx>
            <c:strRef>
              <c:f>'aug chart'!$G$1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'aug chart'!$E$2:$E$9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'aug chart'!$G$2:$G$9</c:f>
              <c:numCache>
                <c:formatCode>General</c:formatCode>
                <c:ptCount val="8"/>
                <c:pt idx="0">
                  <c:v>16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E-4443-8C36-CE64C859529A}"/>
            </c:ext>
          </c:extLst>
        </c:ser>
        <c:ser>
          <c:idx val="2"/>
          <c:order val="2"/>
          <c:tx>
            <c:strRef>
              <c:f>'aug chart'!$H$1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'aug chart'!$E$2:$E$9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'aug chart'!$H$2:$H$9</c:f>
              <c:numCache>
                <c:formatCode>General</c:formatCode>
                <c:ptCount val="8"/>
                <c:pt idx="0">
                  <c:v>28</c:v>
                </c:pt>
                <c:pt idx="1">
                  <c:v>31</c:v>
                </c:pt>
                <c:pt idx="2">
                  <c:v>41</c:v>
                </c:pt>
                <c:pt idx="3">
                  <c:v>32</c:v>
                </c:pt>
                <c:pt idx="4">
                  <c:v>28</c:v>
                </c:pt>
                <c:pt idx="5">
                  <c:v>26</c:v>
                </c:pt>
                <c:pt idx="6">
                  <c:v>27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E-4443-8C36-CE64C859529A}"/>
            </c:ext>
          </c:extLst>
        </c:ser>
        <c:ser>
          <c:idx val="3"/>
          <c:order val="3"/>
          <c:tx>
            <c:strRef>
              <c:f>'aug chart'!$I$1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'aug chart'!$E$2:$E$9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'aug chart'!$I$2:$I$9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8E-4443-8C36-CE64C85952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836424"/>
        <c:axId val="964837408"/>
      </c:barChart>
      <c:catAx>
        <c:axId val="96483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964837408"/>
        <c:crosses val="autoZero"/>
        <c:auto val="1"/>
        <c:lblAlgn val="ctr"/>
        <c:lblOffset val="100"/>
        <c:noMultiLvlLbl val="0"/>
      </c:catAx>
      <c:valAx>
        <c:axId val="964837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483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August 2018-2022 Admission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 chart'!$F$17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'aug chart'!$E$18:$E$22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'aug chart'!$F$18:$F$22</c:f>
              <c:numCache>
                <c:formatCode>General</c:formatCode>
                <c:ptCount val="5"/>
                <c:pt idx="0">
                  <c:v>48</c:v>
                </c:pt>
                <c:pt idx="1">
                  <c:v>16</c:v>
                </c:pt>
                <c:pt idx="2">
                  <c:v>54</c:v>
                </c:pt>
                <c:pt idx="3">
                  <c:v>40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7-4D7E-A974-877C646D85A0}"/>
            </c:ext>
          </c:extLst>
        </c:ser>
        <c:ser>
          <c:idx val="1"/>
          <c:order val="1"/>
          <c:tx>
            <c:strRef>
              <c:f>'aug chart'!$G$17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'aug chart'!$E$18:$E$22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'aug chart'!$G$18:$G$22</c:f>
              <c:numCache>
                <c:formatCode>General</c:formatCode>
                <c:ptCount val="5"/>
                <c:pt idx="0">
                  <c:v>35</c:v>
                </c:pt>
                <c:pt idx="1">
                  <c:v>26</c:v>
                </c:pt>
                <c:pt idx="2">
                  <c:v>16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7-4D7E-A974-877C646D85A0}"/>
            </c:ext>
          </c:extLst>
        </c:ser>
        <c:ser>
          <c:idx val="2"/>
          <c:order val="2"/>
          <c:tx>
            <c:strRef>
              <c:f>'aug chart'!$H$17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'aug chart'!$E$18:$E$22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'aug chart'!$H$18:$H$22</c:f>
              <c:numCache>
                <c:formatCode>General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53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57-4D7E-A974-877C646D85A0}"/>
            </c:ext>
          </c:extLst>
        </c:ser>
        <c:ser>
          <c:idx val="3"/>
          <c:order val="3"/>
          <c:tx>
            <c:strRef>
              <c:f>'aug chart'!$I$17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'aug chart'!$E$18:$E$22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'aug chart'!$I$18:$I$22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57-4D7E-A974-877C646D85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789520"/>
        <c:axId val="964790832"/>
      </c:barChart>
      <c:catAx>
        <c:axId val="9647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964790832"/>
        <c:crosses val="autoZero"/>
        <c:auto val="1"/>
        <c:lblAlgn val="ctr"/>
        <c:lblOffset val="100"/>
        <c:noMultiLvlLbl val="0"/>
      </c:catAx>
      <c:valAx>
        <c:axId val="964790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47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September Bed</a:t>
            </a:r>
            <a:r>
              <a:rPr lang="en-US" baseline="0">
                <a:latin typeface="Arial Narrow" panose="020B0606020202030204" pitchFamily="34" charset="0"/>
              </a:rPr>
              <a:t> Availability</a:t>
            </a:r>
            <a:endParaRPr lang="en-US"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'Sep Graph'!$A$1:$A$30</c:f>
              <c:numCache>
                <c:formatCode>m/d;@</c:formatCode>
                <c:ptCount val="30"/>
                <c:pt idx="0">
                  <c:v>44805</c:v>
                </c:pt>
                <c:pt idx="1">
                  <c:v>44806</c:v>
                </c:pt>
                <c:pt idx="2">
                  <c:v>44807</c:v>
                </c:pt>
                <c:pt idx="3">
                  <c:v>44808</c:v>
                </c:pt>
                <c:pt idx="4">
                  <c:v>44809</c:v>
                </c:pt>
                <c:pt idx="5">
                  <c:v>44810</c:v>
                </c:pt>
                <c:pt idx="6">
                  <c:v>44811</c:v>
                </c:pt>
                <c:pt idx="7">
                  <c:v>44812</c:v>
                </c:pt>
                <c:pt idx="8">
                  <c:v>44813</c:v>
                </c:pt>
                <c:pt idx="9">
                  <c:v>44814</c:v>
                </c:pt>
                <c:pt idx="10">
                  <c:v>44815</c:v>
                </c:pt>
                <c:pt idx="11">
                  <c:v>44816</c:v>
                </c:pt>
                <c:pt idx="12">
                  <c:v>44817</c:v>
                </c:pt>
                <c:pt idx="13">
                  <c:v>44818</c:v>
                </c:pt>
                <c:pt idx="14">
                  <c:v>44819</c:v>
                </c:pt>
                <c:pt idx="15">
                  <c:v>44820</c:v>
                </c:pt>
                <c:pt idx="16">
                  <c:v>44821</c:v>
                </c:pt>
                <c:pt idx="17">
                  <c:v>44822</c:v>
                </c:pt>
                <c:pt idx="18">
                  <c:v>44823</c:v>
                </c:pt>
                <c:pt idx="19">
                  <c:v>44824</c:v>
                </c:pt>
                <c:pt idx="20">
                  <c:v>44825</c:v>
                </c:pt>
                <c:pt idx="21">
                  <c:v>44826</c:v>
                </c:pt>
                <c:pt idx="22">
                  <c:v>44827</c:v>
                </c:pt>
                <c:pt idx="23">
                  <c:v>44828</c:v>
                </c:pt>
                <c:pt idx="24">
                  <c:v>44829</c:v>
                </c:pt>
                <c:pt idx="25">
                  <c:v>44830</c:v>
                </c:pt>
                <c:pt idx="26">
                  <c:v>44831</c:v>
                </c:pt>
                <c:pt idx="27">
                  <c:v>44832</c:v>
                </c:pt>
                <c:pt idx="28">
                  <c:v>44833</c:v>
                </c:pt>
                <c:pt idx="29">
                  <c:v>44834</c:v>
                </c:pt>
              </c:numCache>
            </c:numRef>
          </c:cat>
          <c:val>
            <c:numRef>
              <c:f>'Sep Graph'!$B$1:$B$30</c:f>
              <c:numCache>
                <c:formatCode>General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B-46F8-B12A-834EC7729D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7670968"/>
        <c:axId val="807671296"/>
      </c:barChart>
      <c:dateAx>
        <c:axId val="8076709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7671296"/>
        <c:crosses val="autoZero"/>
        <c:auto val="1"/>
        <c:lblOffset val="100"/>
        <c:baseTimeUnit val="days"/>
      </c:dateAx>
      <c:valAx>
        <c:axId val="807671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767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400">
                <a:latin typeface="Arial Narrow" panose="020B0606020202030204" pitchFamily="34" charset="0"/>
              </a:rPr>
              <a:t>September admission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5A7-4FEB-89E5-18EBC059158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15A7-4FEB-89E5-18EBC059158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5A7-4FEB-89E5-18EBC059158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15A7-4FEB-89E5-18EBC059158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>
                        <a:latin typeface="Arial Narrow" panose="020B0606020202030204" pitchFamily="34" charset="0"/>
                      </a:rPr>
                      <a:t>CIU
</a:t>
                    </a:r>
                    <a:fld id="{915CB2DD-F6CA-4C92-B49D-435AA0DF0492}" type="PERCENTAGE">
                      <a:rPr lang="en-US" baseline="0">
                        <a:latin typeface="Arial Narrow" panose="020B0606020202030204" pitchFamily="34" charset="0"/>
                      </a:rPr>
                      <a:pPr>
                        <a:defRPr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>
                      <a:latin typeface="Arial Narrow" panose="020B060602020203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5A7-4FEB-89E5-18EBC059158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>
                        <a:latin typeface="Arial Narrow" panose="020B0606020202030204" pitchFamily="34" charset="0"/>
                      </a:rPr>
                      <a:t>CL
</a:t>
                    </a:r>
                    <a:fld id="{966133AC-B3C2-4481-AAD4-440FA336610C}" type="PERCENTAGE">
                      <a:rPr lang="en-US" baseline="0">
                        <a:latin typeface="Arial Narrow" panose="020B0606020202030204" pitchFamily="34" charset="0"/>
                      </a:rPr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>
                      <a:latin typeface="Arial Narrow" panose="020B060602020203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5A7-4FEB-89E5-18EBC0591584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>
                        <a:latin typeface="Arial Narrow" panose="020B0606020202030204" pitchFamily="34" charset="0"/>
                      </a:rPr>
                      <a:t>ED
</a:t>
                    </a:r>
                    <a:fld id="{EFD857B7-BC80-4C4D-810A-03649DC1CEE2}" type="PERCENTAGE">
                      <a:rPr lang="en-US" baseline="0">
                        <a:latin typeface="Arial Narrow" panose="020B0606020202030204" pitchFamily="34" charset="0"/>
                      </a:rPr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>
                      <a:latin typeface="Arial Narrow" panose="020B060602020203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5A7-4FEB-89E5-18EBC0591584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>
                        <a:latin typeface="Arial Narrow" panose="020B0606020202030204" pitchFamily="34" charset="0"/>
                      </a:rPr>
                      <a:t>OSH
</a:t>
                    </a:r>
                    <a:fld id="{B8D6CE4A-7F77-44F3-8A7B-99D9894622BC}" type="PERCENTAGE">
                      <a:rPr lang="en-US" baseline="0">
                        <a:latin typeface="Arial Narrow" panose="020B0606020202030204" pitchFamily="34" charset="0"/>
                      </a:rPr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>
                      <a:latin typeface="Arial Narrow" panose="020B060602020203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5A7-4FEB-89E5-18EBC059158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Sep!$H$36:$K$36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53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7-4FEB-89E5-18EBC059158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2022 Admission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 Graph'!$E$1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'Sep Graph'!$D$2:$D$10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'Sep Graph'!$E$2:$E$10</c:f>
              <c:numCache>
                <c:formatCode>General</c:formatCode>
                <c:ptCount val="9"/>
                <c:pt idx="0">
                  <c:v>8</c:v>
                </c:pt>
                <c:pt idx="1">
                  <c:v>14</c:v>
                </c:pt>
                <c:pt idx="2">
                  <c:v>27</c:v>
                </c:pt>
                <c:pt idx="3">
                  <c:v>20</c:v>
                </c:pt>
                <c:pt idx="4">
                  <c:v>26</c:v>
                </c:pt>
                <c:pt idx="5">
                  <c:v>24</c:v>
                </c:pt>
                <c:pt idx="6">
                  <c:v>13</c:v>
                </c:pt>
                <c:pt idx="7">
                  <c:v>22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0-4710-B592-C3A2FA2E5FCB}"/>
            </c:ext>
          </c:extLst>
        </c:ser>
        <c:ser>
          <c:idx val="1"/>
          <c:order val="1"/>
          <c:tx>
            <c:strRef>
              <c:f>'Sep Graph'!$F$1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'Sep Graph'!$D$2:$D$10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'Sep Graph'!$F$2:$F$10</c:f>
              <c:numCache>
                <c:formatCode>General</c:formatCode>
                <c:ptCount val="9"/>
                <c:pt idx="0">
                  <c:v>16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0-4710-B592-C3A2FA2E5FCB}"/>
            </c:ext>
          </c:extLst>
        </c:ser>
        <c:ser>
          <c:idx val="2"/>
          <c:order val="2"/>
          <c:tx>
            <c:strRef>
              <c:f>'Sep Graph'!$G$1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'Sep Graph'!$D$2:$D$10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'Sep Graph'!$G$2:$G$10</c:f>
              <c:numCache>
                <c:formatCode>General</c:formatCode>
                <c:ptCount val="9"/>
                <c:pt idx="0">
                  <c:v>28</c:v>
                </c:pt>
                <c:pt idx="1">
                  <c:v>31</c:v>
                </c:pt>
                <c:pt idx="2">
                  <c:v>41</c:v>
                </c:pt>
                <c:pt idx="3">
                  <c:v>32</c:v>
                </c:pt>
                <c:pt idx="4">
                  <c:v>28</c:v>
                </c:pt>
                <c:pt idx="5">
                  <c:v>26</c:v>
                </c:pt>
                <c:pt idx="6">
                  <c:v>27</c:v>
                </c:pt>
                <c:pt idx="7">
                  <c:v>50</c:v>
                </c:pt>
                <c:pt idx="8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0-4710-B592-C3A2FA2E5FCB}"/>
            </c:ext>
          </c:extLst>
        </c:ser>
        <c:ser>
          <c:idx val="3"/>
          <c:order val="3"/>
          <c:tx>
            <c:strRef>
              <c:f>'Sep Graph'!$H$1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'Sep Graph'!$D$2:$D$10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'Sep Graph'!$H$2:$H$10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10-4710-B592-C3A2FA2E5F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906768"/>
        <c:axId val="873902176"/>
      </c:barChart>
      <c:catAx>
        <c:axId val="8739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73902176"/>
        <c:crosses val="autoZero"/>
        <c:auto val="1"/>
        <c:lblAlgn val="ctr"/>
        <c:lblOffset val="100"/>
        <c:noMultiLvlLbl val="0"/>
      </c:catAx>
      <c:valAx>
        <c:axId val="873902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39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September 2018-2022 Admission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 Graph'!$E$16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'Sep Graph'!$D$17:$D$21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'Sep Graph'!$E$17:$E$21</c:f>
              <c:numCache>
                <c:formatCode>General</c:formatCode>
                <c:ptCount val="5"/>
                <c:pt idx="0">
                  <c:v>44</c:v>
                </c:pt>
                <c:pt idx="1">
                  <c:v>40</c:v>
                </c:pt>
                <c:pt idx="2">
                  <c:v>58</c:v>
                </c:pt>
                <c:pt idx="3">
                  <c:v>26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6-48A6-9B3A-EE68AB621774}"/>
            </c:ext>
          </c:extLst>
        </c:ser>
        <c:ser>
          <c:idx val="1"/>
          <c:order val="1"/>
          <c:tx>
            <c:strRef>
              <c:f>'Sep Graph'!$F$16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'Sep Graph'!$D$17:$D$21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'Sep Graph'!$F$17:$F$21</c:f>
              <c:numCache>
                <c:formatCode>General</c:formatCode>
                <c:ptCount val="5"/>
                <c:pt idx="0">
                  <c:v>23</c:v>
                </c:pt>
                <c:pt idx="1">
                  <c:v>19</c:v>
                </c:pt>
                <c:pt idx="2">
                  <c:v>13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6-48A6-9B3A-EE68AB621774}"/>
            </c:ext>
          </c:extLst>
        </c:ser>
        <c:ser>
          <c:idx val="2"/>
          <c:order val="2"/>
          <c:tx>
            <c:strRef>
              <c:f>'Sep Graph'!$G$16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'Sep Graph'!$D$17:$D$21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'Sep Graph'!$G$17:$G$21</c:f>
              <c:numCache>
                <c:formatCode>General</c:formatCode>
                <c:ptCount val="5"/>
                <c:pt idx="0">
                  <c:v>23</c:v>
                </c:pt>
                <c:pt idx="1">
                  <c:v>21</c:v>
                </c:pt>
                <c:pt idx="2">
                  <c:v>39</c:v>
                </c:pt>
                <c:pt idx="3">
                  <c:v>49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6-48A6-9B3A-EE68AB621774}"/>
            </c:ext>
          </c:extLst>
        </c:ser>
        <c:ser>
          <c:idx val="3"/>
          <c:order val="3"/>
          <c:tx>
            <c:strRef>
              <c:f>'Sep Graph'!$H$16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'Sep Graph'!$D$17:$D$21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'Sep Graph'!$H$17:$H$21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6-48A6-9B3A-EE68AB6217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9348024"/>
        <c:axId val="909345400"/>
      </c:barChart>
      <c:catAx>
        <c:axId val="90934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909345400"/>
        <c:crosses val="autoZero"/>
        <c:auto val="1"/>
        <c:lblAlgn val="ctr"/>
        <c:lblOffset val="100"/>
        <c:noMultiLvlLbl val="0"/>
      </c:catAx>
      <c:valAx>
        <c:axId val="909345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934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October Bed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'oct graph'!$A$1:$A$31</c:f>
              <c:numCache>
                <c:formatCode>m/d;@</c:formatCode>
                <c:ptCount val="3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</c:numCache>
            </c:numRef>
          </c:cat>
          <c:val>
            <c:numRef>
              <c:f>'oct graph'!$B$1:$B$31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1-4AB8-9826-3F10C94935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050000"/>
        <c:axId val="839051312"/>
      </c:barChart>
      <c:dateAx>
        <c:axId val="8390500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39051312"/>
        <c:crosses val="autoZero"/>
        <c:auto val="1"/>
        <c:lblOffset val="100"/>
        <c:baseTimeUnit val="days"/>
      </c:dateAx>
      <c:valAx>
        <c:axId val="839051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3905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October admission</a:t>
            </a:r>
            <a:r>
              <a:rPr lang="en-US" baseline="0">
                <a:latin typeface="Arial Narrow" panose="020B0606020202030204" pitchFamily="34" charset="0"/>
              </a:rPr>
              <a:t> referral source</a:t>
            </a:r>
            <a:endParaRPr lang="en-US"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5AF-45A4-8266-3FFEDA407C8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65AF-45A4-8266-3FFEDA407C8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5AF-45A4-8266-3FFEDA407C8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65AF-45A4-8266-3FFEDA407C81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
</a:t>
                    </a:r>
                    <a:fld id="{2649337C-2EAD-4A09-8E02-BDA36A01638A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5AF-45A4-8266-3FFEDA407C81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CL</a:t>
                    </a:r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fld id="{60712D61-C80D-4068-94BE-5A55E761DCCA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5AF-45A4-8266-3FFEDA407C81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ED
</a:t>
                    </a:r>
                    <a:fld id="{809FF02D-3AC0-4AEC-8500-E6C9917FDBA5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5AF-45A4-8266-3FFEDA407C81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OSH
</a:t>
                    </a:r>
                    <a:fld id="{C05C3485-3D44-4D4D-ACD2-BB05E5270A3B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5AF-45A4-8266-3FFEDA407C8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Oct!$H$37:$K$37</c:f>
              <c:numCache>
                <c:formatCode>General</c:formatCode>
                <c:ptCount val="4"/>
                <c:pt idx="0">
                  <c:v>13</c:v>
                </c:pt>
                <c:pt idx="1">
                  <c:v>9</c:v>
                </c:pt>
                <c:pt idx="2">
                  <c:v>36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F-45A4-8266-3FFEDA407C8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2022 Admission Referral</a:t>
            </a:r>
            <a:r>
              <a:rPr lang="en-US" baseline="0">
                <a:latin typeface="Arial Narrow" panose="020B0606020202030204" pitchFamily="34" charset="0"/>
              </a:rPr>
              <a:t> Source</a:t>
            </a:r>
            <a:endParaRPr lang="en-US"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'oct graph'!$F$1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'oct graph'!$E$2:$E$11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'oct graph'!$F$2:$F$11</c:f>
              <c:numCache>
                <c:formatCode>General</c:formatCode>
                <c:ptCount val="10"/>
                <c:pt idx="0">
                  <c:v>8</c:v>
                </c:pt>
                <c:pt idx="1">
                  <c:v>14</c:v>
                </c:pt>
                <c:pt idx="2">
                  <c:v>27</c:v>
                </c:pt>
                <c:pt idx="3">
                  <c:v>20</c:v>
                </c:pt>
                <c:pt idx="4">
                  <c:v>26</c:v>
                </c:pt>
                <c:pt idx="5">
                  <c:v>24</c:v>
                </c:pt>
                <c:pt idx="6">
                  <c:v>13</c:v>
                </c:pt>
                <c:pt idx="7">
                  <c:v>22</c:v>
                </c:pt>
                <c:pt idx="8">
                  <c:v>4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2-453C-BAB6-943695ECF278}"/>
            </c:ext>
          </c:extLst>
        </c:ser>
        <c:ser>
          <c:idx val="1"/>
          <c:order val="1"/>
          <c:tx>
            <c:strRef>
              <c:f>'oct graph'!$G$1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'oct graph'!$E$2:$E$11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'oct graph'!$G$2:$G$11</c:f>
              <c:numCache>
                <c:formatCode>General</c:formatCode>
                <c:ptCount val="10"/>
                <c:pt idx="0">
                  <c:v>16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4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2-453C-BAB6-943695ECF278}"/>
            </c:ext>
          </c:extLst>
        </c:ser>
        <c:ser>
          <c:idx val="2"/>
          <c:order val="2"/>
          <c:tx>
            <c:strRef>
              <c:f>'oct graph'!$H$1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'oct graph'!$E$2:$E$11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'oct graph'!$H$2:$H$11</c:f>
              <c:numCache>
                <c:formatCode>General</c:formatCode>
                <c:ptCount val="10"/>
                <c:pt idx="0">
                  <c:v>28</c:v>
                </c:pt>
                <c:pt idx="1">
                  <c:v>31</c:v>
                </c:pt>
                <c:pt idx="2">
                  <c:v>41</c:v>
                </c:pt>
                <c:pt idx="3">
                  <c:v>32</c:v>
                </c:pt>
                <c:pt idx="4">
                  <c:v>28</c:v>
                </c:pt>
                <c:pt idx="5">
                  <c:v>26</c:v>
                </c:pt>
                <c:pt idx="6">
                  <c:v>27</c:v>
                </c:pt>
                <c:pt idx="7">
                  <c:v>50</c:v>
                </c:pt>
                <c:pt idx="8">
                  <c:v>53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2-453C-BAB6-943695ECF278}"/>
            </c:ext>
          </c:extLst>
        </c:ser>
        <c:ser>
          <c:idx val="3"/>
          <c:order val="3"/>
          <c:tx>
            <c:strRef>
              <c:f>'oct graph'!$I$1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'oct graph'!$E$2:$E$11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'oct graph'!$I$2:$I$11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72-453C-BAB6-943695ECF2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4295896"/>
        <c:axId val="804293272"/>
      </c:barChart>
      <c:catAx>
        <c:axId val="80429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04293272"/>
        <c:crosses val="autoZero"/>
        <c:auto val="1"/>
        <c:lblAlgn val="ctr"/>
        <c:lblOffset val="100"/>
        <c:noMultiLvlLbl val="0"/>
      </c:catAx>
      <c:valAx>
        <c:axId val="8042932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429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October 2018-2022</a:t>
            </a:r>
            <a:r>
              <a:rPr lang="en-US" baseline="0">
                <a:latin typeface="Arial Narrow" panose="020B0606020202030204" pitchFamily="34" charset="0"/>
              </a:rPr>
              <a:t> Admission Referral Source</a:t>
            </a:r>
            <a:endParaRPr lang="en-US"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'oct graph'!$F$16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'oct graph'!$E$17:$E$21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'oct graph'!$F$17:$F$21</c:f>
              <c:numCache>
                <c:formatCode>General</c:formatCode>
                <c:ptCount val="5"/>
                <c:pt idx="0">
                  <c:v>56</c:v>
                </c:pt>
                <c:pt idx="1">
                  <c:v>25</c:v>
                </c:pt>
                <c:pt idx="2">
                  <c:v>51</c:v>
                </c:pt>
                <c:pt idx="3">
                  <c:v>35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3-4A80-9747-770B5D81737A}"/>
            </c:ext>
          </c:extLst>
        </c:ser>
        <c:ser>
          <c:idx val="1"/>
          <c:order val="1"/>
          <c:tx>
            <c:strRef>
              <c:f>'oct graph'!$G$16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'oct graph'!$E$17:$E$21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'oct graph'!$G$17:$G$21</c:f>
              <c:numCache>
                <c:formatCode>General</c:formatCode>
                <c:ptCount val="5"/>
                <c:pt idx="0">
                  <c:v>14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3-4A80-9747-770B5D81737A}"/>
            </c:ext>
          </c:extLst>
        </c:ser>
        <c:ser>
          <c:idx val="2"/>
          <c:order val="2"/>
          <c:tx>
            <c:strRef>
              <c:f>'oct graph'!$H$16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'oct graph'!$E$17:$E$21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'oct graph'!$H$17:$H$21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43</c:v>
                </c:pt>
                <c:pt idx="3">
                  <c:v>31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3-4A80-9747-770B5D8173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6334248"/>
        <c:axId val="1056338512"/>
      </c:barChart>
      <c:catAx>
        <c:axId val="10563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56338512"/>
        <c:crosses val="autoZero"/>
        <c:auto val="1"/>
        <c:lblAlgn val="ctr"/>
        <c:lblOffset val="100"/>
        <c:noMultiLvlLbl val="0"/>
      </c:catAx>
      <c:valAx>
        <c:axId val="1056338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633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February Bed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'Feb Chart'!$A$1:$A$28</c:f>
              <c:numCache>
                <c:formatCode>m/d;@</c:formatCode>
                <c:ptCount val="28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  <c:pt idx="15">
                  <c:v>44608</c:v>
                </c:pt>
                <c:pt idx="16">
                  <c:v>44609</c:v>
                </c:pt>
                <c:pt idx="17">
                  <c:v>44610</c:v>
                </c:pt>
                <c:pt idx="18">
                  <c:v>44611</c:v>
                </c:pt>
                <c:pt idx="19">
                  <c:v>44612</c:v>
                </c:pt>
                <c:pt idx="20">
                  <c:v>44613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44618</c:v>
                </c:pt>
                <c:pt idx="26">
                  <c:v>44619</c:v>
                </c:pt>
                <c:pt idx="27">
                  <c:v>44620</c:v>
                </c:pt>
              </c:numCache>
            </c:numRef>
          </c:cat>
          <c:val>
            <c:numRef>
              <c:f>'Feb Chart'!$B$1:$B$28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  <c:pt idx="15">
                  <c:v>6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8-410A-8C83-9045A6BBD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2639008"/>
        <c:axId val="692639336"/>
      </c:barChart>
      <c:dateAx>
        <c:axId val="69263900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2639336"/>
        <c:crosses val="autoZero"/>
        <c:auto val="1"/>
        <c:lblOffset val="100"/>
        <c:baseTimeUnit val="days"/>
      </c:dateAx>
      <c:valAx>
        <c:axId val="692639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26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November Bed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Sheet13!$A$1:$A$30</c:f>
              <c:numCache>
                <c:formatCode>m/d;@</c:formatCode>
                <c:ptCount val="30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</c:numCache>
            </c:numRef>
          </c:cat>
          <c:val>
            <c:numRef>
              <c:f>Sheet13!$B$1:$B$30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F-4C2C-93A3-1327D4E71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6623360"/>
        <c:axId val="656626968"/>
      </c:barChart>
      <c:dateAx>
        <c:axId val="6566233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626968"/>
        <c:crosses val="autoZero"/>
        <c:auto val="1"/>
        <c:lblOffset val="100"/>
        <c:baseTimeUnit val="days"/>
      </c:dateAx>
      <c:valAx>
        <c:axId val="656626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66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400">
                <a:latin typeface="Arial Narrow" panose="020B0606020202030204" pitchFamily="34" charset="0"/>
              </a:rPr>
              <a:t>November Admission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E43-4F01-AEB4-22796CDF2FC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FE43-4F01-AEB4-22796CDF2FC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E43-4F01-AEB4-22796CDF2FC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FE43-4F01-AEB4-22796CDF2FC2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
</a:t>
                    </a:r>
                    <a:fld id="{2C9B2CE8-294F-437E-8EC9-B88B8463EFF2}" type="PERCENTAGE">
                      <a:rPr lang="en-US" baseline="0"/>
                      <a:pPr>
                        <a:defRPr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E43-4F01-AEB4-22796CDF2FC2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CL
</a:t>
                    </a:r>
                    <a:fld id="{6B948059-10B5-4AB0-8DAB-3E90CD0B95A3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E43-4F01-AEB4-22796CDF2FC2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ED
</a:t>
                    </a:r>
                    <a:fld id="{CB047B5C-D999-4660-B013-F639AD80887E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E43-4F01-AEB4-22796CDF2FC2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OSH
</a:t>
                    </a:r>
                    <a:fld id="{D6483670-1CEF-43A8-891C-89E6A7FAB402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E43-4F01-AEB4-22796CDF2F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Nov!$H$36:$K$36</c:f>
              <c:numCache>
                <c:formatCode>General</c:formatCode>
                <c:ptCount val="4"/>
                <c:pt idx="0">
                  <c:v>13</c:v>
                </c:pt>
                <c:pt idx="1">
                  <c:v>11</c:v>
                </c:pt>
                <c:pt idx="2">
                  <c:v>36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3-4F01-AEB4-22796CDF2FC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2022 Admission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Sheet13!$E$1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Sheet13!$D$2:$D$12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Sheet13!$E$2:$E$12</c:f>
              <c:numCache>
                <c:formatCode>General</c:formatCode>
                <c:ptCount val="11"/>
                <c:pt idx="0">
                  <c:v>8</c:v>
                </c:pt>
                <c:pt idx="1">
                  <c:v>14</c:v>
                </c:pt>
                <c:pt idx="2">
                  <c:v>27</c:v>
                </c:pt>
                <c:pt idx="3">
                  <c:v>20</c:v>
                </c:pt>
                <c:pt idx="4">
                  <c:v>26</c:v>
                </c:pt>
                <c:pt idx="5">
                  <c:v>24</c:v>
                </c:pt>
                <c:pt idx="6">
                  <c:v>13</c:v>
                </c:pt>
                <c:pt idx="7">
                  <c:v>22</c:v>
                </c:pt>
                <c:pt idx="8">
                  <c:v>4</c:v>
                </c:pt>
                <c:pt idx="9">
                  <c:v>13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6-4755-ACEF-7556288BD169}"/>
            </c:ext>
          </c:extLst>
        </c:ser>
        <c:ser>
          <c:idx val="1"/>
          <c:order val="1"/>
          <c:tx>
            <c:strRef>
              <c:f>Sheet13!$F$1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Sheet13!$D$2:$D$12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Sheet13!$F$2:$F$12</c:f>
              <c:numCache>
                <c:formatCode>General</c:formatCode>
                <c:ptCount val="11"/>
                <c:pt idx="0">
                  <c:v>16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4</c:v>
                </c:pt>
                <c:pt idx="9">
                  <c:v>9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6-4755-ACEF-7556288BD169}"/>
            </c:ext>
          </c:extLst>
        </c:ser>
        <c:ser>
          <c:idx val="2"/>
          <c:order val="2"/>
          <c:tx>
            <c:strRef>
              <c:f>Sheet13!$G$1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Sheet13!$D$2:$D$12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Sheet13!$G$2:$G$12</c:f>
              <c:numCache>
                <c:formatCode>General</c:formatCode>
                <c:ptCount val="11"/>
                <c:pt idx="0">
                  <c:v>28</c:v>
                </c:pt>
                <c:pt idx="1">
                  <c:v>31</c:v>
                </c:pt>
                <c:pt idx="2">
                  <c:v>41</c:v>
                </c:pt>
                <c:pt idx="3">
                  <c:v>32</c:v>
                </c:pt>
                <c:pt idx="4">
                  <c:v>28</c:v>
                </c:pt>
                <c:pt idx="5">
                  <c:v>26</c:v>
                </c:pt>
                <c:pt idx="6">
                  <c:v>27</c:v>
                </c:pt>
                <c:pt idx="7">
                  <c:v>50</c:v>
                </c:pt>
                <c:pt idx="8">
                  <c:v>53</c:v>
                </c:pt>
                <c:pt idx="9">
                  <c:v>36</c:v>
                </c:pt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6-4755-ACEF-7556288BD169}"/>
            </c:ext>
          </c:extLst>
        </c:ser>
        <c:ser>
          <c:idx val="3"/>
          <c:order val="3"/>
          <c:tx>
            <c:strRef>
              <c:f>Sheet13!$H$1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Sheet13!$D$2:$D$12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Sheet13!$H$2:$H$12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36-4755-ACEF-7556288BD1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6320800"/>
        <c:axId val="1056319816"/>
      </c:barChart>
      <c:catAx>
        <c:axId val="105632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56319816"/>
        <c:crosses val="autoZero"/>
        <c:auto val="1"/>
        <c:lblAlgn val="ctr"/>
        <c:lblOffset val="100"/>
        <c:noMultiLvlLbl val="0"/>
      </c:catAx>
      <c:valAx>
        <c:axId val="1056319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63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November 2018-2022 Admission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Sheet13!$E$16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Sheet13!$D$17:$D$21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Sheet13!$E$17:$E$21</c:f>
              <c:numCache>
                <c:formatCode>General</c:formatCode>
                <c:ptCount val="5"/>
                <c:pt idx="0">
                  <c:v>60</c:v>
                </c:pt>
                <c:pt idx="1">
                  <c:v>17</c:v>
                </c:pt>
                <c:pt idx="2">
                  <c:v>39</c:v>
                </c:pt>
                <c:pt idx="3">
                  <c:v>30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A-4982-9EB7-5164DF858CFE}"/>
            </c:ext>
          </c:extLst>
        </c:ser>
        <c:ser>
          <c:idx val="1"/>
          <c:order val="1"/>
          <c:tx>
            <c:strRef>
              <c:f>Sheet13!$F$16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Sheet13!$D$17:$D$21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Sheet13!$F$17:$F$21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13</c:v>
                </c:pt>
                <c:pt idx="3">
                  <c:v>8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A-4982-9EB7-5164DF858CFE}"/>
            </c:ext>
          </c:extLst>
        </c:ser>
        <c:ser>
          <c:idx val="2"/>
          <c:order val="2"/>
          <c:tx>
            <c:strRef>
              <c:f>Sheet13!$G$16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Sheet13!$D$17:$D$21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Sheet13!$G$17:$G$21</c:f>
              <c:numCache>
                <c:formatCode>General</c:formatCode>
                <c:ptCount val="5"/>
                <c:pt idx="0">
                  <c:v>15</c:v>
                </c:pt>
                <c:pt idx="1">
                  <c:v>21</c:v>
                </c:pt>
                <c:pt idx="2">
                  <c:v>33</c:v>
                </c:pt>
                <c:pt idx="3">
                  <c:v>38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A-4982-9EB7-5164DF858CFE}"/>
            </c:ext>
          </c:extLst>
        </c:ser>
        <c:ser>
          <c:idx val="3"/>
          <c:order val="3"/>
          <c:tx>
            <c:strRef>
              <c:f>Sheet13!$H$16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Sheet13!$D$17:$D$21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Sheet13!$H$17:$H$21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A-4982-9EB7-5164DF858C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1693304"/>
        <c:axId val="721687728"/>
      </c:barChart>
      <c:catAx>
        <c:axId val="72169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21687728"/>
        <c:crosses val="autoZero"/>
        <c:auto val="1"/>
        <c:lblAlgn val="ctr"/>
        <c:lblOffset val="100"/>
        <c:noMultiLvlLbl val="0"/>
      </c:catAx>
      <c:valAx>
        <c:axId val="721687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169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December Bed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'dec chart'!$A$1:$A$31</c:f>
              <c:numCache>
                <c:formatCode>m/d;@</c:formatCode>
                <c:ptCount val="31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'dec chart'!$B$1:$B$31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1-4E20-A93B-1837ECB0E6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3584616"/>
        <c:axId val="973582320"/>
      </c:barChart>
      <c:dateAx>
        <c:axId val="9735846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73582320"/>
        <c:crosses val="autoZero"/>
        <c:auto val="1"/>
        <c:lblOffset val="100"/>
        <c:baseTimeUnit val="days"/>
      </c:dateAx>
      <c:valAx>
        <c:axId val="9735823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358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Arial Narrow" panose="020B0606020202030204" pitchFamily="34" charset="0"/>
              </a:rPr>
              <a:t>December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4E9-4DC0-B085-F7A97D1B064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04E9-4DC0-B085-F7A97D1B064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4E9-4DC0-B085-F7A97D1B064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04E9-4DC0-B085-F7A97D1B0644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
</a:t>
                    </a:r>
                    <a:fld id="{9083F25A-BCFE-493B-964E-91C3F2C88DC3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4E9-4DC0-B085-F7A97D1B0644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CL
</a:t>
                    </a:r>
                    <a:fld id="{5D0AE546-BC8C-454E-9F17-0F18CA0E44D4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4E9-4DC0-B085-F7A97D1B0644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ED
</a:t>
                    </a:r>
                    <a:fld id="{15C30F35-AB05-44C7-8F44-32730B7013D8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4E9-4DC0-B085-F7A97D1B0644}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OSH
</a:t>
                    </a:r>
                    <a:fld id="{1B48A1ED-90E3-42AC-AB65-8327869D13EC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4E9-4DC0-B085-F7A97D1B064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Dec!$H$37:$K$37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45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9-4DC0-B085-F7A97D1B064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2022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 chart'!$G$1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-2.7777777777777779E-3"/>
                  <c:y val="-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DEF-4946-8CE9-12C018CD17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chart'!$F$2:$F$13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'dec chart'!$G$2:$G$13</c:f>
              <c:numCache>
                <c:formatCode>General</c:formatCode>
                <c:ptCount val="12"/>
                <c:pt idx="0">
                  <c:v>8</c:v>
                </c:pt>
                <c:pt idx="1">
                  <c:v>14</c:v>
                </c:pt>
                <c:pt idx="2">
                  <c:v>27</c:v>
                </c:pt>
                <c:pt idx="3">
                  <c:v>20</c:v>
                </c:pt>
                <c:pt idx="4">
                  <c:v>26</c:v>
                </c:pt>
                <c:pt idx="5">
                  <c:v>24</c:v>
                </c:pt>
                <c:pt idx="6">
                  <c:v>13</c:v>
                </c:pt>
                <c:pt idx="7">
                  <c:v>22</c:v>
                </c:pt>
                <c:pt idx="8">
                  <c:v>4</c:v>
                </c:pt>
                <c:pt idx="9">
                  <c:v>13</c:v>
                </c:pt>
                <c:pt idx="10">
                  <c:v>13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F-4946-8CE9-12C018CD1794}"/>
            </c:ext>
          </c:extLst>
        </c:ser>
        <c:ser>
          <c:idx val="1"/>
          <c:order val="1"/>
          <c:tx>
            <c:strRef>
              <c:f>'dec chart'!$H$1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chart'!$F$2:$F$13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'dec chart'!$H$2:$H$13</c:f>
              <c:numCache>
                <c:formatCode>General</c:formatCode>
                <c:ptCount val="12"/>
                <c:pt idx="0">
                  <c:v>16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4</c:v>
                </c:pt>
                <c:pt idx="9">
                  <c:v>9</c:v>
                </c:pt>
                <c:pt idx="10">
                  <c:v>11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F-4946-8CE9-12C018CD1794}"/>
            </c:ext>
          </c:extLst>
        </c:ser>
        <c:ser>
          <c:idx val="2"/>
          <c:order val="2"/>
          <c:tx>
            <c:strRef>
              <c:f>'dec chart'!$I$1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chart'!$F$2:$F$13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'dec chart'!$I$2:$I$13</c:f>
              <c:numCache>
                <c:formatCode>General</c:formatCode>
                <c:ptCount val="12"/>
                <c:pt idx="0">
                  <c:v>28</c:v>
                </c:pt>
                <c:pt idx="1">
                  <c:v>31</c:v>
                </c:pt>
                <c:pt idx="2">
                  <c:v>41</c:v>
                </c:pt>
                <c:pt idx="3">
                  <c:v>32</c:v>
                </c:pt>
                <c:pt idx="4">
                  <c:v>28</c:v>
                </c:pt>
                <c:pt idx="5">
                  <c:v>26</c:v>
                </c:pt>
                <c:pt idx="6">
                  <c:v>27</c:v>
                </c:pt>
                <c:pt idx="7">
                  <c:v>50</c:v>
                </c:pt>
                <c:pt idx="8">
                  <c:v>53</c:v>
                </c:pt>
                <c:pt idx="9">
                  <c:v>36</c:v>
                </c:pt>
                <c:pt idx="10">
                  <c:v>36</c:v>
                </c:pt>
                <c:pt idx="1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EF-4946-8CE9-12C018CD1794}"/>
            </c:ext>
          </c:extLst>
        </c:ser>
        <c:ser>
          <c:idx val="3"/>
          <c:order val="3"/>
          <c:tx>
            <c:strRef>
              <c:f>'dec chart'!$J$1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chart'!$F$2:$F$13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'dec chart'!$J$2:$J$13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EF-4946-8CE9-12C018CD17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7810360"/>
        <c:axId val="927811672"/>
      </c:barChart>
      <c:catAx>
        <c:axId val="92781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927811672"/>
        <c:crosses val="autoZero"/>
        <c:auto val="1"/>
        <c:lblAlgn val="ctr"/>
        <c:lblOffset val="100"/>
        <c:noMultiLvlLbl val="0"/>
      </c:catAx>
      <c:valAx>
        <c:axId val="927811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2781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December 2018-2022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 chart'!$G$16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'dec chart'!$F$17:$F$21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'dec chart'!$G$17:$G$21</c:f>
              <c:numCache>
                <c:formatCode>General</c:formatCode>
                <c:ptCount val="5"/>
                <c:pt idx="0">
                  <c:v>51</c:v>
                </c:pt>
                <c:pt idx="1">
                  <c:v>38</c:v>
                </c:pt>
                <c:pt idx="2">
                  <c:v>50</c:v>
                </c:pt>
                <c:pt idx="3">
                  <c:v>24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5-493B-A392-27C40F3C2749}"/>
            </c:ext>
          </c:extLst>
        </c:ser>
        <c:ser>
          <c:idx val="1"/>
          <c:order val="1"/>
          <c:tx>
            <c:strRef>
              <c:f>'dec chart'!$H$16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'dec chart'!$F$17:$F$21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'dec chart'!$H$17:$H$21</c:f>
              <c:numCache>
                <c:formatCode>General</c:formatCode>
                <c:ptCount val="5"/>
                <c:pt idx="0">
                  <c:v>25</c:v>
                </c:pt>
                <c:pt idx="1">
                  <c:v>19</c:v>
                </c:pt>
                <c:pt idx="2">
                  <c:v>7</c:v>
                </c:pt>
                <c:pt idx="3">
                  <c:v>13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5-493B-A392-27C40F3C2749}"/>
            </c:ext>
          </c:extLst>
        </c:ser>
        <c:ser>
          <c:idx val="2"/>
          <c:order val="2"/>
          <c:tx>
            <c:strRef>
              <c:f>'dec chart'!$I$16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'dec chart'!$F$17:$F$21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'dec chart'!$I$17:$I$21</c:f>
              <c:numCache>
                <c:formatCode>General</c:formatCode>
                <c:ptCount val="5"/>
                <c:pt idx="0">
                  <c:v>15</c:v>
                </c:pt>
                <c:pt idx="1">
                  <c:v>36</c:v>
                </c:pt>
                <c:pt idx="2">
                  <c:v>37</c:v>
                </c:pt>
                <c:pt idx="3">
                  <c:v>33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5-493B-A392-27C40F3C2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5602400"/>
        <c:axId val="975604696"/>
      </c:barChart>
      <c:catAx>
        <c:axId val="9756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975604696"/>
        <c:crosses val="autoZero"/>
        <c:auto val="1"/>
        <c:lblAlgn val="ctr"/>
        <c:lblOffset val="100"/>
        <c:noMultiLvlLbl val="0"/>
      </c:catAx>
      <c:valAx>
        <c:axId val="9756046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Arial Narrow" panose="020B0606020202030204" pitchFamily="34" charset="0"/>
              </a:rPr>
              <a:t>February Admission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11C6-40F2-8437-91125AD3025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1C6-40F2-8437-91125AD3025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11C6-40F2-8437-91125AD30259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
</a:t>
                    </a:r>
                    <a:fld id="{CF0C1C03-0426-4DA6-9DF3-497FCB1D8458}" type="PERCENTAGE">
                      <a:rPr lang="en-US" baseline="0"/>
                      <a:pPr>
                        <a:defRPr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1C6-40F2-8437-91125AD30259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CL
</a:t>
                    </a:r>
                    <a:fld id="{1AEBECBC-92C8-438C-B2A9-9894017718AD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1C6-40F2-8437-91125AD30259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ED
</a:t>
                    </a:r>
                    <a:fld id="{2FEE3B67-2D75-4AA2-9EAF-A72659828102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1C6-40F2-8437-91125AD302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Feb!$H$34:$J$34</c:f>
              <c:numCache>
                <c:formatCode>General</c:formatCode>
                <c:ptCount val="3"/>
                <c:pt idx="0">
                  <c:v>14</c:v>
                </c:pt>
                <c:pt idx="1">
                  <c:v>8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6-40F2-8437-91125AD3025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2022 Admission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 Chart'!$E$2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Chart'!$F$1:$H$1</c:f>
              <c:strCache>
                <c:ptCount val="3"/>
                <c:pt idx="0">
                  <c:v>CIU</c:v>
                </c:pt>
                <c:pt idx="1">
                  <c:v>CL</c:v>
                </c:pt>
                <c:pt idx="2">
                  <c:v>ED</c:v>
                </c:pt>
              </c:strCache>
            </c:strRef>
          </c:cat>
          <c:val>
            <c:numRef>
              <c:f>'Feb Chart'!$F$2:$H$2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045-9575-4657E75E3730}"/>
            </c:ext>
          </c:extLst>
        </c:ser>
        <c:ser>
          <c:idx val="1"/>
          <c:order val="1"/>
          <c:tx>
            <c:strRef>
              <c:f>'Feb Chart'!$E$3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Chart'!$F$1:$H$1</c:f>
              <c:strCache>
                <c:ptCount val="3"/>
                <c:pt idx="0">
                  <c:v>CIU</c:v>
                </c:pt>
                <c:pt idx="1">
                  <c:v>CL</c:v>
                </c:pt>
                <c:pt idx="2">
                  <c:v>ED</c:v>
                </c:pt>
              </c:strCache>
            </c:strRef>
          </c:cat>
          <c:val>
            <c:numRef>
              <c:f>'Feb Chart'!$F$3:$H$3</c:f>
              <c:numCache>
                <c:formatCode>General</c:formatCode>
                <c:ptCount val="3"/>
                <c:pt idx="0">
                  <c:v>14</c:v>
                </c:pt>
                <c:pt idx="1">
                  <c:v>8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6-4045-9575-4657E75E37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4178328"/>
        <c:axId val="804173408"/>
      </c:barChart>
      <c:catAx>
        <c:axId val="80417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04173408"/>
        <c:crosses val="autoZero"/>
        <c:auto val="1"/>
        <c:lblAlgn val="ctr"/>
        <c:lblOffset val="100"/>
        <c:noMultiLvlLbl val="0"/>
      </c:catAx>
      <c:valAx>
        <c:axId val="804173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417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February 2019-2022 Admission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 Chart'!$F$16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'Feb Chart'!$E$17:$E$20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'Feb Chart'!$F$17:$F$20</c:f>
              <c:numCache>
                <c:formatCode>General</c:formatCode>
                <c:ptCount val="4"/>
                <c:pt idx="0">
                  <c:v>44</c:v>
                </c:pt>
                <c:pt idx="1">
                  <c:v>31</c:v>
                </c:pt>
                <c:pt idx="2">
                  <c:v>48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A-4D4F-8FC9-CC670C862613}"/>
            </c:ext>
          </c:extLst>
        </c:ser>
        <c:ser>
          <c:idx val="1"/>
          <c:order val="1"/>
          <c:tx>
            <c:strRef>
              <c:f>'Feb Chart'!$G$16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'Feb Chart'!$E$17:$E$20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'Feb Chart'!$G$17:$G$20</c:f>
              <c:numCache>
                <c:formatCode>General</c:formatCode>
                <c:ptCount val="4"/>
                <c:pt idx="0">
                  <c:v>26</c:v>
                </c:pt>
                <c:pt idx="1">
                  <c:v>18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A-4D4F-8FC9-CC670C862613}"/>
            </c:ext>
          </c:extLst>
        </c:ser>
        <c:ser>
          <c:idx val="2"/>
          <c:order val="2"/>
          <c:tx>
            <c:strRef>
              <c:f>'Feb Chart'!$H$16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'Feb Chart'!$E$17:$E$20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'Feb Chart'!$H$17:$H$20</c:f>
              <c:numCache>
                <c:formatCode>General</c:formatCode>
                <c:ptCount val="4"/>
                <c:pt idx="0">
                  <c:v>22</c:v>
                </c:pt>
                <c:pt idx="1">
                  <c:v>41</c:v>
                </c:pt>
                <c:pt idx="2">
                  <c:v>39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A-4D4F-8FC9-CC670C8626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3450328"/>
        <c:axId val="843452624"/>
      </c:barChart>
      <c:catAx>
        <c:axId val="84345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43452624"/>
        <c:crosses val="autoZero"/>
        <c:auto val="1"/>
        <c:lblAlgn val="ctr"/>
        <c:lblOffset val="100"/>
        <c:noMultiLvlLbl val="0"/>
      </c:catAx>
      <c:valAx>
        <c:axId val="8434526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4345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March Bed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 Graph'!$A$1:$A$31</c:f>
              <c:numCache>
                <c:formatCode>m/d;@</c:formatCode>
                <c:ptCount val="31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</c:numCache>
            </c:numRef>
          </c:cat>
          <c:val>
            <c:numRef>
              <c:f>'Mar Graph'!$B$1:$B$31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5-4C17-AB57-B9633F58B7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9992704"/>
        <c:axId val="699990080"/>
      </c:barChart>
      <c:dateAx>
        <c:axId val="69999270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9990080"/>
        <c:crosses val="autoZero"/>
        <c:auto val="1"/>
        <c:lblOffset val="100"/>
        <c:baseTimeUnit val="days"/>
      </c:dateAx>
      <c:valAx>
        <c:axId val="6999900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99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March Admission referral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D507-43F0-9C25-E3427CC5A11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507-43F0-9C25-E3427CC5A11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D507-43F0-9C25-E3427CC5A11E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
</a:t>
                    </a:r>
                    <a:fld id="{FA35A5FA-C40D-48AD-A087-96246004DD9E}" type="PERCENTAGE">
                      <a:rPr lang="en-US" baseline="0"/>
                      <a:pPr>
                        <a:defRPr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507-43F0-9C25-E3427CC5A11E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CL
</a:t>
                    </a:r>
                    <a:fld id="{538DA040-3167-4070-A94A-1AC0FF526314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507-43F0-9C25-E3427CC5A11E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ED
</a:t>
                    </a:r>
                    <a:fld id="{DB24546C-A373-4E4D-A79F-117B9B205D40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507-43F0-9C25-E3427CC5A1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Mar!$H$37:$J$37</c:f>
              <c:numCache>
                <c:formatCode>General</c:formatCode>
                <c:ptCount val="3"/>
                <c:pt idx="0">
                  <c:v>27</c:v>
                </c:pt>
                <c:pt idx="1">
                  <c:v>10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7-43F0-9C25-E3427CC5A11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519112</xdr:colOff>
      <xdr:row>4</xdr:row>
      <xdr:rowOff>23812</xdr:rowOff>
    </xdr:from>
    <xdr:to>
      <xdr:col>22</xdr:col>
      <xdr:colOff>290512</xdr:colOff>
      <xdr:row>11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DBA5C-7CA1-4697-8C4A-AF399F746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514350</xdr:colOff>
      <xdr:row>11</xdr:row>
      <xdr:rowOff>109537</xdr:rowOff>
    </xdr:from>
    <xdr:to>
      <xdr:col>22</xdr:col>
      <xdr:colOff>285750</xdr:colOff>
      <xdr:row>24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F80796-3EB6-4463-A456-53FB6E776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514350</xdr:colOff>
      <xdr:row>24</xdr:row>
      <xdr:rowOff>128587</xdr:rowOff>
    </xdr:from>
    <xdr:to>
      <xdr:col>22</xdr:col>
      <xdr:colOff>285750</xdr:colOff>
      <xdr:row>37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669D2C-307D-4540-B125-1A8C6134C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61912</xdr:colOff>
      <xdr:row>4</xdr:row>
      <xdr:rowOff>109537</xdr:rowOff>
    </xdr:from>
    <xdr:to>
      <xdr:col>33</xdr:col>
      <xdr:colOff>366712</xdr:colOff>
      <xdr:row>7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283AF0-6B4D-2C25-4570-13DB3980F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461962</xdr:colOff>
      <xdr:row>10</xdr:row>
      <xdr:rowOff>33337</xdr:rowOff>
    </xdr:from>
    <xdr:to>
      <xdr:col>33</xdr:col>
      <xdr:colOff>233362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12219-6B9B-E7D3-7A4C-60E101DBE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423861</xdr:colOff>
      <xdr:row>26</xdr:row>
      <xdr:rowOff>204786</xdr:rowOff>
    </xdr:from>
    <xdr:to>
      <xdr:col>33</xdr:col>
      <xdr:colOff>209550</xdr:colOff>
      <xdr:row>40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7017BA-B5FF-572D-5921-AE3D4E3F5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423862</xdr:colOff>
      <xdr:row>38</xdr:row>
      <xdr:rowOff>4762</xdr:rowOff>
    </xdr:from>
    <xdr:to>
      <xdr:col>26</xdr:col>
      <xdr:colOff>195262</xdr:colOff>
      <xdr:row>51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1D026D-2917-BC6C-C981-63F34241A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185737</xdr:colOff>
      <xdr:row>4</xdr:row>
      <xdr:rowOff>1852612</xdr:rowOff>
    </xdr:from>
    <xdr:to>
      <xdr:col>32</xdr:col>
      <xdr:colOff>490537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73094-E8E0-36F4-07C3-7278E7763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404812</xdr:colOff>
      <xdr:row>19</xdr:row>
      <xdr:rowOff>100012</xdr:rowOff>
    </xdr:from>
    <xdr:to>
      <xdr:col>34</xdr:col>
      <xdr:colOff>176212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27B63F-9AF3-CD8D-2BAA-248B8D019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252412</xdr:colOff>
      <xdr:row>33</xdr:row>
      <xdr:rowOff>157162</xdr:rowOff>
    </xdr:from>
    <xdr:to>
      <xdr:col>32</xdr:col>
      <xdr:colOff>23812</xdr:colOff>
      <xdr:row>47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B96768-B44F-F22A-5237-201A23D29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128587</xdr:colOff>
      <xdr:row>44</xdr:row>
      <xdr:rowOff>90487</xdr:rowOff>
    </xdr:from>
    <xdr:to>
      <xdr:col>22</xdr:col>
      <xdr:colOff>433387</xdr:colOff>
      <xdr:row>57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D0E7B9-D73C-7255-73AC-D19548B9E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452437</xdr:colOff>
      <xdr:row>4</xdr:row>
      <xdr:rowOff>42862</xdr:rowOff>
    </xdr:from>
    <xdr:to>
      <xdr:col>34</xdr:col>
      <xdr:colOff>223837</xdr:colOff>
      <xdr:row>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D8823-9E66-6390-952C-C0D233A0D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4762</xdr:colOff>
      <xdr:row>8</xdr:row>
      <xdr:rowOff>109537</xdr:rowOff>
    </xdr:from>
    <xdr:to>
      <xdr:col>33</xdr:col>
      <xdr:colOff>309562</xdr:colOff>
      <xdr:row>21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EC30D-8D34-2A0E-BC91-2D94B3050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347662</xdr:colOff>
      <xdr:row>25</xdr:row>
      <xdr:rowOff>23812</xdr:rowOff>
    </xdr:from>
    <xdr:to>
      <xdr:col>34</xdr:col>
      <xdr:colOff>119062</xdr:colOff>
      <xdr:row>38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6AAF05-6910-BB53-FBE9-2A850EFEC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471487</xdr:colOff>
      <xdr:row>30</xdr:row>
      <xdr:rowOff>119062</xdr:rowOff>
    </xdr:from>
    <xdr:to>
      <xdr:col>25</xdr:col>
      <xdr:colOff>242887</xdr:colOff>
      <xdr:row>43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F3DD23-4995-261F-5348-A23270BAC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214312</xdr:colOff>
      <xdr:row>4</xdr:row>
      <xdr:rowOff>14287</xdr:rowOff>
    </xdr:from>
    <xdr:to>
      <xdr:col>25</xdr:col>
      <xdr:colOff>519112</xdr:colOff>
      <xdr:row>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0E71E-B8EF-446A-971B-E38B0FEA9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214312</xdr:colOff>
      <xdr:row>7</xdr:row>
      <xdr:rowOff>61912</xdr:rowOff>
    </xdr:from>
    <xdr:to>
      <xdr:col>25</xdr:col>
      <xdr:colOff>519112</xdr:colOff>
      <xdr:row>20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42C8C-C842-4160-A70D-CD9FDEF01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214312</xdr:colOff>
      <xdr:row>20</xdr:row>
      <xdr:rowOff>71437</xdr:rowOff>
    </xdr:from>
    <xdr:to>
      <xdr:col>25</xdr:col>
      <xdr:colOff>519112</xdr:colOff>
      <xdr:row>33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56FAD6-091F-4838-8444-EDFA11462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223837</xdr:colOff>
      <xdr:row>33</xdr:row>
      <xdr:rowOff>100012</xdr:rowOff>
    </xdr:from>
    <xdr:to>
      <xdr:col>24</xdr:col>
      <xdr:colOff>528637</xdr:colOff>
      <xdr:row>46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EBCA2F-C2ED-4C5C-BA39-CBB47AFA7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</xdr:colOff>
      <xdr:row>4</xdr:row>
      <xdr:rowOff>4762</xdr:rowOff>
    </xdr:from>
    <xdr:to>
      <xdr:col>24</xdr:col>
      <xdr:colOff>319087</xdr:colOff>
      <xdr:row>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F807E-D2A8-4081-B028-18897B19D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</xdr:colOff>
      <xdr:row>7</xdr:row>
      <xdr:rowOff>61912</xdr:rowOff>
    </xdr:from>
    <xdr:to>
      <xdr:col>24</xdr:col>
      <xdr:colOff>319087</xdr:colOff>
      <xdr:row>20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3E1498-12FC-4801-A134-13CAFCA8A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</xdr:colOff>
      <xdr:row>20</xdr:row>
      <xdr:rowOff>71437</xdr:rowOff>
    </xdr:from>
    <xdr:to>
      <xdr:col>24</xdr:col>
      <xdr:colOff>319087</xdr:colOff>
      <xdr:row>33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BEDCE1-1617-4D2F-A401-6B8C3DE15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14287</xdr:colOff>
      <xdr:row>33</xdr:row>
      <xdr:rowOff>100012</xdr:rowOff>
    </xdr:from>
    <xdr:to>
      <xdr:col>23</xdr:col>
      <xdr:colOff>319087</xdr:colOff>
      <xdr:row>46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5EC7CA-B07F-486C-A2B8-14E689C44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</xdr:colOff>
      <xdr:row>4</xdr:row>
      <xdr:rowOff>14287</xdr:rowOff>
    </xdr:from>
    <xdr:to>
      <xdr:col>24</xdr:col>
      <xdr:colOff>319087</xdr:colOff>
      <xdr:row>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B7186-68E4-4DB7-816F-DD0643A86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</xdr:colOff>
      <xdr:row>7</xdr:row>
      <xdr:rowOff>138112</xdr:rowOff>
    </xdr:from>
    <xdr:to>
      <xdr:col>24</xdr:col>
      <xdr:colOff>319087</xdr:colOff>
      <xdr:row>20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21C22-5847-431F-8C4B-5441DFBFE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</xdr:colOff>
      <xdr:row>20</xdr:row>
      <xdr:rowOff>166687</xdr:rowOff>
    </xdr:from>
    <xdr:to>
      <xdr:col>24</xdr:col>
      <xdr:colOff>309562</xdr:colOff>
      <xdr:row>33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892C05-01BC-4370-B988-15A31D737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4762</xdr:colOff>
      <xdr:row>33</xdr:row>
      <xdr:rowOff>185737</xdr:rowOff>
    </xdr:from>
    <xdr:to>
      <xdr:col>23</xdr:col>
      <xdr:colOff>309562</xdr:colOff>
      <xdr:row>47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836C2D-46D4-4BED-8A7E-EB661CFAF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333375</xdr:colOff>
      <xdr:row>4</xdr:row>
      <xdr:rowOff>123825</xdr:rowOff>
    </xdr:from>
    <xdr:to>
      <xdr:col>34</xdr:col>
      <xdr:colOff>104775</xdr:colOff>
      <xdr:row>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7</xdr:row>
      <xdr:rowOff>47625</xdr:rowOff>
    </xdr:from>
    <xdr:to>
      <xdr:col>22</xdr:col>
      <xdr:colOff>466725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161925</xdr:colOff>
      <xdr:row>20</xdr:row>
      <xdr:rowOff>66675</xdr:rowOff>
    </xdr:from>
    <xdr:to>
      <xdr:col>22</xdr:col>
      <xdr:colOff>466725</xdr:colOff>
      <xdr:row>33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447675</xdr:colOff>
      <xdr:row>29</xdr:row>
      <xdr:rowOff>28575</xdr:rowOff>
    </xdr:from>
    <xdr:to>
      <xdr:col>33</xdr:col>
      <xdr:colOff>219075</xdr:colOff>
      <xdr:row>42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80962</xdr:colOff>
      <xdr:row>4</xdr:row>
      <xdr:rowOff>14287</xdr:rowOff>
    </xdr:from>
    <xdr:to>
      <xdr:col>22</xdr:col>
      <xdr:colOff>385762</xdr:colOff>
      <xdr:row>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088A3-CBA6-3CAE-266A-8E9AE6BA6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80962</xdr:colOff>
      <xdr:row>7</xdr:row>
      <xdr:rowOff>71437</xdr:rowOff>
    </xdr:from>
    <xdr:to>
      <xdr:col>22</xdr:col>
      <xdr:colOff>385762</xdr:colOff>
      <xdr:row>20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8F25F7-4E57-14BD-40D3-3E8AC6366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80962</xdr:colOff>
      <xdr:row>20</xdr:row>
      <xdr:rowOff>100012</xdr:rowOff>
    </xdr:from>
    <xdr:to>
      <xdr:col>22</xdr:col>
      <xdr:colOff>385762</xdr:colOff>
      <xdr:row>33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2DC548-82CD-69B7-7D8F-9786D6682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185737</xdr:colOff>
      <xdr:row>29</xdr:row>
      <xdr:rowOff>42862</xdr:rowOff>
    </xdr:from>
    <xdr:to>
      <xdr:col>32</xdr:col>
      <xdr:colOff>490537</xdr:colOff>
      <xdr:row>42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8CD5FB-A669-AA4D-AB4F-F4F3F2504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4</xdr:row>
      <xdr:rowOff>0</xdr:rowOff>
    </xdr:from>
    <xdr:to>
      <xdr:col>24</xdr:col>
      <xdr:colOff>495300</xdr:colOff>
      <xdr:row>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7</xdr:row>
      <xdr:rowOff>47625</xdr:rowOff>
    </xdr:from>
    <xdr:to>
      <xdr:col>24</xdr:col>
      <xdr:colOff>495300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180975</xdr:colOff>
      <xdr:row>20</xdr:row>
      <xdr:rowOff>66675</xdr:rowOff>
    </xdr:from>
    <xdr:to>
      <xdr:col>24</xdr:col>
      <xdr:colOff>485775</xdr:colOff>
      <xdr:row>33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190500</xdr:colOff>
      <xdr:row>33</xdr:row>
      <xdr:rowOff>95250</xdr:rowOff>
    </xdr:from>
    <xdr:to>
      <xdr:col>23</xdr:col>
      <xdr:colOff>495300</xdr:colOff>
      <xdr:row>46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4</xdr:row>
      <xdr:rowOff>2247900</xdr:rowOff>
    </xdr:from>
    <xdr:to>
      <xdr:col>26</xdr:col>
      <xdr:colOff>85725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319087</xdr:colOff>
      <xdr:row>18</xdr:row>
      <xdr:rowOff>14287</xdr:rowOff>
    </xdr:from>
    <xdr:to>
      <xdr:col>26</xdr:col>
      <xdr:colOff>90487</xdr:colOff>
      <xdr:row>31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F2CC13-25B8-36D2-8A84-A2C8FEDCB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309562</xdr:colOff>
      <xdr:row>31</xdr:row>
      <xdr:rowOff>33337</xdr:rowOff>
    </xdr:from>
    <xdr:to>
      <xdr:col>25</xdr:col>
      <xdr:colOff>80962</xdr:colOff>
      <xdr:row>44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EC85DF-AA2C-F160-DDA1-5B2FC90A8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309562</xdr:colOff>
      <xdr:row>44</xdr:row>
      <xdr:rowOff>61912</xdr:rowOff>
    </xdr:from>
    <xdr:to>
      <xdr:col>25</xdr:col>
      <xdr:colOff>80962</xdr:colOff>
      <xdr:row>57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7C27F3-7AEF-6E8D-34B3-248252E21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204787</xdr:colOff>
      <xdr:row>4</xdr:row>
      <xdr:rowOff>23812</xdr:rowOff>
    </xdr:from>
    <xdr:to>
      <xdr:col>32</xdr:col>
      <xdr:colOff>509587</xdr:colOff>
      <xdr:row>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87001-58E8-7D1E-D66F-C84AE7F17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500062</xdr:colOff>
      <xdr:row>11</xdr:row>
      <xdr:rowOff>80962</xdr:rowOff>
    </xdr:from>
    <xdr:to>
      <xdr:col>32</xdr:col>
      <xdr:colOff>271462</xdr:colOff>
      <xdr:row>24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FFB1E6-533D-3783-5C01-9F02DC8D8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500062</xdr:colOff>
      <xdr:row>26</xdr:row>
      <xdr:rowOff>42862</xdr:rowOff>
    </xdr:from>
    <xdr:to>
      <xdr:col>33</xdr:col>
      <xdr:colOff>271462</xdr:colOff>
      <xdr:row>39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1AF558-B865-2362-5A37-CFF2DCDBF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71437</xdr:colOff>
      <xdr:row>41</xdr:row>
      <xdr:rowOff>142874</xdr:rowOff>
    </xdr:from>
    <xdr:to>
      <xdr:col>29</xdr:col>
      <xdr:colOff>376237</xdr:colOff>
      <xdr:row>54</xdr:row>
      <xdr:rowOff>100011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7378C6-404C-FE6F-309E-B83A9C898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A6" zoomScaleNormal="100" workbookViewId="0">
      <selection activeCell="M5" sqref="M5:M36"/>
    </sheetView>
  </sheetViews>
  <sheetFormatPr defaultRowHeight="12.75" x14ac:dyDescent="0.25"/>
  <cols>
    <col min="1" max="1" width="3.5" bestFit="1" customWidth="1"/>
    <col min="2" max="2" width="12.1640625" customWidth="1"/>
    <col min="3" max="3" width="4.6640625" bestFit="1" customWidth="1"/>
    <col min="4" max="12" width="4.5" bestFit="1" customWidth="1"/>
    <col min="13" max="13" width="14.83203125" customWidth="1"/>
    <col min="20" max="20" width="9.33203125" style="11"/>
    <col min="23" max="23" width="9.33203125" style="11"/>
    <col min="25" max="25" width="9.33203125" style="1"/>
    <col min="35" max="35" width="10.6640625" customWidth="1"/>
  </cols>
  <sheetData>
    <row r="1" spans="1:35" x14ac:dyDescent="0.25">
      <c r="A1" s="42" t="s">
        <v>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35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</row>
    <row r="3" spans="1:35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</row>
    <row r="4" spans="1:35" ht="4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  <c r="T4" s="3"/>
      <c r="U4" s="2"/>
      <c r="V4" s="2"/>
    </row>
    <row r="5" spans="1:35" ht="154.5" x14ac:dyDescent="0.4">
      <c r="A5" s="43" t="s">
        <v>0</v>
      </c>
      <c r="B5" s="43"/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35" t="s">
        <v>67</v>
      </c>
      <c r="N5" s="5"/>
      <c r="O5" s="5"/>
      <c r="P5" s="5"/>
      <c r="Q5" s="5"/>
      <c r="R5" s="5"/>
      <c r="S5" s="6"/>
      <c r="T5" s="6"/>
      <c r="U5" s="5"/>
      <c r="V5" s="5"/>
    </row>
    <row r="6" spans="1:35" ht="16.5" x14ac:dyDescent="0.3">
      <c r="A6" s="18">
        <v>1</v>
      </c>
      <c r="B6" s="12" t="s">
        <v>12</v>
      </c>
      <c r="C6" s="7">
        <v>19</v>
      </c>
      <c r="D6" s="7">
        <v>1</v>
      </c>
      <c r="E6" s="7">
        <v>7</v>
      </c>
      <c r="F6" s="7">
        <v>0</v>
      </c>
      <c r="G6" s="7">
        <v>0</v>
      </c>
      <c r="H6" s="7">
        <v>0</v>
      </c>
      <c r="I6" s="7">
        <v>0</v>
      </c>
      <c r="J6" s="8">
        <f t="shared" ref="J6:J36" si="0">SUM(G6,H6,I6)</f>
        <v>0</v>
      </c>
      <c r="K6" s="9">
        <v>0</v>
      </c>
      <c r="L6" s="10">
        <v>0</v>
      </c>
      <c r="M6" s="39">
        <f>C6/(26-E6-F6)</f>
        <v>1</v>
      </c>
      <c r="N6" s="5"/>
      <c r="O6" s="5"/>
      <c r="P6" s="5"/>
      <c r="Q6" s="5"/>
      <c r="R6" s="5"/>
      <c r="S6" s="6"/>
      <c r="V6" s="5"/>
    </row>
    <row r="7" spans="1:35" ht="16.5" x14ac:dyDescent="0.3">
      <c r="A7" s="12">
        <v>2</v>
      </c>
      <c r="B7" s="12" t="s">
        <v>13</v>
      </c>
      <c r="C7" s="7">
        <v>19</v>
      </c>
      <c r="D7" s="7">
        <v>1</v>
      </c>
      <c r="E7" s="7">
        <v>7</v>
      </c>
      <c r="F7" s="7">
        <v>0</v>
      </c>
      <c r="G7" s="7">
        <v>0</v>
      </c>
      <c r="H7" s="7">
        <v>0</v>
      </c>
      <c r="I7" s="7">
        <v>0</v>
      </c>
      <c r="J7" s="8">
        <f t="shared" si="0"/>
        <v>0</v>
      </c>
      <c r="K7" s="9">
        <v>0</v>
      </c>
      <c r="L7" s="10">
        <v>0</v>
      </c>
      <c r="M7" s="39">
        <f t="shared" ref="M7:M36" si="1">C7/(26-E7-F7)</f>
        <v>1</v>
      </c>
      <c r="N7" s="5"/>
      <c r="O7" s="5"/>
      <c r="P7" s="5"/>
      <c r="Q7" s="5"/>
      <c r="R7" s="5"/>
      <c r="S7" s="6"/>
      <c r="V7" s="5"/>
    </row>
    <row r="8" spans="1:35" ht="16.5" x14ac:dyDescent="0.3">
      <c r="A8" s="12">
        <v>3</v>
      </c>
      <c r="B8" s="7" t="s">
        <v>14</v>
      </c>
      <c r="C8" s="7">
        <v>19</v>
      </c>
      <c r="D8" s="7">
        <v>1</v>
      </c>
      <c r="E8" s="7">
        <v>7</v>
      </c>
      <c r="F8" s="7">
        <v>0</v>
      </c>
      <c r="G8" s="7">
        <v>0</v>
      </c>
      <c r="H8" s="7">
        <v>0</v>
      </c>
      <c r="I8" s="7">
        <v>2</v>
      </c>
      <c r="J8" s="8">
        <f t="shared" si="0"/>
        <v>2</v>
      </c>
      <c r="K8" s="9">
        <v>0</v>
      </c>
      <c r="L8" s="10">
        <v>4</v>
      </c>
      <c r="M8" s="39">
        <f t="shared" si="1"/>
        <v>1</v>
      </c>
      <c r="N8" s="5"/>
      <c r="O8" s="5"/>
      <c r="P8" s="5"/>
      <c r="Q8" s="5"/>
      <c r="R8" s="5"/>
      <c r="S8" s="6"/>
      <c r="V8" s="5"/>
    </row>
    <row r="9" spans="1:35" ht="16.5" x14ac:dyDescent="0.3">
      <c r="A9" s="12">
        <v>4</v>
      </c>
      <c r="B9" s="7" t="s">
        <v>15</v>
      </c>
      <c r="C9" s="7">
        <v>17</v>
      </c>
      <c r="D9" s="7">
        <v>1</v>
      </c>
      <c r="E9" s="7">
        <v>8</v>
      </c>
      <c r="F9" s="7">
        <v>0</v>
      </c>
      <c r="G9" s="7">
        <v>0</v>
      </c>
      <c r="H9" s="7">
        <v>2</v>
      </c>
      <c r="I9" s="7">
        <v>2</v>
      </c>
      <c r="J9" s="8">
        <f t="shared" si="0"/>
        <v>4</v>
      </c>
      <c r="K9" s="9">
        <v>0</v>
      </c>
      <c r="L9" s="10">
        <v>4</v>
      </c>
      <c r="M9" s="39">
        <f t="shared" si="1"/>
        <v>0.94444444444444442</v>
      </c>
      <c r="N9" s="5"/>
      <c r="O9" s="5"/>
      <c r="P9" s="5"/>
      <c r="Q9" s="5"/>
      <c r="R9" s="5"/>
      <c r="S9" s="6"/>
      <c r="V9" s="5"/>
    </row>
    <row r="10" spans="1:35" ht="16.5" x14ac:dyDescent="0.3">
      <c r="A10" s="12">
        <v>5</v>
      </c>
      <c r="B10" s="7" t="s">
        <v>16</v>
      </c>
      <c r="C10" s="7">
        <v>17</v>
      </c>
      <c r="D10" s="7">
        <v>0</v>
      </c>
      <c r="E10" s="7">
        <v>8</v>
      </c>
      <c r="F10" s="7">
        <v>0</v>
      </c>
      <c r="G10" s="7">
        <v>1</v>
      </c>
      <c r="H10" s="7">
        <v>0</v>
      </c>
      <c r="I10" s="7">
        <v>1</v>
      </c>
      <c r="J10" s="8">
        <f t="shared" si="0"/>
        <v>2</v>
      </c>
      <c r="K10" s="9">
        <v>0</v>
      </c>
      <c r="L10" s="10">
        <v>4</v>
      </c>
      <c r="M10" s="39">
        <f t="shared" si="1"/>
        <v>0.94444444444444442</v>
      </c>
      <c r="N10" s="5"/>
      <c r="O10" s="5"/>
      <c r="P10" s="13"/>
      <c r="Q10" s="13"/>
      <c r="R10" s="13"/>
      <c r="S10" s="6"/>
      <c r="V10" s="5"/>
    </row>
    <row r="11" spans="1:35" ht="16.5" x14ac:dyDescent="0.3">
      <c r="A11" s="12">
        <v>6</v>
      </c>
      <c r="B11" s="7" t="s">
        <v>17</v>
      </c>
      <c r="C11" s="7">
        <v>18</v>
      </c>
      <c r="D11" s="7">
        <v>0</v>
      </c>
      <c r="E11" s="7">
        <v>8</v>
      </c>
      <c r="F11" s="7">
        <v>0</v>
      </c>
      <c r="G11" s="7">
        <v>0</v>
      </c>
      <c r="H11" s="7">
        <v>1</v>
      </c>
      <c r="I11" s="7">
        <v>1</v>
      </c>
      <c r="J11" s="8">
        <f t="shared" si="0"/>
        <v>2</v>
      </c>
      <c r="K11" s="9">
        <v>0</v>
      </c>
      <c r="L11" s="10">
        <v>4</v>
      </c>
      <c r="M11" s="39">
        <f t="shared" si="1"/>
        <v>1</v>
      </c>
      <c r="N11" s="5"/>
      <c r="O11" s="5"/>
      <c r="P11" s="13"/>
      <c r="Q11" s="13"/>
      <c r="R11" s="13"/>
      <c r="S11" s="6"/>
      <c r="V11" s="5"/>
      <c r="AI11" s="5"/>
    </row>
    <row r="12" spans="1:35" ht="16.5" x14ac:dyDescent="0.3">
      <c r="A12" s="12">
        <v>7</v>
      </c>
      <c r="B12" s="7" t="s">
        <v>11</v>
      </c>
      <c r="C12" s="7">
        <v>16</v>
      </c>
      <c r="D12" s="7">
        <v>0</v>
      </c>
      <c r="E12" s="7">
        <v>8</v>
      </c>
      <c r="F12" s="7">
        <v>0</v>
      </c>
      <c r="G12" s="7">
        <v>0</v>
      </c>
      <c r="H12" s="7">
        <v>0</v>
      </c>
      <c r="I12" s="7">
        <v>2</v>
      </c>
      <c r="J12" s="8">
        <f t="shared" si="0"/>
        <v>2</v>
      </c>
      <c r="K12" s="9">
        <v>0</v>
      </c>
      <c r="L12" s="10">
        <v>1</v>
      </c>
      <c r="M12" s="39">
        <f t="shared" si="1"/>
        <v>0.88888888888888884</v>
      </c>
      <c r="N12" s="5"/>
      <c r="O12" s="5"/>
      <c r="P12" s="13"/>
      <c r="Q12" s="13"/>
      <c r="R12" s="13"/>
      <c r="S12" s="6"/>
      <c r="V12" s="5"/>
      <c r="AI12" s="5"/>
    </row>
    <row r="13" spans="1:35" ht="16.5" x14ac:dyDescent="0.3">
      <c r="A13" s="12">
        <v>8</v>
      </c>
      <c r="B13" s="12" t="s">
        <v>12</v>
      </c>
      <c r="C13" s="7">
        <v>16</v>
      </c>
      <c r="D13" s="7">
        <v>2</v>
      </c>
      <c r="E13" s="7">
        <v>8</v>
      </c>
      <c r="F13" s="7">
        <v>0</v>
      </c>
      <c r="G13" s="7">
        <v>0</v>
      </c>
      <c r="H13" s="7">
        <v>0</v>
      </c>
      <c r="I13" s="7">
        <v>0</v>
      </c>
      <c r="J13" s="8">
        <f t="shared" si="0"/>
        <v>0</v>
      </c>
      <c r="K13" s="9">
        <v>0</v>
      </c>
      <c r="L13" s="10">
        <v>0</v>
      </c>
      <c r="M13" s="39">
        <f t="shared" si="1"/>
        <v>0.88888888888888884</v>
      </c>
      <c r="N13" s="5"/>
      <c r="O13" s="5"/>
      <c r="P13" s="13"/>
      <c r="Q13" s="13"/>
      <c r="R13" s="13"/>
      <c r="S13" s="6"/>
      <c r="V13" s="5"/>
      <c r="AI13" s="5"/>
    </row>
    <row r="14" spans="1:35" ht="16.5" x14ac:dyDescent="0.3">
      <c r="A14" s="12">
        <v>9</v>
      </c>
      <c r="B14" s="12" t="s">
        <v>13</v>
      </c>
      <c r="C14" s="7">
        <v>16</v>
      </c>
      <c r="D14" s="7">
        <v>2</v>
      </c>
      <c r="E14" s="7">
        <v>8</v>
      </c>
      <c r="F14" s="7">
        <v>0</v>
      </c>
      <c r="G14" s="7">
        <v>0</v>
      </c>
      <c r="H14" s="7">
        <v>0</v>
      </c>
      <c r="I14" s="7">
        <v>0</v>
      </c>
      <c r="J14" s="8">
        <f t="shared" si="0"/>
        <v>0</v>
      </c>
      <c r="K14" s="9">
        <v>0</v>
      </c>
      <c r="L14" s="10">
        <v>0</v>
      </c>
      <c r="M14" s="39">
        <f t="shared" si="1"/>
        <v>0.88888888888888884</v>
      </c>
      <c r="N14" s="5"/>
      <c r="O14" s="5"/>
      <c r="P14" s="13"/>
      <c r="Q14" s="13"/>
      <c r="R14" s="13"/>
      <c r="S14" s="6"/>
      <c r="V14" s="5"/>
      <c r="AI14" s="5"/>
    </row>
    <row r="15" spans="1:35" ht="16.5" x14ac:dyDescent="0.3">
      <c r="A15" s="12">
        <v>10</v>
      </c>
      <c r="B15" s="7" t="s">
        <v>14</v>
      </c>
      <c r="C15" s="7">
        <v>16</v>
      </c>
      <c r="D15" s="7">
        <v>2</v>
      </c>
      <c r="E15" s="7">
        <v>8</v>
      </c>
      <c r="F15" s="7">
        <v>2</v>
      </c>
      <c r="G15" s="7">
        <v>0</v>
      </c>
      <c r="H15" s="7">
        <v>0</v>
      </c>
      <c r="I15" s="7">
        <v>0</v>
      </c>
      <c r="J15" s="8">
        <f t="shared" si="0"/>
        <v>0</v>
      </c>
      <c r="K15" s="9">
        <v>0</v>
      </c>
      <c r="L15" s="10">
        <v>5</v>
      </c>
      <c r="M15" s="39">
        <f t="shared" si="1"/>
        <v>1</v>
      </c>
      <c r="N15" s="5"/>
      <c r="O15" s="5"/>
      <c r="P15" s="13"/>
      <c r="Q15" s="13"/>
      <c r="R15" s="13"/>
      <c r="S15" s="6"/>
      <c r="V15" s="5"/>
      <c r="AI15" s="5"/>
    </row>
    <row r="16" spans="1:35" ht="16.5" x14ac:dyDescent="0.3">
      <c r="A16" s="12">
        <v>11</v>
      </c>
      <c r="B16" s="7" t="s">
        <v>15</v>
      </c>
      <c r="C16" s="7">
        <v>12</v>
      </c>
      <c r="D16" s="7">
        <v>0</v>
      </c>
      <c r="E16" s="7">
        <v>14</v>
      </c>
      <c r="F16" s="7">
        <v>0</v>
      </c>
      <c r="G16" s="7">
        <v>0</v>
      </c>
      <c r="H16" s="7">
        <v>0</v>
      </c>
      <c r="I16" s="7">
        <v>0</v>
      </c>
      <c r="J16" s="8">
        <f t="shared" si="0"/>
        <v>0</v>
      </c>
      <c r="K16" s="9">
        <v>0</v>
      </c>
      <c r="L16" s="10">
        <v>6</v>
      </c>
      <c r="M16" s="39">
        <f t="shared" si="1"/>
        <v>1</v>
      </c>
      <c r="N16" s="5" t="s">
        <v>28</v>
      </c>
      <c r="O16" s="5"/>
      <c r="P16" s="13"/>
      <c r="Q16" s="13"/>
      <c r="R16" s="13"/>
      <c r="S16" s="6"/>
      <c r="V16" s="5"/>
      <c r="AI16" s="5"/>
    </row>
    <row r="17" spans="1:35" ht="16.5" x14ac:dyDescent="0.3">
      <c r="A17" s="12">
        <v>12</v>
      </c>
      <c r="B17" s="7" t="s">
        <v>16</v>
      </c>
      <c r="C17" s="7">
        <v>6</v>
      </c>
      <c r="D17" s="7">
        <v>0</v>
      </c>
      <c r="E17" s="7">
        <v>8</v>
      </c>
      <c r="F17" s="7">
        <v>0</v>
      </c>
      <c r="G17" s="7">
        <v>0</v>
      </c>
      <c r="H17" s="7">
        <v>0</v>
      </c>
      <c r="I17" s="7">
        <v>0</v>
      </c>
      <c r="J17" s="8">
        <f t="shared" si="0"/>
        <v>0</v>
      </c>
      <c r="K17" s="9">
        <v>0</v>
      </c>
      <c r="L17" s="10">
        <v>2</v>
      </c>
      <c r="M17" s="39">
        <f t="shared" si="1"/>
        <v>0.33333333333333331</v>
      </c>
      <c r="N17" s="5" t="s">
        <v>28</v>
      </c>
      <c r="O17" s="5"/>
      <c r="P17" s="13"/>
      <c r="Q17" s="13"/>
      <c r="R17" s="13"/>
      <c r="S17" s="6"/>
      <c r="V17" s="5"/>
      <c r="AI17" s="5"/>
    </row>
    <row r="18" spans="1:35" ht="16.5" x14ac:dyDescent="0.3">
      <c r="A18" s="12">
        <v>13</v>
      </c>
      <c r="B18" s="7" t="s">
        <v>17</v>
      </c>
      <c r="C18" s="7">
        <v>4</v>
      </c>
      <c r="D18" s="7">
        <v>0</v>
      </c>
      <c r="E18" s="7">
        <v>4</v>
      </c>
      <c r="F18" s="7">
        <v>0</v>
      </c>
      <c r="G18" s="7">
        <v>0</v>
      </c>
      <c r="H18" s="7">
        <v>0</v>
      </c>
      <c r="I18" s="7">
        <v>0</v>
      </c>
      <c r="J18" s="8">
        <f t="shared" si="0"/>
        <v>0</v>
      </c>
      <c r="K18" s="9">
        <v>0</v>
      </c>
      <c r="L18" s="10">
        <v>1</v>
      </c>
      <c r="M18" s="39">
        <f t="shared" si="1"/>
        <v>0.18181818181818182</v>
      </c>
      <c r="N18" s="5" t="s">
        <v>28</v>
      </c>
      <c r="O18" s="5"/>
      <c r="P18" s="13"/>
      <c r="Q18" s="13"/>
      <c r="R18" s="13"/>
      <c r="S18" s="6"/>
      <c r="V18" s="5"/>
      <c r="AI18" s="5"/>
    </row>
    <row r="19" spans="1:35" ht="16.5" x14ac:dyDescent="0.3">
      <c r="A19" s="12">
        <v>14</v>
      </c>
      <c r="B19" s="7" t="s">
        <v>11</v>
      </c>
      <c r="C19" s="7">
        <v>3</v>
      </c>
      <c r="D19" s="7">
        <v>0</v>
      </c>
      <c r="E19" s="7">
        <v>3</v>
      </c>
      <c r="F19" s="7">
        <v>0</v>
      </c>
      <c r="G19" s="7">
        <v>0</v>
      </c>
      <c r="H19" s="7">
        <v>0</v>
      </c>
      <c r="I19" s="7">
        <v>0</v>
      </c>
      <c r="J19" s="8">
        <f t="shared" si="0"/>
        <v>0</v>
      </c>
      <c r="K19" s="9">
        <v>0</v>
      </c>
      <c r="L19" s="10">
        <v>2</v>
      </c>
      <c r="M19" s="39">
        <f t="shared" si="1"/>
        <v>0.13043478260869565</v>
      </c>
      <c r="N19" s="5" t="s">
        <v>28</v>
      </c>
      <c r="O19" s="13"/>
      <c r="P19" s="13"/>
      <c r="Q19" s="13"/>
      <c r="R19" s="13"/>
      <c r="S19" s="6"/>
      <c r="V19" s="5"/>
    </row>
    <row r="20" spans="1:35" ht="16.5" x14ac:dyDescent="0.3">
      <c r="A20" s="12">
        <v>15</v>
      </c>
      <c r="B20" s="12" t="s">
        <v>12</v>
      </c>
      <c r="C20" s="7">
        <v>2</v>
      </c>
      <c r="D20" s="7">
        <v>1</v>
      </c>
      <c r="E20" s="7">
        <v>2</v>
      </c>
      <c r="F20" s="7">
        <v>0</v>
      </c>
      <c r="G20" s="7">
        <v>0</v>
      </c>
      <c r="H20" s="7">
        <v>1</v>
      </c>
      <c r="I20" s="7">
        <v>0</v>
      </c>
      <c r="J20" s="8">
        <f t="shared" si="0"/>
        <v>1</v>
      </c>
      <c r="K20" s="9">
        <v>0</v>
      </c>
      <c r="L20" s="10">
        <v>0</v>
      </c>
      <c r="M20" s="39">
        <f t="shared" si="1"/>
        <v>8.3333333333333329E-2</v>
      </c>
      <c r="N20" s="5" t="s">
        <v>28</v>
      </c>
      <c r="O20" s="5"/>
      <c r="P20" s="13"/>
      <c r="Q20" s="13"/>
      <c r="R20" s="13"/>
      <c r="S20" s="6"/>
      <c r="V20" s="5"/>
    </row>
    <row r="21" spans="1:35" ht="16.5" x14ac:dyDescent="0.3">
      <c r="A21" s="12">
        <v>16</v>
      </c>
      <c r="B21" s="12" t="s">
        <v>13</v>
      </c>
      <c r="C21" s="7">
        <v>2</v>
      </c>
      <c r="D21" s="7">
        <v>1</v>
      </c>
      <c r="E21" s="7">
        <v>2</v>
      </c>
      <c r="F21" s="7">
        <v>0</v>
      </c>
      <c r="G21" s="7">
        <v>0</v>
      </c>
      <c r="H21" s="7">
        <v>0</v>
      </c>
      <c r="I21" s="7">
        <v>0</v>
      </c>
      <c r="J21" s="8">
        <f t="shared" si="0"/>
        <v>0</v>
      </c>
      <c r="K21" s="9">
        <v>0</v>
      </c>
      <c r="L21" s="10">
        <v>0</v>
      </c>
      <c r="M21" s="39">
        <f t="shared" si="1"/>
        <v>8.3333333333333329E-2</v>
      </c>
      <c r="N21" s="5" t="s">
        <v>28</v>
      </c>
      <c r="O21" s="5"/>
      <c r="P21" s="13"/>
      <c r="Q21" s="13"/>
      <c r="R21" s="13"/>
      <c r="S21" s="6"/>
      <c r="V21" s="5"/>
    </row>
    <row r="22" spans="1:35" ht="16.5" x14ac:dyDescent="0.3">
      <c r="A22" s="12">
        <v>17</v>
      </c>
      <c r="B22" s="7" t="s">
        <v>14</v>
      </c>
      <c r="C22" s="7">
        <v>2</v>
      </c>
      <c r="D22" s="7">
        <v>1</v>
      </c>
      <c r="E22" s="7">
        <v>2</v>
      </c>
      <c r="F22" s="7">
        <v>0</v>
      </c>
      <c r="G22" s="7">
        <v>0</v>
      </c>
      <c r="H22" s="7">
        <v>0</v>
      </c>
      <c r="I22" s="7">
        <v>0</v>
      </c>
      <c r="J22" s="8">
        <f t="shared" si="0"/>
        <v>0</v>
      </c>
      <c r="K22" s="9">
        <v>0</v>
      </c>
      <c r="L22" s="10">
        <v>1</v>
      </c>
      <c r="M22" s="39">
        <f t="shared" si="1"/>
        <v>8.3333333333333329E-2</v>
      </c>
      <c r="N22" s="5" t="s">
        <v>28</v>
      </c>
      <c r="O22" s="5"/>
      <c r="P22" s="13"/>
      <c r="Q22" s="13"/>
      <c r="R22" s="13"/>
      <c r="S22" s="6"/>
      <c r="V22" s="5"/>
    </row>
    <row r="23" spans="1:35" ht="16.5" x14ac:dyDescent="0.3">
      <c r="A23" s="12">
        <v>18</v>
      </c>
      <c r="B23" s="7" t="s">
        <v>15</v>
      </c>
      <c r="C23" s="7">
        <v>3</v>
      </c>
      <c r="D23" s="7">
        <v>0</v>
      </c>
      <c r="E23" s="7">
        <v>3</v>
      </c>
      <c r="F23" s="7">
        <v>0</v>
      </c>
      <c r="G23" s="7">
        <v>5</v>
      </c>
      <c r="H23" s="7">
        <v>0</v>
      </c>
      <c r="I23" s="7">
        <v>2</v>
      </c>
      <c r="J23" s="8">
        <f t="shared" si="0"/>
        <v>7</v>
      </c>
      <c r="K23" s="9">
        <v>1</v>
      </c>
      <c r="L23" s="10">
        <v>0</v>
      </c>
      <c r="M23" s="39">
        <f t="shared" si="1"/>
        <v>0.13043478260869565</v>
      </c>
      <c r="N23" s="5"/>
      <c r="O23" s="5"/>
      <c r="P23" s="13"/>
      <c r="Q23" s="13"/>
      <c r="R23" s="13"/>
      <c r="S23" s="6"/>
      <c r="V23" s="5"/>
    </row>
    <row r="24" spans="1:35" ht="16.5" x14ac:dyDescent="0.3">
      <c r="A24" s="12">
        <v>19</v>
      </c>
      <c r="B24" s="7" t="s">
        <v>16</v>
      </c>
      <c r="C24" s="7">
        <v>8</v>
      </c>
      <c r="D24" s="7">
        <v>0</v>
      </c>
      <c r="E24" s="7">
        <v>8</v>
      </c>
      <c r="F24" s="7">
        <v>0</v>
      </c>
      <c r="G24" s="7">
        <v>0</v>
      </c>
      <c r="H24" s="7">
        <v>1</v>
      </c>
      <c r="I24" s="7">
        <v>0</v>
      </c>
      <c r="J24" s="8">
        <f t="shared" si="0"/>
        <v>1</v>
      </c>
      <c r="K24" s="9">
        <v>0</v>
      </c>
      <c r="L24" s="10">
        <v>4</v>
      </c>
      <c r="M24" s="39">
        <f t="shared" si="1"/>
        <v>0.44444444444444442</v>
      </c>
      <c r="N24" s="5"/>
      <c r="O24" s="5"/>
      <c r="P24" s="5"/>
      <c r="Q24" s="5"/>
      <c r="R24" s="13"/>
      <c r="S24" s="6"/>
      <c r="V24" s="5"/>
    </row>
    <row r="25" spans="1:35" ht="16.5" x14ac:dyDescent="0.3">
      <c r="A25" s="12">
        <v>20</v>
      </c>
      <c r="B25" s="7" t="s">
        <v>17</v>
      </c>
      <c r="C25" s="7">
        <v>5</v>
      </c>
      <c r="D25" s="7">
        <v>0</v>
      </c>
      <c r="E25" s="7">
        <v>5</v>
      </c>
      <c r="F25" s="7">
        <v>0</v>
      </c>
      <c r="G25" s="7">
        <v>0</v>
      </c>
      <c r="H25" s="7">
        <v>1</v>
      </c>
      <c r="I25" s="7">
        <v>0</v>
      </c>
      <c r="J25" s="8">
        <f t="shared" si="0"/>
        <v>1</v>
      </c>
      <c r="K25" s="9">
        <v>0</v>
      </c>
      <c r="L25" s="10">
        <v>0</v>
      </c>
      <c r="M25" s="39">
        <f t="shared" si="1"/>
        <v>0.23809523809523808</v>
      </c>
      <c r="N25" s="5"/>
      <c r="O25" s="5"/>
      <c r="P25" s="5"/>
      <c r="Q25" s="5"/>
      <c r="R25" s="5"/>
      <c r="S25" s="6"/>
      <c r="V25" s="5"/>
    </row>
    <row r="26" spans="1:35" ht="16.5" x14ac:dyDescent="0.3">
      <c r="A26" s="12">
        <v>21</v>
      </c>
      <c r="B26" s="7" t="s">
        <v>11</v>
      </c>
      <c r="C26" s="7">
        <v>7</v>
      </c>
      <c r="D26" s="7">
        <v>0</v>
      </c>
      <c r="E26" s="7">
        <v>7</v>
      </c>
      <c r="F26" s="7">
        <v>0</v>
      </c>
      <c r="G26" s="7">
        <v>1</v>
      </c>
      <c r="H26" s="7">
        <v>2</v>
      </c>
      <c r="I26" s="7">
        <v>2</v>
      </c>
      <c r="J26" s="8">
        <f t="shared" si="0"/>
        <v>5</v>
      </c>
      <c r="K26" s="9">
        <v>2</v>
      </c>
      <c r="L26" s="10">
        <v>4</v>
      </c>
      <c r="M26" s="39">
        <f t="shared" si="1"/>
        <v>0.36842105263157893</v>
      </c>
      <c r="N26" s="5"/>
      <c r="O26" s="5"/>
      <c r="P26" s="5"/>
      <c r="Q26" s="5"/>
      <c r="R26" s="5"/>
      <c r="S26" s="6"/>
      <c r="V26" s="5"/>
    </row>
    <row r="27" spans="1:35" ht="16.5" x14ac:dyDescent="0.3">
      <c r="A27" s="12">
        <v>22</v>
      </c>
      <c r="B27" s="12" t="s">
        <v>12</v>
      </c>
      <c r="C27" s="7">
        <v>9</v>
      </c>
      <c r="D27" s="7">
        <v>0</v>
      </c>
      <c r="E27" s="7">
        <v>0</v>
      </c>
      <c r="F27" s="7">
        <v>0</v>
      </c>
      <c r="G27" s="7">
        <v>0</v>
      </c>
      <c r="H27" s="7">
        <v>1</v>
      </c>
      <c r="I27" s="7">
        <v>1</v>
      </c>
      <c r="J27" s="8">
        <f t="shared" si="0"/>
        <v>2</v>
      </c>
      <c r="K27" s="9">
        <v>0</v>
      </c>
      <c r="L27" s="10">
        <v>0</v>
      </c>
      <c r="M27" s="39">
        <f t="shared" si="1"/>
        <v>0.34615384615384615</v>
      </c>
      <c r="N27" s="5"/>
      <c r="O27" s="5"/>
      <c r="P27" s="5"/>
      <c r="Q27" s="5"/>
      <c r="R27" s="5"/>
      <c r="S27" s="6"/>
      <c r="V27" s="5"/>
    </row>
    <row r="28" spans="1:35" ht="16.5" x14ac:dyDescent="0.3">
      <c r="A28" s="12">
        <v>23</v>
      </c>
      <c r="B28" s="12" t="s">
        <v>13</v>
      </c>
      <c r="C28" s="7">
        <v>10</v>
      </c>
      <c r="D28" s="7">
        <v>0</v>
      </c>
      <c r="E28" s="7">
        <v>2</v>
      </c>
      <c r="F28" s="7">
        <v>0</v>
      </c>
      <c r="G28" s="7">
        <v>0</v>
      </c>
      <c r="H28" s="7">
        <v>0</v>
      </c>
      <c r="I28" s="7">
        <v>0</v>
      </c>
      <c r="J28" s="8">
        <f t="shared" si="0"/>
        <v>0</v>
      </c>
      <c r="K28" s="9">
        <v>0</v>
      </c>
      <c r="L28" s="10">
        <v>0</v>
      </c>
      <c r="M28" s="39">
        <f t="shared" si="1"/>
        <v>0.41666666666666669</v>
      </c>
      <c r="N28" s="5"/>
      <c r="O28" s="5"/>
      <c r="P28" s="5"/>
      <c r="Q28" s="5"/>
      <c r="R28" s="5"/>
      <c r="S28" s="6"/>
      <c r="V28" s="5"/>
    </row>
    <row r="29" spans="1:35" ht="16.5" x14ac:dyDescent="0.3">
      <c r="A29" s="12">
        <v>24</v>
      </c>
      <c r="B29" s="7" t="s">
        <v>14</v>
      </c>
      <c r="C29" s="7">
        <v>10</v>
      </c>
      <c r="D29" s="7">
        <v>0</v>
      </c>
      <c r="E29" s="7">
        <v>10</v>
      </c>
      <c r="F29" s="7">
        <v>0</v>
      </c>
      <c r="G29" s="7">
        <v>0</v>
      </c>
      <c r="H29" s="7">
        <v>2</v>
      </c>
      <c r="I29" s="7">
        <v>4</v>
      </c>
      <c r="J29" s="8">
        <f t="shared" si="0"/>
        <v>6</v>
      </c>
      <c r="K29" s="9">
        <v>3</v>
      </c>
      <c r="L29" s="10">
        <v>5</v>
      </c>
      <c r="M29" s="39">
        <f t="shared" si="1"/>
        <v>0.625</v>
      </c>
      <c r="N29" s="5"/>
      <c r="O29" s="5"/>
      <c r="P29" s="5"/>
      <c r="Q29" s="5"/>
      <c r="R29" s="5"/>
      <c r="S29" s="6"/>
      <c r="V29" s="5"/>
    </row>
    <row r="30" spans="1:35" ht="16.5" x14ac:dyDescent="0.3">
      <c r="A30" s="12">
        <v>25</v>
      </c>
      <c r="B30" s="7" t="s">
        <v>15</v>
      </c>
      <c r="C30" s="7">
        <v>11</v>
      </c>
      <c r="D30" s="7">
        <v>0</v>
      </c>
      <c r="E30" s="7">
        <v>9</v>
      </c>
      <c r="F30" s="7">
        <v>0</v>
      </c>
      <c r="G30" s="7">
        <v>0</v>
      </c>
      <c r="H30" s="7">
        <v>1</v>
      </c>
      <c r="I30" s="7">
        <v>3</v>
      </c>
      <c r="J30" s="8">
        <f t="shared" si="0"/>
        <v>4</v>
      </c>
      <c r="K30" s="9">
        <v>0</v>
      </c>
      <c r="L30" s="10">
        <v>1</v>
      </c>
      <c r="M30" s="39">
        <f t="shared" si="1"/>
        <v>0.6470588235294118</v>
      </c>
      <c r="N30" s="5"/>
      <c r="O30" s="5"/>
      <c r="P30" s="5"/>
      <c r="Q30" s="5"/>
      <c r="R30" s="5"/>
      <c r="S30" s="6"/>
      <c r="V30" s="5"/>
    </row>
    <row r="31" spans="1:35" ht="16.5" x14ac:dyDescent="0.3">
      <c r="A31" s="12">
        <v>26</v>
      </c>
      <c r="B31" s="7" t="s">
        <v>16</v>
      </c>
      <c r="C31" s="7">
        <v>13</v>
      </c>
      <c r="D31" s="7">
        <v>0</v>
      </c>
      <c r="E31" s="7">
        <v>11</v>
      </c>
      <c r="F31" s="7">
        <v>0</v>
      </c>
      <c r="G31" s="7">
        <v>0</v>
      </c>
      <c r="H31" s="7">
        <v>0</v>
      </c>
      <c r="I31" s="7">
        <v>0</v>
      </c>
      <c r="J31" s="8">
        <f t="shared" si="0"/>
        <v>0</v>
      </c>
      <c r="K31" s="9">
        <v>0</v>
      </c>
      <c r="L31" s="10">
        <v>3</v>
      </c>
      <c r="M31" s="39">
        <f t="shared" si="1"/>
        <v>0.8666666666666667</v>
      </c>
      <c r="N31" s="5"/>
      <c r="O31" s="5"/>
      <c r="P31" s="5"/>
      <c r="Q31" s="5"/>
      <c r="R31" s="5"/>
      <c r="S31" s="6"/>
      <c r="V31" s="5"/>
    </row>
    <row r="32" spans="1:35" ht="16.5" x14ac:dyDescent="0.3">
      <c r="A32" s="12">
        <v>27</v>
      </c>
      <c r="B32" s="7" t="s">
        <v>17</v>
      </c>
      <c r="C32" s="7">
        <v>13</v>
      </c>
      <c r="D32" s="7">
        <v>1</v>
      </c>
      <c r="E32" s="7">
        <v>13</v>
      </c>
      <c r="F32" s="7">
        <v>0</v>
      </c>
      <c r="G32" s="7">
        <v>0</v>
      </c>
      <c r="H32" s="7">
        <v>0</v>
      </c>
      <c r="I32" s="7">
        <v>4</v>
      </c>
      <c r="J32" s="8">
        <f t="shared" si="0"/>
        <v>4</v>
      </c>
      <c r="K32" s="9">
        <v>1</v>
      </c>
      <c r="L32" s="10">
        <v>3</v>
      </c>
      <c r="M32" s="39">
        <f t="shared" si="1"/>
        <v>1</v>
      </c>
      <c r="N32" s="5"/>
      <c r="O32" s="5"/>
      <c r="P32" s="5"/>
      <c r="Q32" s="5"/>
      <c r="R32" s="5"/>
      <c r="S32" s="6"/>
      <c r="V32" s="5"/>
    </row>
    <row r="33" spans="1:31" ht="16.5" x14ac:dyDescent="0.3">
      <c r="A33" s="12">
        <v>28</v>
      </c>
      <c r="B33" s="7" t="s">
        <v>11</v>
      </c>
      <c r="C33" s="7">
        <v>12</v>
      </c>
      <c r="D33" s="7">
        <v>0</v>
      </c>
      <c r="E33" s="7">
        <v>12</v>
      </c>
      <c r="F33" s="7">
        <v>0</v>
      </c>
      <c r="G33" s="7">
        <v>1</v>
      </c>
      <c r="H33" s="7">
        <v>2</v>
      </c>
      <c r="I33" s="7">
        <v>1</v>
      </c>
      <c r="J33" s="8">
        <f t="shared" si="0"/>
        <v>4</v>
      </c>
      <c r="K33" s="9">
        <v>0</v>
      </c>
      <c r="L33" s="10">
        <v>1</v>
      </c>
      <c r="M33" s="39">
        <f t="shared" si="1"/>
        <v>0.8571428571428571</v>
      </c>
      <c r="N33" s="5"/>
      <c r="O33" s="5"/>
      <c r="P33" s="5"/>
      <c r="Q33" s="5"/>
      <c r="R33" s="5"/>
      <c r="S33" s="6"/>
      <c r="V33" s="5"/>
    </row>
    <row r="34" spans="1:31" ht="16.5" x14ac:dyDescent="0.3">
      <c r="A34" s="12">
        <v>29</v>
      </c>
      <c r="B34" s="12" t="s">
        <v>12</v>
      </c>
      <c r="C34" s="7">
        <v>15</v>
      </c>
      <c r="D34" s="7">
        <v>1</v>
      </c>
      <c r="E34" s="7">
        <v>5</v>
      </c>
      <c r="F34" s="7">
        <v>0</v>
      </c>
      <c r="G34" s="7">
        <v>0</v>
      </c>
      <c r="H34" s="7">
        <v>1</v>
      </c>
      <c r="I34" s="7">
        <v>0</v>
      </c>
      <c r="J34" s="8">
        <f t="shared" si="0"/>
        <v>1</v>
      </c>
      <c r="K34" s="9">
        <v>0</v>
      </c>
      <c r="L34" s="10">
        <v>0</v>
      </c>
      <c r="M34" s="39">
        <f t="shared" si="1"/>
        <v>0.7142857142857143</v>
      </c>
      <c r="N34" s="5"/>
      <c r="O34" s="5"/>
      <c r="P34" s="5"/>
      <c r="Q34" s="5"/>
      <c r="R34" s="5"/>
      <c r="S34" s="6"/>
      <c r="V34" s="5"/>
    </row>
    <row r="35" spans="1:31" ht="16.5" x14ac:dyDescent="0.3">
      <c r="A35" s="12">
        <v>30</v>
      </c>
      <c r="B35" s="12" t="s">
        <v>13</v>
      </c>
      <c r="C35" s="7">
        <v>16</v>
      </c>
      <c r="D35" s="7">
        <v>1</v>
      </c>
      <c r="E35" s="7">
        <v>6</v>
      </c>
      <c r="F35" s="7">
        <v>0</v>
      </c>
      <c r="G35" s="7">
        <v>0</v>
      </c>
      <c r="H35" s="7">
        <v>0</v>
      </c>
      <c r="I35" s="7">
        <v>0</v>
      </c>
      <c r="J35" s="8">
        <f t="shared" si="0"/>
        <v>0</v>
      </c>
      <c r="K35" s="9">
        <v>0</v>
      </c>
      <c r="L35" s="10">
        <v>0</v>
      </c>
      <c r="M35" s="39">
        <f t="shared" si="1"/>
        <v>0.8</v>
      </c>
      <c r="N35" s="5"/>
      <c r="O35" s="5"/>
      <c r="P35" s="5"/>
      <c r="Q35" s="5"/>
      <c r="R35" s="5"/>
      <c r="S35" s="6"/>
      <c r="V35" s="5"/>
    </row>
    <row r="36" spans="1:31" ht="16.5" x14ac:dyDescent="0.3">
      <c r="A36" s="12">
        <v>31</v>
      </c>
      <c r="B36" s="7" t="s">
        <v>14</v>
      </c>
      <c r="C36" s="7">
        <v>16</v>
      </c>
      <c r="D36" s="7">
        <v>1</v>
      </c>
      <c r="E36" s="7">
        <v>6</v>
      </c>
      <c r="F36" s="7">
        <v>0</v>
      </c>
      <c r="G36" s="7">
        <v>0</v>
      </c>
      <c r="H36" s="7">
        <v>1</v>
      </c>
      <c r="I36" s="7">
        <v>3</v>
      </c>
      <c r="J36" s="8">
        <f t="shared" si="0"/>
        <v>4</v>
      </c>
      <c r="K36" s="9">
        <v>0</v>
      </c>
      <c r="L36" s="10">
        <v>3</v>
      </c>
      <c r="M36" s="39">
        <f t="shared" si="1"/>
        <v>0.8</v>
      </c>
      <c r="N36" s="5"/>
      <c r="O36" s="5"/>
      <c r="P36" s="5"/>
      <c r="Q36" s="5"/>
      <c r="R36" s="5"/>
      <c r="S36" s="6"/>
      <c r="V36" s="5"/>
    </row>
    <row r="37" spans="1:31" ht="16.5" x14ac:dyDescent="0.3">
      <c r="A37" s="44" t="s">
        <v>18</v>
      </c>
      <c r="B37" s="44"/>
      <c r="C37" s="12">
        <f t="shared" ref="C37:L37" si="2">SUM(C6:C36)</f>
        <v>352</v>
      </c>
      <c r="D37" s="12">
        <f t="shared" si="2"/>
        <v>17</v>
      </c>
      <c r="E37" s="12">
        <f t="shared" si="2"/>
        <v>209</v>
      </c>
      <c r="F37" s="12">
        <f t="shared" si="2"/>
        <v>2</v>
      </c>
      <c r="G37" s="12">
        <f t="shared" si="2"/>
        <v>8</v>
      </c>
      <c r="H37" s="12">
        <f t="shared" si="2"/>
        <v>16</v>
      </c>
      <c r="I37" s="12">
        <f t="shared" si="2"/>
        <v>28</v>
      </c>
      <c r="J37" s="14">
        <f t="shared" si="2"/>
        <v>52</v>
      </c>
      <c r="K37" s="15">
        <f t="shared" si="2"/>
        <v>7</v>
      </c>
      <c r="L37" s="16">
        <f t="shared" si="2"/>
        <v>58</v>
      </c>
      <c r="M37" s="40">
        <f>AVERAGE(M6:M36)</f>
        <v>0.63566167566260945</v>
      </c>
      <c r="N37" s="5"/>
      <c r="O37" s="17"/>
      <c r="P37" s="5"/>
      <c r="Q37" s="5"/>
      <c r="R37" s="5"/>
      <c r="S37" s="6"/>
      <c r="T37" s="6"/>
      <c r="U37" s="5"/>
      <c r="V37" s="5"/>
    </row>
    <row r="38" spans="1:31" ht="16.5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6"/>
      <c r="T38" s="6"/>
      <c r="U38" s="5"/>
      <c r="V38" s="5"/>
    </row>
    <row r="39" spans="1:31" ht="16.5" x14ac:dyDescent="0.3">
      <c r="A39" s="45" t="s">
        <v>19</v>
      </c>
      <c r="B39" s="45"/>
      <c r="C39" s="45"/>
      <c r="D39" s="45"/>
      <c r="E39" s="45"/>
      <c r="F39" s="45"/>
      <c r="G39" s="45"/>
      <c r="H39" s="45"/>
      <c r="I39" s="45"/>
      <c r="J39" s="46">
        <f>AVERAGE(C6:C36)</f>
        <v>11.35483870967742</v>
      </c>
      <c r="K39" s="46"/>
      <c r="L39" s="46"/>
      <c r="M39" s="33"/>
      <c r="N39" s="5"/>
      <c r="O39" s="5"/>
      <c r="P39" s="5"/>
      <c r="Q39" s="5"/>
      <c r="R39" s="5"/>
      <c r="S39" s="6"/>
      <c r="T39" s="6"/>
      <c r="U39" s="5"/>
      <c r="V39" s="5"/>
    </row>
    <row r="40" spans="1:31" ht="16.5" x14ac:dyDescent="0.3">
      <c r="A40" s="45" t="s">
        <v>25</v>
      </c>
      <c r="B40" s="45"/>
      <c r="C40" s="45"/>
      <c r="D40" s="45"/>
      <c r="E40" s="45"/>
      <c r="F40" s="45"/>
      <c r="G40" s="45"/>
      <c r="H40" s="45"/>
      <c r="I40" s="45"/>
      <c r="J40" s="46">
        <f>AVERAGE(E6:E36)</f>
        <v>6.741935483870968</v>
      </c>
      <c r="K40" s="46"/>
      <c r="L40" s="46"/>
      <c r="M40" s="33"/>
      <c r="N40" s="5"/>
      <c r="O40" s="5"/>
      <c r="P40" s="5"/>
      <c r="Q40" s="5"/>
      <c r="R40" s="5"/>
      <c r="S40" s="6"/>
      <c r="T40" s="6"/>
      <c r="U40" s="5"/>
      <c r="V40" s="5"/>
    </row>
    <row r="41" spans="1:31" ht="16.5" x14ac:dyDescent="0.3">
      <c r="A41" s="45" t="s">
        <v>20</v>
      </c>
      <c r="B41" s="45"/>
      <c r="C41" s="45"/>
      <c r="D41" s="45"/>
      <c r="E41" s="45"/>
      <c r="F41" s="45"/>
      <c r="G41" s="45"/>
      <c r="H41" s="45"/>
      <c r="I41" s="45"/>
      <c r="J41" s="46">
        <f>AVERAGE(J6:J36)</f>
        <v>1.6774193548387097</v>
      </c>
      <c r="K41" s="46"/>
      <c r="L41" s="46"/>
      <c r="M41" s="33"/>
      <c r="N41" s="5"/>
      <c r="O41" s="5"/>
      <c r="P41" s="5"/>
      <c r="Q41" s="5"/>
      <c r="R41" s="5"/>
      <c r="S41" s="6"/>
      <c r="T41" s="6"/>
      <c r="U41" s="5"/>
      <c r="V41" s="5"/>
    </row>
    <row r="42" spans="1:31" ht="16.5" x14ac:dyDescent="0.3">
      <c r="A42" s="45" t="s">
        <v>21</v>
      </c>
      <c r="B42" s="45"/>
      <c r="C42" s="45"/>
      <c r="D42" s="45"/>
      <c r="E42" s="45"/>
      <c r="F42" s="45"/>
      <c r="G42" s="45"/>
      <c r="H42" s="45"/>
      <c r="I42" s="45"/>
      <c r="J42" s="46">
        <f>AVERAGE(G6:G36)</f>
        <v>0.25806451612903225</v>
      </c>
      <c r="K42" s="46"/>
      <c r="L42" s="46"/>
      <c r="M42" s="33"/>
      <c r="N42" s="5"/>
      <c r="O42" s="5"/>
      <c r="P42" s="5"/>
      <c r="Q42" s="5"/>
      <c r="R42" s="5"/>
      <c r="S42" s="6"/>
      <c r="T42" s="6"/>
      <c r="U42" s="5"/>
      <c r="V42" s="5"/>
    </row>
    <row r="43" spans="1:31" ht="16.5" x14ac:dyDescent="0.3">
      <c r="A43" s="45" t="s">
        <v>22</v>
      </c>
      <c r="B43" s="45"/>
      <c r="C43" s="45"/>
      <c r="D43" s="45"/>
      <c r="E43" s="45"/>
      <c r="F43" s="45"/>
      <c r="G43" s="45"/>
      <c r="H43" s="45"/>
      <c r="I43" s="45"/>
      <c r="J43" s="46">
        <f>AVERAGE(H6:H36)</f>
        <v>0.5161290322580645</v>
      </c>
      <c r="K43" s="46"/>
      <c r="L43" s="46"/>
      <c r="M43" s="33"/>
      <c r="N43" s="5"/>
      <c r="O43" s="5"/>
      <c r="P43" s="5"/>
      <c r="Q43" s="5"/>
      <c r="R43" s="5"/>
      <c r="S43" s="6"/>
      <c r="T43" s="6"/>
      <c r="U43" s="5"/>
      <c r="V43" s="5"/>
    </row>
    <row r="44" spans="1:31" ht="16.5" x14ac:dyDescent="0.3">
      <c r="A44" s="45" t="s">
        <v>23</v>
      </c>
      <c r="B44" s="45"/>
      <c r="C44" s="45"/>
      <c r="D44" s="45"/>
      <c r="E44" s="45"/>
      <c r="F44" s="45"/>
      <c r="G44" s="45"/>
      <c r="H44" s="45"/>
      <c r="I44" s="45"/>
      <c r="J44" s="46">
        <f>AVERAGE(I6:I36)</f>
        <v>0.90322580645161288</v>
      </c>
      <c r="K44" s="46"/>
      <c r="L44" s="46"/>
      <c r="M44" s="33"/>
      <c r="N44" s="5"/>
      <c r="T44" s="6"/>
      <c r="U44" s="5"/>
      <c r="V44" s="5"/>
    </row>
    <row r="45" spans="1:31" ht="16.5" x14ac:dyDescent="0.3">
      <c r="A45" s="45" t="s">
        <v>24</v>
      </c>
      <c r="B45" s="45"/>
      <c r="C45" s="45"/>
      <c r="D45" s="45"/>
      <c r="E45" s="45"/>
      <c r="F45" s="45"/>
      <c r="G45" s="45"/>
      <c r="H45" s="45"/>
      <c r="I45" s="45"/>
      <c r="J45" s="46">
        <f>AVERAGE(L6:L36)</f>
        <v>1.8709677419354838</v>
      </c>
      <c r="K45" s="46"/>
      <c r="L45" s="46"/>
      <c r="M45" s="33"/>
      <c r="N45" s="5"/>
      <c r="T45" s="6"/>
      <c r="U45" s="5"/>
      <c r="V45" s="5"/>
      <c r="AE45" s="21"/>
    </row>
    <row r="46" spans="1:31" ht="16.5" x14ac:dyDescent="0.3">
      <c r="A46" s="50"/>
      <c r="B46" s="50"/>
      <c r="C46" s="50"/>
      <c r="D46" s="50"/>
      <c r="E46" s="50"/>
      <c r="F46" s="50"/>
      <c r="G46" s="50"/>
      <c r="H46" s="50"/>
      <c r="I46" s="50"/>
      <c r="J46" s="51">
        <f>K37/J37</f>
        <v>0.13461538461538461</v>
      </c>
      <c r="K46" s="51"/>
      <c r="L46" s="51"/>
      <c r="M46" s="34"/>
      <c r="N46" s="5"/>
      <c r="T46" s="6"/>
      <c r="U46" s="5"/>
      <c r="V46" s="5"/>
    </row>
    <row r="48" spans="1:31" ht="15.75" x14ac:dyDescent="0.25"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36"/>
    </row>
    <row r="49" spans="2:13" ht="16.5" x14ac:dyDescent="0.3">
      <c r="B49" s="7"/>
      <c r="C49" s="48">
        <v>2018</v>
      </c>
      <c r="D49" s="49"/>
      <c r="E49" s="48">
        <v>2019</v>
      </c>
      <c r="F49" s="49"/>
      <c r="G49" s="48">
        <v>2020</v>
      </c>
      <c r="H49" s="49"/>
      <c r="I49" s="48">
        <v>2021</v>
      </c>
      <c r="J49" s="49"/>
      <c r="K49" s="44">
        <v>2022</v>
      </c>
      <c r="L49" s="44"/>
      <c r="M49" s="37"/>
    </row>
    <row r="50" spans="2:13" ht="16.5" x14ac:dyDescent="0.3">
      <c r="B50" s="12" t="s">
        <v>0</v>
      </c>
      <c r="C50" s="52">
        <v>0.1348</v>
      </c>
      <c r="D50" s="53"/>
      <c r="E50" s="52">
        <v>0.1333</v>
      </c>
      <c r="F50" s="53"/>
      <c r="G50" s="52">
        <v>0.1782</v>
      </c>
      <c r="H50" s="53"/>
      <c r="I50" s="52">
        <v>7.6899999999999996E-2</v>
      </c>
      <c r="J50" s="53"/>
      <c r="K50" s="54">
        <v>0.1346</v>
      </c>
      <c r="L50" s="54"/>
      <c r="M50" s="38"/>
    </row>
  </sheetData>
  <mergeCells count="30">
    <mergeCell ref="C50:D50"/>
    <mergeCell ref="E50:F50"/>
    <mergeCell ref="G50:H50"/>
    <mergeCell ref="I50:J50"/>
    <mergeCell ref="K50:L50"/>
    <mergeCell ref="A40:I40"/>
    <mergeCell ref="J40:L40"/>
    <mergeCell ref="A45:I45"/>
    <mergeCell ref="J45:L45"/>
    <mergeCell ref="A46:I46"/>
    <mergeCell ref="J46:L46"/>
    <mergeCell ref="A42:I42"/>
    <mergeCell ref="J42:L42"/>
    <mergeCell ref="A43:I43"/>
    <mergeCell ref="J43:L43"/>
    <mergeCell ref="A44:I44"/>
    <mergeCell ref="J44:L44"/>
    <mergeCell ref="A41:I41"/>
    <mergeCell ref="J41:L41"/>
    <mergeCell ref="B48:L48"/>
    <mergeCell ref="C49:D49"/>
    <mergeCell ref="E49:F49"/>
    <mergeCell ref="G49:H49"/>
    <mergeCell ref="I49:J49"/>
    <mergeCell ref="K49:L49"/>
    <mergeCell ref="A1:X3"/>
    <mergeCell ref="A5:B5"/>
    <mergeCell ref="A37:B37"/>
    <mergeCell ref="A39:I39"/>
    <mergeCell ref="J39:L39"/>
  </mergeCells>
  <pageMargins left="0.7" right="0.7" top="0.75" bottom="0.75" header="0.3" footer="0.3"/>
  <pageSetup scale="7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17" sqref="E17:H22"/>
    </sheetView>
  </sheetViews>
  <sheetFormatPr defaultRowHeight="11.25" x14ac:dyDescent="0.2"/>
  <sheetData>
    <row r="1" spans="1:8" ht="12.75" x14ac:dyDescent="0.25">
      <c r="A1" s="1">
        <v>44682</v>
      </c>
      <c r="B1">
        <f>26-SUM(May!C6,May!E6,May!F6,May!G6)</f>
        <v>1</v>
      </c>
      <c r="F1" t="s">
        <v>42</v>
      </c>
      <c r="G1" t="s">
        <v>43</v>
      </c>
      <c r="H1" t="s">
        <v>44</v>
      </c>
    </row>
    <row r="2" spans="1:8" ht="12.75" x14ac:dyDescent="0.25">
      <c r="A2" s="1">
        <v>44683</v>
      </c>
      <c r="B2">
        <f>26-SUM(May!C7,May!E7,May!F7,May!G7)</f>
        <v>0</v>
      </c>
      <c r="E2" t="s">
        <v>29</v>
      </c>
      <c r="F2">
        <v>8</v>
      </c>
      <c r="G2">
        <v>16</v>
      </c>
      <c r="H2">
        <v>28</v>
      </c>
    </row>
    <row r="3" spans="1:8" ht="12.75" x14ac:dyDescent="0.25">
      <c r="A3" s="1">
        <v>44684</v>
      </c>
      <c r="B3">
        <f>26-SUM(May!C8,May!E8,May!F8,May!G8)</f>
        <v>2</v>
      </c>
      <c r="E3" t="s">
        <v>30</v>
      </c>
      <c r="F3">
        <v>14</v>
      </c>
      <c r="G3">
        <v>8</v>
      </c>
      <c r="H3">
        <v>31</v>
      </c>
    </row>
    <row r="4" spans="1:8" ht="12.75" x14ac:dyDescent="0.25">
      <c r="A4" s="1">
        <v>44685</v>
      </c>
      <c r="B4">
        <f>26-SUM(May!C9,May!E9,May!F9,May!G9)</f>
        <v>1</v>
      </c>
      <c r="E4" t="s">
        <v>31</v>
      </c>
      <c r="F4">
        <v>27</v>
      </c>
      <c r="G4">
        <v>10</v>
      </c>
      <c r="H4">
        <v>41</v>
      </c>
    </row>
    <row r="5" spans="1:8" ht="12.75" x14ac:dyDescent="0.25">
      <c r="A5" s="1">
        <v>44686</v>
      </c>
      <c r="B5">
        <f>26-SUM(May!C10,May!E10,May!F10,May!G10)</f>
        <v>0</v>
      </c>
      <c r="E5" t="s">
        <v>32</v>
      </c>
      <c r="F5">
        <v>20</v>
      </c>
      <c r="G5">
        <v>13</v>
      </c>
      <c r="H5">
        <v>32</v>
      </c>
    </row>
    <row r="6" spans="1:8" ht="12.75" x14ac:dyDescent="0.25">
      <c r="A6" s="1">
        <v>44687</v>
      </c>
      <c r="B6">
        <f>26-SUM(May!C11,May!E11,May!F11,May!G11)</f>
        <v>0</v>
      </c>
      <c r="E6" t="s">
        <v>33</v>
      </c>
      <c r="F6">
        <v>26</v>
      </c>
      <c r="G6">
        <v>6</v>
      </c>
      <c r="H6">
        <v>28</v>
      </c>
    </row>
    <row r="7" spans="1:8" ht="15" x14ac:dyDescent="0.25">
      <c r="A7" s="1">
        <v>44688</v>
      </c>
      <c r="B7">
        <f>26-SUM(May!C12,May!E12,May!F12,May!G12)</f>
        <v>1</v>
      </c>
      <c r="E7" t="s">
        <v>34</v>
      </c>
      <c r="F7" s="19"/>
      <c r="G7" s="19"/>
      <c r="H7" s="19"/>
    </row>
    <row r="8" spans="1:8" ht="15" x14ac:dyDescent="0.25">
      <c r="A8" s="1">
        <v>44689</v>
      </c>
      <c r="B8">
        <f>26-SUM(May!C13,May!E13,May!F13,May!G13)</f>
        <v>0</v>
      </c>
      <c r="E8" s="11" t="s">
        <v>35</v>
      </c>
      <c r="F8" s="19"/>
      <c r="G8" s="19"/>
      <c r="H8" s="19"/>
    </row>
    <row r="9" spans="1:8" ht="15" x14ac:dyDescent="0.25">
      <c r="A9" s="1">
        <v>44690</v>
      </c>
      <c r="B9">
        <f>26-SUM(May!C14,May!E14,May!F14,May!G14)</f>
        <v>0</v>
      </c>
      <c r="E9" t="s">
        <v>36</v>
      </c>
      <c r="F9" s="19"/>
      <c r="G9" s="19"/>
      <c r="H9" s="19"/>
    </row>
    <row r="10" spans="1:8" ht="15" x14ac:dyDescent="0.25">
      <c r="A10" s="1">
        <v>44691</v>
      </c>
      <c r="B10">
        <f>26-SUM(May!C15,May!E15,May!F15,May!G15)</f>
        <v>6</v>
      </c>
      <c r="E10" t="s">
        <v>37</v>
      </c>
      <c r="F10" s="19"/>
      <c r="G10" s="19"/>
      <c r="H10" s="19"/>
    </row>
    <row r="11" spans="1:8" ht="15" x14ac:dyDescent="0.25">
      <c r="A11" s="1">
        <v>44692</v>
      </c>
      <c r="B11">
        <f>26-SUM(May!C16,May!E16,May!F16,May!G16)</f>
        <v>3</v>
      </c>
      <c r="E11" t="s">
        <v>38</v>
      </c>
      <c r="F11" s="19"/>
      <c r="G11" s="19"/>
      <c r="H11" s="19"/>
    </row>
    <row r="12" spans="1:8" ht="15" x14ac:dyDescent="0.25">
      <c r="A12" s="1">
        <v>44693</v>
      </c>
      <c r="B12">
        <f>26-SUM(May!C17,May!E17,May!F17,May!G17)</f>
        <v>3</v>
      </c>
      <c r="E12" t="s">
        <v>39</v>
      </c>
      <c r="F12" s="19"/>
      <c r="G12" s="19"/>
      <c r="H12" s="19"/>
    </row>
    <row r="13" spans="1:8" ht="15" x14ac:dyDescent="0.25">
      <c r="A13" s="1">
        <v>44694</v>
      </c>
      <c r="B13">
        <f>26-SUM(May!C18,May!E18,May!F18,May!G18)</f>
        <v>3</v>
      </c>
      <c r="E13" t="s">
        <v>40</v>
      </c>
      <c r="F13" s="19"/>
      <c r="G13" s="19"/>
      <c r="H13" s="19"/>
    </row>
    <row r="14" spans="1:8" ht="12.75" x14ac:dyDescent="0.25">
      <c r="A14" s="1">
        <v>44695</v>
      </c>
      <c r="B14">
        <f>26-SUM(May!C19,May!E19,May!F19,May!G19)</f>
        <v>3</v>
      </c>
      <c r="E14" t="s">
        <v>41</v>
      </c>
      <c r="F14">
        <f>SUM(F2:F13)</f>
        <v>95</v>
      </c>
      <c r="G14">
        <f>SUM(G2:G13)</f>
        <v>53</v>
      </c>
      <c r="H14">
        <f>SUM(H2:H13)</f>
        <v>160</v>
      </c>
    </row>
    <row r="15" spans="1:8" ht="12.75" x14ac:dyDescent="0.25">
      <c r="A15" s="1">
        <v>44696</v>
      </c>
      <c r="B15">
        <f>26-SUM(May!C20,May!E20,May!F20,May!G20)</f>
        <v>2</v>
      </c>
    </row>
    <row r="16" spans="1:8" ht="12.75" x14ac:dyDescent="0.25">
      <c r="A16" s="1">
        <v>44697</v>
      </c>
      <c r="B16">
        <f>26-SUM(May!C21,May!E21,May!F21,May!G21)</f>
        <v>2</v>
      </c>
    </row>
    <row r="17" spans="1:8" ht="12.75" x14ac:dyDescent="0.25">
      <c r="A17" s="1">
        <v>44698</v>
      </c>
      <c r="B17">
        <f>26-SUM(May!C22,May!E22,May!F22,May!G22)</f>
        <v>1</v>
      </c>
      <c r="F17" t="s">
        <v>42</v>
      </c>
      <c r="G17" t="s">
        <v>43</v>
      </c>
      <c r="H17" t="s">
        <v>44</v>
      </c>
    </row>
    <row r="18" spans="1:8" ht="12.75" x14ac:dyDescent="0.25">
      <c r="A18" s="1">
        <v>44699</v>
      </c>
      <c r="B18">
        <f>26-SUM(May!C23,May!E23,May!F23,May!G23)</f>
        <v>2</v>
      </c>
      <c r="E18">
        <v>2018</v>
      </c>
      <c r="F18">
        <v>59</v>
      </c>
      <c r="G18">
        <v>20</v>
      </c>
      <c r="H18">
        <v>16</v>
      </c>
    </row>
    <row r="19" spans="1:8" ht="12.75" x14ac:dyDescent="0.25">
      <c r="A19" s="1">
        <v>44700</v>
      </c>
      <c r="B19">
        <f>26-SUM(May!C24,May!E24,May!F24,May!G24)</f>
        <v>5</v>
      </c>
      <c r="E19">
        <v>2019</v>
      </c>
      <c r="F19">
        <v>41</v>
      </c>
      <c r="G19">
        <v>33</v>
      </c>
      <c r="H19">
        <v>13</v>
      </c>
    </row>
    <row r="20" spans="1:8" ht="12.75" x14ac:dyDescent="0.25">
      <c r="A20" s="1">
        <v>44701</v>
      </c>
      <c r="B20">
        <f>26-SUM(May!C25,May!E25,May!F25,May!G25)</f>
        <v>1</v>
      </c>
      <c r="E20">
        <v>2020</v>
      </c>
      <c r="F20">
        <v>33</v>
      </c>
      <c r="G20">
        <v>15</v>
      </c>
      <c r="H20">
        <v>42</v>
      </c>
    </row>
    <row r="21" spans="1:8" ht="12.75" x14ac:dyDescent="0.25">
      <c r="A21" s="1">
        <v>44702</v>
      </c>
      <c r="B21">
        <f>26-SUM(May!C26,May!E26,May!F26,May!G26)</f>
        <v>4</v>
      </c>
      <c r="E21">
        <v>2021</v>
      </c>
      <c r="F21">
        <v>45</v>
      </c>
      <c r="G21">
        <v>10</v>
      </c>
      <c r="H21">
        <v>47</v>
      </c>
    </row>
    <row r="22" spans="1:8" ht="12.75" x14ac:dyDescent="0.25">
      <c r="A22" s="1">
        <v>44703</v>
      </c>
      <c r="B22">
        <f>26-SUM(May!C27,May!E27,May!F27,May!G27)</f>
        <v>4</v>
      </c>
      <c r="E22">
        <v>2022</v>
      </c>
      <c r="F22">
        <v>26</v>
      </c>
      <c r="G22">
        <v>6</v>
      </c>
      <c r="H22">
        <v>28</v>
      </c>
    </row>
    <row r="23" spans="1:8" ht="12.75" x14ac:dyDescent="0.25">
      <c r="A23" s="1">
        <v>44704</v>
      </c>
      <c r="B23">
        <f>26-SUM(May!C28,May!E28,May!F28,May!G28)</f>
        <v>3</v>
      </c>
    </row>
    <row r="24" spans="1:8" ht="12.75" x14ac:dyDescent="0.25">
      <c r="A24" s="1">
        <v>44705</v>
      </c>
      <c r="B24">
        <f>26-SUM(May!C29,May!E29,May!F29,May!G29)</f>
        <v>1</v>
      </c>
    </row>
    <row r="25" spans="1:8" ht="12.75" x14ac:dyDescent="0.25">
      <c r="A25" s="1">
        <v>44706</v>
      </c>
      <c r="B25">
        <f>26-SUM(May!C30,May!E30,May!F30,May!G30)</f>
        <v>0</v>
      </c>
    </row>
    <row r="26" spans="1:8" ht="12.75" x14ac:dyDescent="0.25">
      <c r="A26" s="1">
        <v>44707</v>
      </c>
      <c r="B26">
        <f>26-SUM(May!C31,May!E31,May!F31,May!G31)</f>
        <v>1</v>
      </c>
    </row>
    <row r="27" spans="1:8" ht="12.75" x14ac:dyDescent="0.25">
      <c r="A27" s="1">
        <v>44708</v>
      </c>
      <c r="B27">
        <f>26-SUM(May!C32,May!E32,May!F32,May!G32)</f>
        <v>2</v>
      </c>
    </row>
    <row r="28" spans="1:8" ht="12.75" x14ac:dyDescent="0.25">
      <c r="A28" s="1">
        <v>44709</v>
      </c>
      <c r="B28">
        <f>26-SUM(May!C33,May!E33,May!F33,May!G33)</f>
        <v>2</v>
      </c>
    </row>
    <row r="29" spans="1:8" ht="12.75" x14ac:dyDescent="0.25">
      <c r="A29" s="1">
        <v>44710</v>
      </c>
      <c r="B29">
        <f>26-SUM(May!C34,May!E34,May!F34,May!G34)</f>
        <v>2</v>
      </c>
    </row>
    <row r="30" spans="1:8" ht="12.75" x14ac:dyDescent="0.25">
      <c r="A30" s="1">
        <v>44711</v>
      </c>
      <c r="B30">
        <f>26-SUM(May!C35,May!E35,May!F35,May!G35)</f>
        <v>2</v>
      </c>
    </row>
    <row r="31" spans="1:8" ht="12.75" x14ac:dyDescent="0.25">
      <c r="A31" s="1">
        <v>44712</v>
      </c>
      <c r="B31">
        <f>26-SUM(May!C36,May!E36,May!F36,May!G36)</f>
        <v>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opLeftCell="A6" zoomScaleNormal="100" workbookViewId="0">
      <selection activeCell="N5" sqref="N5:N36"/>
    </sheetView>
  </sheetViews>
  <sheetFormatPr defaultRowHeight="12.75" x14ac:dyDescent="0.25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3" width="4.5" bestFit="1" customWidth="1"/>
    <col min="20" max="20" width="9.33203125" style="11"/>
    <col min="22" max="22" width="9.33203125" style="11"/>
    <col min="23" max="23" width="9.33203125" style="27"/>
    <col min="25" max="25" width="9.33203125" style="1"/>
    <col min="35" max="35" width="10.6640625" customWidth="1"/>
  </cols>
  <sheetData>
    <row r="1" spans="1:26" x14ac:dyDescent="0.25">
      <c r="A1" s="42" t="s">
        <v>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26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</row>
    <row r="3" spans="1:26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</row>
    <row r="4" spans="1:26" ht="4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  <c r="T4" s="3"/>
      <c r="U4" s="2"/>
      <c r="V4" s="3"/>
    </row>
    <row r="5" spans="1:26" ht="179.25" x14ac:dyDescent="0.5">
      <c r="A5" s="60" t="s">
        <v>55</v>
      </c>
      <c r="B5" s="60"/>
      <c r="C5" s="4" t="s">
        <v>1</v>
      </c>
      <c r="D5" s="4" t="s">
        <v>2</v>
      </c>
      <c r="E5" s="4" t="s">
        <v>3</v>
      </c>
      <c r="F5" s="4" t="s">
        <v>45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35" t="s">
        <v>67</v>
      </c>
      <c r="O5" s="5"/>
      <c r="P5" s="5"/>
      <c r="Q5" s="5"/>
      <c r="R5" s="5"/>
      <c r="S5" s="5"/>
      <c r="T5" s="6"/>
      <c r="U5" s="6"/>
      <c r="V5" s="5"/>
      <c r="W5" s="6"/>
      <c r="X5" s="27"/>
      <c r="Y5"/>
      <c r="Z5" s="1"/>
    </row>
    <row r="6" spans="1:26" ht="16.5" x14ac:dyDescent="0.3">
      <c r="A6" s="18">
        <v>1</v>
      </c>
      <c r="B6" s="7" t="s">
        <v>16</v>
      </c>
      <c r="C6" s="7">
        <v>14</v>
      </c>
      <c r="D6" s="7">
        <v>0</v>
      </c>
      <c r="E6" s="7">
        <v>4</v>
      </c>
      <c r="F6" s="7">
        <v>8</v>
      </c>
      <c r="G6" s="7">
        <v>0</v>
      </c>
      <c r="H6" s="7">
        <v>0</v>
      </c>
      <c r="I6" s="7">
        <v>1</v>
      </c>
      <c r="J6" s="7">
        <v>0</v>
      </c>
      <c r="K6" s="8">
        <f t="shared" ref="K6:K35" si="0">SUM(H6,I6,J6)</f>
        <v>1</v>
      </c>
      <c r="L6" s="9">
        <v>0</v>
      </c>
      <c r="M6" s="10">
        <v>4</v>
      </c>
      <c r="N6" s="39">
        <f>(C6)/(26-E6-F6-G6)</f>
        <v>1</v>
      </c>
      <c r="O6" s="5"/>
      <c r="P6" s="5"/>
      <c r="Q6" s="5"/>
      <c r="R6" s="5"/>
      <c r="S6" s="5"/>
      <c r="T6" s="6"/>
      <c r="U6" s="11"/>
      <c r="V6"/>
      <c r="W6" s="11"/>
      <c r="X6" s="27"/>
      <c r="Y6"/>
      <c r="Z6" s="1"/>
    </row>
    <row r="7" spans="1:26" ht="16.5" x14ac:dyDescent="0.3">
      <c r="A7" s="12">
        <v>2</v>
      </c>
      <c r="B7" s="7" t="s">
        <v>17</v>
      </c>
      <c r="C7" s="7">
        <v>13</v>
      </c>
      <c r="D7" s="7">
        <v>0</v>
      </c>
      <c r="E7" s="7">
        <v>1</v>
      </c>
      <c r="F7" s="7">
        <v>7</v>
      </c>
      <c r="G7" s="7">
        <v>0</v>
      </c>
      <c r="H7" s="7">
        <v>4</v>
      </c>
      <c r="I7" s="7">
        <v>1</v>
      </c>
      <c r="J7" s="7">
        <v>1</v>
      </c>
      <c r="K7" s="8">
        <f t="shared" si="0"/>
        <v>6</v>
      </c>
      <c r="L7" s="9">
        <v>0</v>
      </c>
      <c r="M7" s="10">
        <v>5</v>
      </c>
      <c r="N7" s="39">
        <f t="shared" ref="N7:N35" si="1">(C7)/(26-E7-F7-G7)</f>
        <v>0.72222222222222221</v>
      </c>
      <c r="O7" s="5"/>
      <c r="P7" s="5"/>
      <c r="Q7" s="5"/>
      <c r="R7" s="5"/>
      <c r="S7" s="5"/>
      <c r="T7" s="6"/>
      <c r="U7" s="11"/>
      <c r="V7"/>
      <c r="W7" s="11"/>
      <c r="X7" s="27"/>
      <c r="Y7"/>
      <c r="Z7" s="1"/>
    </row>
    <row r="8" spans="1:26" ht="16.5" x14ac:dyDescent="0.3">
      <c r="A8" s="12">
        <v>3</v>
      </c>
      <c r="B8" s="7" t="s">
        <v>11</v>
      </c>
      <c r="C8" s="7">
        <v>12</v>
      </c>
      <c r="D8" s="7">
        <v>0</v>
      </c>
      <c r="E8" s="7">
        <v>0</v>
      </c>
      <c r="F8" s="7">
        <v>7</v>
      </c>
      <c r="G8" s="7">
        <v>0</v>
      </c>
      <c r="H8" s="7">
        <v>0</v>
      </c>
      <c r="I8" s="7">
        <v>0</v>
      </c>
      <c r="J8" s="7">
        <v>1</v>
      </c>
      <c r="K8" s="8">
        <f t="shared" si="0"/>
        <v>1</v>
      </c>
      <c r="L8" s="9">
        <v>0</v>
      </c>
      <c r="M8" s="10">
        <v>2</v>
      </c>
      <c r="N8" s="39">
        <f t="shared" si="1"/>
        <v>0.63157894736842102</v>
      </c>
      <c r="O8" s="5"/>
      <c r="P8" s="5"/>
      <c r="Q8" s="5"/>
      <c r="R8" s="5"/>
      <c r="S8" s="5"/>
      <c r="T8" s="6"/>
      <c r="U8" s="11"/>
      <c r="V8"/>
      <c r="W8" s="11"/>
      <c r="X8" s="27"/>
      <c r="Y8"/>
      <c r="Z8" s="1"/>
    </row>
    <row r="9" spans="1:26" ht="16.5" x14ac:dyDescent="0.3">
      <c r="A9" s="12">
        <v>4</v>
      </c>
      <c r="B9" s="12" t="s">
        <v>12</v>
      </c>
      <c r="C9" s="7">
        <v>11</v>
      </c>
      <c r="D9" s="7">
        <v>0</v>
      </c>
      <c r="E9" s="7">
        <v>0</v>
      </c>
      <c r="F9" s="7">
        <v>7</v>
      </c>
      <c r="G9" s="7">
        <v>0</v>
      </c>
      <c r="H9" s="7">
        <v>0</v>
      </c>
      <c r="I9" s="7">
        <v>0</v>
      </c>
      <c r="J9" s="7">
        <v>0</v>
      </c>
      <c r="K9" s="8">
        <f t="shared" si="0"/>
        <v>0</v>
      </c>
      <c r="L9" s="9">
        <v>0</v>
      </c>
      <c r="M9" s="10">
        <v>0</v>
      </c>
      <c r="N9" s="39">
        <f t="shared" si="1"/>
        <v>0.57894736842105265</v>
      </c>
      <c r="O9" s="5"/>
      <c r="P9" s="5"/>
      <c r="Q9" s="5"/>
      <c r="R9" s="5"/>
      <c r="S9" s="5"/>
      <c r="T9" s="6"/>
      <c r="U9" s="11"/>
      <c r="V9"/>
      <c r="W9" s="11"/>
      <c r="X9" s="27"/>
      <c r="Y9"/>
      <c r="Z9" s="1"/>
    </row>
    <row r="10" spans="1:26" ht="16.5" x14ac:dyDescent="0.3">
      <c r="A10" s="12">
        <v>5</v>
      </c>
      <c r="B10" s="12" t="s">
        <v>13</v>
      </c>
      <c r="C10" s="7">
        <v>12</v>
      </c>
      <c r="D10" s="7">
        <v>0</v>
      </c>
      <c r="E10" s="7">
        <v>0</v>
      </c>
      <c r="F10" s="7">
        <v>7</v>
      </c>
      <c r="G10" s="7">
        <v>0</v>
      </c>
      <c r="H10" s="7">
        <v>0</v>
      </c>
      <c r="I10" s="7">
        <v>0</v>
      </c>
      <c r="J10" s="7">
        <v>1</v>
      </c>
      <c r="K10" s="8">
        <f t="shared" si="0"/>
        <v>1</v>
      </c>
      <c r="L10" s="9">
        <v>0</v>
      </c>
      <c r="M10" s="10">
        <v>0</v>
      </c>
      <c r="N10" s="39">
        <f t="shared" si="1"/>
        <v>0.63157894736842102</v>
      </c>
      <c r="O10" s="5"/>
      <c r="P10" s="5"/>
      <c r="Q10" s="13"/>
      <c r="R10" s="13"/>
      <c r="S10" s="13"/>
      <c r="T10" s="6"/>
      <c r="U10" s="11"/>
      <c r="V10"/>
      <c r="W10" s="11"/>
      <c r="X10" s="27"/>
      <c r="Y10"/>
      <c r="Z10" s="1"/>
    </row>
    <row r="11" spans="1:26" ht="16.5" x14ac:dyDescent="0.3">
      <c r="A11" s="12">
        <v>6</v>
      </c>
      <c r="B11" s="7" t="s">
        <v>14</v>
      </c>
      <c r="C11" s="7">
        <v>13</v>
      </c>
      <c r="D11" s="7">
        <v>0</v>
      </c>
      <c r="E11" s="7">
        <v>0</v>
      </c>
      <c r="F11" s="7">
        <v>7</v>
      </c>
      <c r="G11" s="7">
        <v>0</v>
      </c>
      <c r="H11" s="7">
        <v>2</v>
      </c>
      <c r="I11" s="7">
        <v>0</v>
      </c>
      <c r="J11" s="7">
        <v>1</v>
      </c>
      <c r="K11" s="8">
        <f t="shared" si="0"/>
        <v>3</v>
      </c>
      <c r="L11" s="9">
        <v>1</v>
      </c>
      <c r="M11" s="10">
        <v>3</v>
      </c>
      <c r="N11" s="39">
        <f t="shared" si="1"/>
        <v>0.68421052631578949</v>
      </c>
      <c r="O11" s="5"/>
      <c r="P11" s="5"/>
      <c r="Q11" s="13"/>
      <c r="R11" s="13"/>
      <c r="S11" s="13"/>
      <c r="T11" s="6"/>
      <c r="U11" s="11"/>
      <c r="V11"/>
      <c r="W11" s="11"/>
      <c r="X11" s="27"/>
      <c r="Y11"/>
      <c r="Z11" s="1"/>
    </row>
    <row r="12" spans="1:26" ht="16.5" x14ac:dyDescent="0.3">
      <c r="A12" s="12">
        <v>7</v>
      </c>
      <c r="B12" s="7" t="s">
        <v>15</v>
      </c>
      <c r="C12" s="7">
        <v>12</v>
      </c>
      <c r="D12" s="7">
        <v>0</v>
      </c>
      <c r="E12" s="7">
        <v>1</v>
      </c>
      <c r="F12" s="7">
        <v>7</v>
      </c>
      <c r="G12" s="7">
        <v>0</v>
      </c>
      <c r="H12" s="7">
        <v>0</v>
      </c>
      <c r="I12" s="7">
        <v>0</v>
      </c>
      <c r="J12" s="7">
        <v>1</v>
      </c>
      <c r="K12" s="8">
        <f t="shared" si="0"/>
        <v>1</v>
      </c>
      <c r="L12" s="9">
        <v>1</v>
      </c>
      <c r="M12" s="10">
        <v>3</v>
      </c>
      <c r="N12" s="39">
        <f t="shared" si="1"/>
        <v>0.66666666666666663</v>
      </c>
      <c r="O12" s="22"/>
      <c r="P12" s="5"/>
      <c r="Q12" s="13"/>
      <c r="R12" s="13"/>
      <c r="S12" s="13"/>
      <c r="T12" s="6"/>
      <c r="U12" s="11"/>
      <c r="V12"/>
      <c r="W12" s="11"/>
      <c r="X12" s="27"/>
      <c r="Y12"/>
      <c r="Z12" s="1"/>
    </row>
    <row r="13" spans="1:26" ht="16.5" x14ac:dyDescent="0.3">
      <c r="A13" s="12">
        <v>8</v>
      </c>
      <c r="B13" s="7" t="s">
        <v>16</v>
      </c>
      <c r="C13" s="7">
        <v>10</v>
      </c>
      <c r="D13" s="7">
        <v>0</v>
      </c>
      <c r="E13" s="7">
        <v>1</v>
      </c>
      <c r="F13" s="7">
        <v>7</v>
      </c>
      <c r="G13" s="7">
        <v>0</v>
      </c>
      <c r="H13" s="7">
        <v>1</v>
      </c>
      <c r="I13" s="7">
        <v>0</v>
      </c>
      <c r="J13" s="7">
        <v>0</v>
      </c>
      <c r="K13" s="8">
        <f t="shared" si="0"/>
        <v>1</v>
      </c>
      <c r="L13" s="9">
        <v>0</v>
      </c>
      <c r="M13" s="10">
        <v>1</v>
      </c>
      <c r="N13" s="39">
        <f t="shared" si="1"/>
        <v>0.55555555555555558</v>
      </c>
      <c r="O13" s="5"/>
      <c r="P13" s="5"/>
      <c r="Q13" s="13"/>
      <c r="R13" s="13"/>
      <c r="S13" s="13"/>
      <c r="T13" s="6"/>
      <c r="U13" s="11"/>
      <c r="V13"/>
      <c r="W13" s="11"/>
      <c r="X13" s="27"/>
      <c r="Y13"/>
      <c r="Z13" s="1"/>
    </row>
    <row r="14" spans="1:26" ht="16.5" x14ac:dyDescent="0.3">
      <c r="A14" s="12">
        <v>9</v>
      </c>
      <c r="B14" s="7" t="s">
        <v>17</v>
      </c>
      <c r="C14" s="7">
        <v>10</v>
      </c>
      <c r="D14" s="7">
        <v>0</v>
      </c>
      <c r="E14" s="7">
        <v>2</v>
      </c>
      <c r="F14" s="7">
        <v>7</v>
      </c>
      <c r="G14" s="7">
        <v>0</v>
      </c>
      <c r="H14" s="7">
        <v>0</v>
      </c>
      <c r="I14" s="7">
        <v>0</v>
      </c>
      <c r="J14" s="7">
        <v>1</v>
      </c>
      <c r="K14" s="8">
        <f t="shared" si="0"/>
        <v>1</v>
      </c>
      <c r="L14" s="9">
        <v>0</v>
      </c>
      <c r="M14" s="10">
        <v>1</v>
      </c>
      <c r="N14" s="39">
        <f t="shared" si="1"/>
        <v>0.58823529411764708</v>
      </c>
      <c r="O14" s="5"/>
      <c r="P14" s="5"/>
      <c r="Q14" s="13"/>
      <c r="R14" s="13"/>
      <c r="S14" s="13"/>
      <c r="T14" s="6"/>
      <c r="U14" s="11"/>
      <c r="V14"/>
      <c r="W14" s="11"/>
      <c r="X14" s="27"/>
      <c r="Y14"/>
      <c r="Z14" s="1"/>
    </row>
    <row r="15" spans="1:26" ht="16.5" x14ac:dyDescent="0.3">
      <c r="A15" s="12">
        <v>10</v>
      </c>
      <c r="B15" s="7" t="s">
        <v>11</v>
      </c>
      <c r="C15" s="7">
        <v>10</v>
      </c>
      <c r="D15" s="7">
        <v>0</v>
      </c>
      <c r="E15" s="7">
        <v>2</v>
      </c>
      <c r="F15" s="7">
        <v>7</v>
      </c>
      <c r="G15" s="7">
        <v>0</v>
      </c>
      <c r="H15" s="7">
        <v>0</v>
      </c>
      <c r="I15" s="7">
        <v>1</v>
      </c>
      <c r="J15" s="7">
        <v>1</v>
      </c>
      <c r="K15" s="8">
        <f t="shared" si="0"/>
        <v>2</v>
      </c>
      <c r="L15" s="9">
        <v>0</v>
      </c>
      <c r="M15" s="10">
        <v>2</v>
      </c>
      <c r="N15" s="39">
        <f t="shared" si="1"/>
        <v>0.58823529411764708</v>
      </c>
      <c r="O15" s="5"/>
      <c r="P15" s="5"/>
      <c r="Q15" s="13"/>
      <c r="R15" s="13"/>
      <c r="S15" s="13"/>
      <c r="T15" s="6"/>
      <c r="U15" s="11"/>
      <c r="V15"/>
      <c r="W15" s="11"/>
      <c r="X15" s="27"/>
      <c r="Y15"/>
      <c r="Z15" s="1"/>
    </row>
    <row r="16" spans="1:26" ht="16.5" x14ac:dyDescent="0.3">
      <c r="A16" s="12">
        <v>11</v>
      </c>
      <c r="B16" s="12" t="s">
        <v>12</v>
      </c>
      <c r="C16" s="7">
        <v>11</v>
      </c>
      <c r="D16" s="7">
        <v>1</v>
      </c>
      <c r="E16" s="7">
        <v>2</v>
      </c>
      <c r="F16" s="7">
        <v>11</v>
      </c>
      <c r="G16" s="7">
        <v>0</v>
      </c>
      <c r="H16" s="7">
        <v>1</v>
      </c>
      <c r="I16" s="7">
        <v>0</v>
      </c>
      <c r="J16" s="7">
        <v>0</v>
      </c>
      <c r="K16" s="8">
        <f t="shared" si="0"/>
        <v>1</v>
      </c>
      <c r="L16" s="9">
        <v>0</v>
      </c>
      <c r="M16" s="10">
        <v>0</v>
      </c>
      <c r="N16" s="39">
        <f t="shared" si="1"/>
        <v>0.84615384615384615</v>
      </c>
      <c r="O16" s="5"/>
      <c r="P16" s="5"/>
      <c r="Q16" s="13"/>
      <c r="R16" s="13"/>
      <c r="S16" s="13"/>
      <c r="T16" s="6"/>
      <c r="U16" s="11"/>
      <c r="V16"/>
      <c r="W16" s="11"/>
      <c r="X16" s="27"/>
      <c r="Y16"/>
      <c r="Z16" s="1"/>
    </row>
    <row r="17" spans="1:26" ht="16.5" x14ac:dyDescent="0.3">
      <c r="A17" s="12">
        <v>12</v>
      </c>
      <c r="B17" s="12" t="s">
        <v>13</v>
      </c>
      <c r="C17" s="7">
        <v>12</v>
      </c>
      <c r="D17" s="7">
        <v>1</v>
      </c>
      <c r="E17" s="7">
        <v>2</v>
      </c>
      <c r="F17" s="7">
        <v>11</v>
      </c>
      <c r="G17" s="7">
        <v>0</v>
      </c>
      <c r="H17" s="7">
        <v>1</v>
      </c>
      <c r="I17" s="7">
        <v>0</v>
      </c>
      <c r="J17" s="7">
        <v>0</v>
      </c>
      <c r="K17" s="8">
        <f t="shared" si="0"/>
        <v>1</v>
      </c>
      <c r="L17" s="9">
        <v>0</v>
      </c>
      <c r="M17" s="10">
        <v>0</v>
      </c>
      <c r="N17" s="39">
        <f t="shared" si="1"/>
        <v>0.92307692307692313</v>
      </c>
      <c r="O17" s="5"/>
      <c r="P17" s="5"/>
      <c r="Q17" s="13"/>
      <c r="R17" s="13"/>
      <c r="S17" s="13"/>
      <c r="T17" s="6"/>
      <c r="U17" s="11"/>
      <c r="V17"/>
      <c r="W17" s="11"/>
      <c r="X17" s="27"/>
      <c r="Y17"/>
      <c r="Z17" s="1"/>
    </row>
    <row r="18" spans="1:26" ht="16.5" x14ac:dyDescent="0.3">
      <c r="A18" s="12">
        <v>13</v>
      </c>
      <c r="B18" s="7" t="s">
        <v>14</v>
      </c>
      <c r="C18" s="7">
        <v>12</v>
      </c>
      <c r="D18" s="7">
        <v>0</v>
      </c>
      <c r="E18" s="7">
        <v>2</v>
      </c>
      <c r="F18" s="7">
        <v>11</v>
      </c>
      <c r="G18" s="7">
        <v>0</v>
      </c>
      <c r="H18" s="7">
        <v>1</v>
      </c>
      <c r="I18" s="7">
        <v>0</v>
      </c>
      <c r="J18" s="7">
        <v>2</v>
      </c>
      <c r="K18" s="8">
        <f t="shared" si="0"/>
        <v>3</v>
      </c>
      <c r="L18" s="9">
        <v>1</v>
      </c>
      <c r="M18" s="10">
        <v>3</v>
      </c>
      <c r="N18" s="39">
        <f t="shared" si="1"/>
        <v>0.92307692307692313</v>
      </c>
      <c r="O18" s="5"/>
      <c r="P18" s="5"/>
      <c r="Q18" s="13"/>
      <c r="R18" s="13"/>
      <c r="S18" s="13"/>
      <c r="T18" s="6"/>
      <c r="U18" s="11"/>
      <c r="V18"/>
      <c r="W18" s="11"/>
      <c r="X18" s="27"/>
      <c r="Y18"/>
      <c r="Z18" s="1"/>
    </row>
    <row r="19" spans="1:26" ht="16.5" x14ac:dyDescent="0.3">
      <c r="A19" s="12">
        <v>14</v>
      </c>
      <c r="B19" s="7" t="s">
        <v>15</v>
      </c>
      <c r="C19" s="7">
        <v>13</v>
      </c>
      <c r="D19" s="7">
        <v>0</v>
      </c>
      <c r="E19" s="7">
        <v>3</v>
      </c>
      <c r="F19" s="7">
        <v>9</v>
      </c>
      <c r="G19" s="7">
        <v>0</v>
      </c>
      <c r="H19" s="7">
        <v>1</v>
      </c>
      <c r="I19" s="7">
        <v>0</v>
      </c>
      <c r="J19" s="7">
        <v>0</v>
      </c>
      <c r="K19" s="8">
        <f t="shared" si="0"/>
        <v>1</v>
      </c>
      <c r="L19" s="9">
        <v>0</v>
      </c>
      <c r="M19" s="10">
        <v>4</v>
      </c>
      <c r="N19" s="39">
        <f t="shared" si="1"/>
        <v>0.9285714285714286</v>
      </c>
      <c r="O19" s="5"/>
      <c r="P19" s="13"/>
      <c r="Q19" s="13"/>
      <c r="R19" s="13"/>
      <c r="S19" s="13"/>
      <c r="T19" s="6"/>
      <c r="U19" s="11"/>
      <c r="V19"/>
      <c r="W19" s="11"/>
      <c r="X19" s="27"/>
      <c r="Y19"/>
      <c r="Z19" s="1"/>
    </row>
    <row r="20" spans="1:26" ht="16.5" x14ac:dyDescent="0.3">
      <c r="A20" s="12">
        <v>15</v>
      </c>
      <c r="B20" s="7" t="s">
        <v>16</v>
      </c>
      <c r="C20" s="7">
        <v>11</v>
      </c>
      <c r="D20" s="7">
        <v>0</v>
      </c>
      <c r="E20" s="7">
        <v>3</v>
      </c>
      <c r="F20" s="7">
        <v>9</v>
      </c>
      <c r="G20" s="7">
        <v>0</v>
      </c>
      <c r="H20" s="7">
        <v>3</v>
      </c>
      <c r="I20" s="7">
        <v>0</v>
      </c>
      <c r="J20" s="7">
        <v>1</v>
      </c>
      <c r="K20" s="8">
        <f t="shared" si="0"/>
        <v>4</v>
      </c>
      <c r="L20" s="9">
        <v>0</v>
      </c>
      <c r="M20" s="10">
        <v>1</v>
      </c>
      <c r="N20" s="39">
        <f t="shared" si="1"/>
        <v>0.7857142857142857</v>
      </c>
      <c r="O20" s="5"/>
      <c r="P20" s="5"/>
      <c r="Q20" s="13"/>
      <c r="R20" s="13"/>
      <c r="S20" s="13"/>
      <c r="T20" s="6"/>
      <c r="U20" s="11"/>
      <c r="V20"/>
      <c r="W20" s="11"/>
      <c r="X20" s="27"/>
      <c r="Y20"/>
      <c r="Z20" s="1"/>
    </row>
    <row r="21" spans="1:26" ht="16.5" x14ac:dyDescent="0.3">
      <c r="A21" s="12">
        <v>16</v>
      </c>
      <c r="B21" s="7" t="s">
        <v>17</v>
      </c>
      <c r="C21" s="7">
        <v>12</v>
      </c>
      <c r="D21" s="7">
        <v>0</v>
      </c>
      <c r="E21" s="7">
        <v>4</v>
      </c>
      <c r="F21" s="7">
        <v>9</v>
      </c>
      <c r="G21" s="7">
        <v>0</v>
      </c>
      <c r="H21" s="7">
        <v>0</v>
      </c>
      <c r="I21" s="7">
        <v>0</v>
      </c>
      <c r="J21" s="7">
        <v>1</v>
      </c>
      <c r="K21" s="8">
        <f t="shared" si="0"/>
        <v>1</v>
      </c>
      <c r="L21" s="9">
        <v>0</v>
      </c>
      <c r="M21" s="10">
        <v>2</v>
      </c>
      <c r="N21" s="39">
        <f t="shared" si="1"/>
        <v>0.92307692307692313</v>
      </c>
      <c r="O21" s="22"/>
      <c r="P21" s="5"/>
      <c r="Q21" s="13"/>
      <c r="R21" s="13"/>
      <c r="S21" s="13"/>
      <c r="T21" s="6"/>
      <c r="U21" s="11"/>
      <c r="V21"/>
      <c r="W21" s="11"/>
      <c r="X21" s="27"/>
      <c r="Y21"/>
      <c r="Z21" s="1"/>
    </row>
    <row r="22" spans="1:26" ht="16.5" x14ac:dyDescent="0.3">
      <c r="A22" s="12">
        <v>17</v>
      </c>
      <c r="B22" s="7" t="s">
        <v>11</v>
      </c>
      <c r="C22" s="7">
        <v>12</v>
      </c>
      <c r="D22" s="7">
        <v>0</v>
      </c>
      <c r="E22" s="7">
        <v>3</v>
      </c>
      <c r="F22" s="7">
        <v>9</v>
      </c>
      <c r="G22" s="7">
        <v>0</v>
      </c>
      <c r="H22" s="7">
        <v>1</v>
      </c>
      <c r="I22" s="7">
        <v>0</v>
      </c>
      <c r="J22" s="7">
        <v>3</v>
      </c>
      <c r="K22" s="8">
        <f t="shared" si="0"/>
        <v>4</v>
      </c>
      <c r="L22" s="9">
        <v>0</v>
      </c>
      <c r="M22" s="10">
        <v>4</v>
      </c>
      <c r="N22" s="39">
        <f t="shared" si="1"/>
        <v>0.8571428571428571</v>
      </c>
      <c r="O22" s="5"/>
      <c r="P22" s="5"/>
      <c r="Q22" s="13"/>
      <c r="R22" s="13"/>
      <c r="S22" s="13"/>
      <c r="T22" s="6"/>
      <c r="U22" s="11"/>
      <c r="V22"/>
      <c r="W22" s="11"/>
      <c r="X22" s="27"/>
      <c r="Y22"/>
      <c r="Z22" s="1"/>
    </row>
    <row r="23" spans="1:26" ht="16.5" x14ac:dyDescent="0.3">
      <c r="A23" s="12">
        <v>18</v>
      </c>
      <c r="B23" s="12" t="s">
        <v>12</v>
      </c>
      <c r="C23" s="7">
        <v>12</v>
      </c>
      <c r="D23" s="7">
        <v>2</v>
      </c>
      <c r="E23" s="7">
        <v>2</v>
      </c>
      <c r="F23" s="7">
        <v>7</v>
      </c>
      <c r="G23" s="7">
        <v>0</v>
      </c>
      <c r="H23" s="7">
        <v>0</v>
      </c>
      <c r="I23" s="7">
        <v>1</v>
      </c>
      <c r="J23" s="7">
        <v>0</v>
      </c>
      <c r="K23" s="8">
        <f t="shared" si="0"/>
        <v>1</v>
      </c>
      <c r="L23" s="9">
        <v>0</v>
      </c>
      <c r="M23" s="10">
        <v>0</v>
      </c>
      <c r="N23" s="39">
        <f t="shared" si="1"/>
        <v>0.70588235294117652</v>
      </c>
      <c r="O23" s="5"/>
      <c r="P23" s="5"/>
      <c r="Q23" s="13"/>
      <c r="R23" s="13"/>
      <c r="S23" s="13"/>
      <c r="T23" s="6"/>
      <c r="U23" s="11"/>
      <c r="V23"/>
      <c r="W23" s="11"/>
      <c r="X23" s="27"/>
      <c r="Y23"/>
      <c r="Z23" s="1"/>
    </row>
    <row r="24" spans="1:26" ht="16.5" x14ac:dyDescent="0.3">
      <c r="A24" s="12">
        <v>19</v>
      </c>
      <c r="B24" s="12" t="s">
        <v>13</v>
      </c>
      <c r="C24" s="7">
        <v>13</v>
      </c>
      <c r="D24" s="7">
        <v>1</v>
      </c>
      <c r="E24" s="7">
        <v>2</v>
      </c>
      <c r="F24" s="7">
        <v>7</v>
      </c>
      <c r="G24" s="7">
        <v>0</v>
      </c>
      <c r="H24" s="7">
        <v>0</v>
      </c>
      <c r="I24" s="7">
        <v>0</v>
      </c>
      <c r="J24" s="7">
        <v>1</v>
      </c>
      <c r="K24" s="8">
        <f t="shared" si="0"/>
        <v>1</v>
      </c>
      <c r="L24" s="9">
        <v>1</v>
      </c>
      <c r="M24" s="10">
        <v>0</v>
      </c>
      <c r="N24" s="39">
        <f t="shared" si="1"/>
        <v>0.76470588235294112</v>
      </c>
      <c r="O24" s="5"/>
      <c r="P24" s="5"/>
      <c r="Q24" s="5"/>
      <c r="R24" s="5"/>
      <c r="S24" s="13"/>
      <c r="T24" s="6"/>
      <c r="U24" s="11"/>
      <c r="V24"/>
      <c r="W24" s="11"/>
      <c r="X24" s="27"/>
      <c r="Y24"/>
      <c r="Z24" s="1"/>
    </row>
    <row r="25" spans="1:26" ht="16.5" x14ac:dyDescent="0.3">
      <c r="A25" s="12">
        <v>20</v>
      </c>
      <c r="B25" s="7" t="s">
        <v>14</v>
      </c>
      <c r="C25" s="7">
        <v>13</v>
      </c>
      <c r="D25" s="7">
        <v>1</v>
      </c>
      <c r="E25" s="7">
        <v>2</v>
      </c>
      <c r="F25" s="7">
        <v>7</v>
      </c>
      <c r="G25" s="7">
        <v>0</v>
      </c>
      <c r="H25" s="7">
        <v>0</v>
      </c>
      <c r="I25" s="7">
        <v>0</v>
      </c>
      <c r="J25" s="7">
        <v>1</v>
      </c>
      <c r="K25" s="8">
        <f t="shared" si="0"/>
        <v>1</v>
      </c>
      <c r="L25" s="9">
        <v>0</v>
      </c>
      <c r="M25" s="10">
        <v>3</v>
      </c>
      <c r="N25" s="39">
        <f t="shared" si="1"/>
        <v>0.76470588235294112</v>
      </c>
      <c r="O25" s="5"/>
      <c r="P25" s="5"/>
      <c r="Q25" s="5"/>
      <c r="R25" s="5"/>
      <c r="S25" s="5"/>
      <c r="T25" s="6"/>
      <c r="U25" s="11"/>
      <c r="V25"/>
      <c r="W25" s="11"/>
      <c r="X25" s="27"/>
      <c r="Y25"/>
      <c r="Z25" s="1"/>
    </row>
    <row r="26" spans="1:26" ht="16.5" x14ac:dyDescent="0.3">
      <c r="A26" s="12">
        <v>21</v>
      </c>
      <c r="B26" s="7" t="s">
        <v>15</v>
      </c>
      <c r="C26" s="7">
        <v>12</v>
      </c>
      <c r="D26" s="7">
        <v>1</v>
      </c>
      <c r="E26" s="7">
        <v>3</v>
      </c>
      <c r="F26" s="7">
        <v>7</v>
      </c>
      <c r="G26" s="7">
        <v>0</v>
      </c>
      <c r="H26" s="7">
        <v>1</v>
      </c>
      <c r="I26" s="7">
        <v>0</v>
      </c>
      <c r="J26" s="7">
        <v>1</v>
      </c>
      <c r="K26" s="8">
        <f t="shared" si="0"/>
        <v>2</v>
      </c>
      <c r="L26" s="9">
        <v>0</v>
      </c>
      <c r="M26" s="10">
        <v>3</v>
      </c>
      <c r="N26" s="39">
        <f t="shared" si="1"/>
        <v>0.75</v>
      </c>
      <c r="O26" s="5"/>
      <c r="P26" s="5"/>
      <c r="Q26" s="5"/>
      <c r="R26" s="5"/>
      <c r="S26" s="5"/>
      <c r="T26" s="6"/>
      <c r="U26" s="11"/>
      <c r="V26"/>
      <c r="W26" s="11"/>
      <c r="X26" s="27"/>
      <c r="Y26"/>
      <c r="Z26" s="1"/>
    </row>
    <row r="27" spans="1:26" ht="16.5" x14ac:dyDescent="0.3">
      <c r="A27" s="12">
        <v>22</v>
      </c>
      <c r="B27" s="7" t="s">
        <v>16</v>
      </c>
      <c r="C27" s="7">
        <v>10</v>
      </c>
      <c r="D27" s="7">
        <v>0</v>
      </c>
      <c r="E27" s="7">
        <v>5</v>
      </c>
      <c r="F27" s="7">
        <v>7</v>
      </c>
      <c r="G27" s="7">
        <v>0</v>
      </c>
      <c r="H27" s="7">
        <v>1</v>
      </c>
      <c r="I27" s="7">
        <v>1</v>
      </c>
      <c r="J27" s="7">
        <v>0</v>
      </c>
      <c r="K27" s="8">
        <f t="shared" si="0"/>
        <v>2</v>
      </c>
      <c r="L27" s="9">
        <v>0</v>
      </c>
      <c r="M27" s="10">
        <v>3</v>
      </c>
      <c r="N27" s="39">
        <f t="shared" si="1"/>
        <v>0.7142857142857143</v>
      </c>
      <c r="O27" s="5"/>
      <c r="P27" s="5"/>
      <c r="Q27" s="5"/>
      <c r="R27" s="5"/>
      <c r="S27" s="5"/>
      <c r="T27" s="6"/>
      <c r="U27" s="11"/>
      <c r="V27"/>
      <c r="W27" s="11"/>
      <c r="X27" s="27"/>
      <c r="Y27"/>
      <c r="Z27" s="1"/>
    </row>
    <row r="28" spans="1:26" ht="16.5" x14ac:dyDescent="0.3">
      <c r="A28" s="12">
        <v>23</v>
      </c>
      <c r="B28" s="7" t="s">
        <v>17</v>
      </c>
      <c r="C28" s="7">
        <v>11</v>
      </c>
      <c r="D28" s="7">
        <v>0</v>
      </c>
      <c r="E28" s="7">
        <v>5</v>
      </c>
      <c r="F28" s="7">
        <v>7</v>
      </c>
      <c r="G28" s="7">
        <v>0</v>
      </c>
      <c r="H28" s="7">
        <v>2</v>
      </c>
      <c r="I28" s="7">
        <v>1</v>
      </c>
      <c r="J28" s="7">
        <v>1</v>
      </c>
      <c r="K28" s="8">
        <f t="shared" si="0"/>
        <v>4</v>
      </c>
      <c r="L28" s="9">
        <v>0</v>
      </c>
      <c r="M28" s="10">
        <v>1</v>
      </c>
      <c r="N28" s="39">
        <f t="shared" si="1"/>
        <v>0.7857142857142857</v>
      </c>
      <c r="O28" s="5"/>
      <c r="P28" s="5"/>
      <c r="Q28" s="5"/>
      <c r="R28" s="5"/>
      <c r="S28" s="5"/>
      <c r="T28" s="6"/>
      <c r="U28" s="11"/>
      <c r="V28"/>
      <c r="W28" s="11"/>
      <c r="X28" s="27"/>
      <c r="Y28"/>
      <c r="Z28" s="1"/>
    </row>
    <row r="29" spans="1:26" ht="16.5" x14ac:dyDescent="0.3">
      <c r="A29" s="12">
        <v>24</v>
      </c>
      <c r="B29" s="7" t="s">
        <v>11</v>
      </c>
      <c r="C29" s="7">
        <v>12</v>
      </c>
      <c r="D29" s="7">
        <v>0</v>
      </c>
      <c r="E29" s="7">
        <v>4</v>
      </c>
      <c r="F29" s="7">
        <v>7</v>
      </c>
      <c r="G29" s="7">
        <v>0</v>
      </c>
      <c r="H29" s="7">
        <v>0</v>
      </c>
      <c r="I29" s="7">
        <v>0</v>
      </c>
      <c r="J29" s="7">
        <v>1</v>
      </c>
      <c r="K29" s="8">
        <f t="shared" si="0"/>
        <v>1</v>
      </c>
      <c r="L29" s="9">
        <v>0</v>
      </c>
      <c r="M29" s="10">
        <v>4</v>
      </c>
      <c r="N29" s="39">
        <f t="shared" si="1"/>
        <v>0.8</v>
      </c>
      <c r="O29" s="5"/>
      <c r="P29" s="5"/>
      <c r="Q29" s="5"/>
      <c r="R29" s="5"/>
      <c r="S29" s="5"/>
      <c r="T29" s="6"/>
      <c r="U29" s="11"/>
      <c r="V29"/>
      <c r="W29" s="11"/>
      <c r="X29" s="27"/>
      <c r="Y29"/>
      <c r="Z29" s="1"/>
    </row>
    <row r="30" spans="1:26" ht="16.5" x14ac:dyDescent="0.3">
      <c r="A30" s="12">
        <v>25</v>
      </c>
      <c r="B30" s="12" t="s">
        <v>12</v>
      </c>
      <c r="C30" s="7">
        <v>12</v>
      </c>
      <c r="D30" s="7">
        <v>0</v>
      </c>
      <c r="E30" s="7">
        <v>4</v>
      </c>
      <c r="F30" s="7">
        <v>7</v>
      </c>
      <c r="G30" s="7">
        <v>0</v>
      </c>
      <c r="H30" s="7">
        <v>3</v>
      </c>
      <c r="I30" s="7">
        <v>0</v>
      </c>
      <c r="J30" s="7">
        <v>0</v>
      </c>
      <c r="K30" s="8">
        <f t="shared" si="0"/>
        <v>3</v>
      </c>
      <c r="L30" s="9">
        <v>0</v>
      </c>
      <c r="M30" s="10">
        <v>0</v>
      </c>
      <c r="N30" s="39">
        <f t="shared" si="1"/>
        <v>0.8</v>
      </c>
      <c r="O30" s="5"/>
      <c r="P30" s="5"/>
      <c r="Q30" s="5"/>
      <c r="R30" s="5"/>
      <c r="S30" s="5"/>
      <c r="T30" s="6"/>
      <c r="U30" s="11"/>
      <c r="V30"/>
      <c r="W30" s="11"/>
      <c r="X30" s="27"/>
      <c r="Y30"/>
      <c r="Z30" s="1"/>
    </row>
    <row r="31" spans="1:26" ht="16.5" x14ac:dyDescent="0.3">
      <c r="A31" s="12">
        <v>26</v>
      </c>
      <c r="B31" s="12" t="s">
        <v>13</v>
      </c>
      <c r="C31" s="7">
        <v>14</v>
      </c>
      <c r="D31" s="7">
        <v>0</v>
      </c>
      <c r="E31" s="7">
        <v>5</v>
      </c>
      <c r="F31" s="7">
        <v>7</v>
      </c>
      <c r="G31" s="7">
        <v>0</v>
      </c>
      <c r="H31" s="7">
        <v>0</v>
      </c>
      <c r="I31" s="7">
        <v>0</v>
      </c>
      <c r="J31" s="7">
        <v>2</v>
      </c>
      <c r="K31" s="8">
        <f t="shared" si="0"/>
        <v>2</v>
      </c>
      <c r="L31" s="9">
        <v>0</v>
      </c>
      <c r="M31" s="10">
        <v>0</v>
      </c>
      <c r="N31" s="39">
        <f t="shared" si="1"/>
        <v>1</v>
      </c>
      <c r="O31" s="5"/>
      <c r="P31" s="5"/>
      <c r="Q31" s="5"/>
      <c r="R31" s="5"/>
      <c r="S31" s="5"/>
      <c r="T31" s="6"/>
      <c r="U31" s="11"/>
      <c r="V31"/>
      <c r="W31" s="11"/>
      <c r="X31" s="27"/>
      <c r="Y31"/>
      <c r="Z31" s="1"/>
    </row>
    <row r="32" spans="1:26" ht="16.5" x14ac:dyDescent="0.3">
      <c r="A32" s="12">
        <v>27</v>
      </c>
      <c r="B32" s="7" t="s">
        <v>14</v>
      </c>
      <c r="C32" s="7">
        <v>14</v>
      </c>
      <c r="D32" s="7">
        <v>0</v>
      </c>
      <c r="E32" s="7">
        <v>5</v>
      </c>
      <c r="F32" s="7">
        <v>7</v>
      </c>
      <c r="G32" s="7">
        <v>0</v>
      </c>
      <c r="H32" s="7">
        <v>0</v>
      </c>
      <c r="I32" s="7">
        <v>0</v>
      </c>
      <c r="J32" s="7">
        <v>2</v>
      </c>
      <c r="K32" s="8">
        <f t="shared" si="0"/>
        <v>2</v>
      </c>
      <c r="L32" s="9">
        <v>0</v>
      </c>
      <c r="M32" s="10">
        <v>1</v>
      </c>
      <c r="N32" s="39">
        <f t="shared" si="1"/>
        <v>1</v>
      </c>
      <c r="O32" s="5"/>
      <c r="P32" s="5"/>
      <c r="Q32" s="5" t="s">
        <v>50</v>
      </c>
      <c r="R32" s="5"/>
      <c r="S32" s="5"/>
      <c r="T32" s="6"/>
      <c r="U32" s="11"/>
      <c r="V32"/>
      <c r="W32" s="11"/>
      <c r="X32" s="27"/>
      <c r="Y32"/>
      <c r="Z32" s="1"/>
    </row>
    <row r="33" spans="1:26" ht="16.5" x14ac:dyDescent="0.3">
      <c r="A33" s="12">
        <v>28</v>
      </c>
      <c r="B33" s="7" t="s">
        <v>15</v>
      </c>
      <c r="C33" s="7">
        <v>15</v>
      </c>
      <c r="D33" s="7">
        <v>1</v>
      </c>
      <c r="E33" s="7">
        <v>5</v>
      </c>
      <c r="F33" s="7">
        <v>6</v>
      </c>
      <c r="G33" s="7">
        <v>0</v>
      </c>
      <c r="H33" s="7">
        <v>0</v>
      </c>
      <c r="I33" s="7">
        <v>1</v>
      </c>
      <c r="J33" s="7">
        <v>0</v>
      </c>
      <c r="K33" s="8">
        <f t="shared" si="0"/>
        <v>1</v>
      </c>
      <c r="L33" s="9">
        <v>0</v>
      </c>
      <c r="M33" s="10">
        <v>4</v>
      </c>
      <c r="N33" s="39">
        <f t="shared" si="1"/>
        <v>1</v>
      </c>
      <c r="O33" s="5"/>
      <c r="P33" s="5"/>
      <c r="Q33" s="5"/>
      <c r="R33" s="5"/>
      <c r="S33" s="5"/>
      <c r="T33" s="6"/>
      <c r="U33" s="11"/>
      <c r="V33"/>
      <c r="W33" s="11"/>
      <c r="X33" s="27"/>
      <c r="Y33"/>
      <c r="Z33" s="1"/>
    </row>
    <row r="34" spans="1:26" ht="16.5" x14ac:dyDescent="0.3">
      <c r="A34" s="12">
        <v>29</v>
      </c>
      <c r="B34" s="7" t="s">
        <v>16</v>
      </c>
      <c r="C34" s="7">
        <v>13</v>
      </c>
      <c r="D34" s="7">
        <v>0</v>
      </c>
      <c r="E34" s="7">
        <v>4</v>
      </c>
      <c r="F34" s="7">
        <v>7</v>
      </c>
      <c r="G34" s="7">
        <v>0</v>
      </c>
      <c r="H34" s="7">
        <v>2</v>
      </c>
      <c r="I34" s="7">
        <v>0</v>
      </c>
      <c r="J34" s="7">
        <v>1</v>
      </c>
      <c r="K34" s="8">
        <f t="shared" si="0"/>
        <v>3</v>
      </c>
      <c r="L34" s="9">
        <v>0</v>
      </c>
      <c r="M34" s="10">
        <v>2</v>
      </c>
      <c r="N34" s="39">
        <f t="shared" si="1"/>
        <v>0.8666666666666667</v>
      </c>
      <c r="O34" s="5"/>
      <c r="P34" s="5"/>
      <c r="Q34" s="5"/>
      <c r="R34" s="5"/>
      <c r="S34" s="5"/>
      <c r="T34" s="6"/>
      <c r="U34" s="11"/>
      <c r="V34"/>
      <c r="W34" s="11"/>
      <c r="X34" s="27"/>
      <c r="Y34"/>
      <c r="Z34" s="1"/>
    </row>
    <row r="35" spans="1:26" ht="16.5" x14ac:dyDescent="0.3">
      <c r="A35" s="18">
        <v>30</v>
      </c>
      <c r="B35" s="7" t="s">
        <v>17</v>
      </c>
      <c r="C35" s="7">
        <v>14</v>
      </c>
      <c r="D35" s="7">
        <v>0</v>
      </c>
      <c r="E35" s="7">
        <v>3</v>
      </c>
      <c r="F35" s="7">
        <v>7</v>
      </c>
      <c r="G35" s="7">
        <v>0</v>
      </c>
      <c r="H35" s="7">
        <v>0</v>
      </c>
      <c r="I35" s="7">
        <v>1</v>
      </c>
      <c r="J35" s="7">
        <v>2</v>
      </c>
      <c r="K35" s="8">
        <f t="shared" si="0"/>
        <v>3</v>
      </c>
      <c r="L35" s="9">
        <v>0</v>
      </c>
      <c r="M35" s="10">
        <v>4</v>
      </c>
      <c r="N35" s="39">
        <f t="shared" si="1"/>
        <v>0.875</v>
      </c>
      <c r="O35" s="5"/>
      <c r="P35" s="5"/>
      <c r="Q35" s="5"/>
      <c r="R35" s="5"/>
      <c r="S35" s="5"/>
      <c r="T35" s="6"/>
      <c r="U35" s="11"/>
      <c r="V35"/>
      <c r="W35" s="11"/>
      <c r="X35" s="27"/>
      <c r="Y35"/>
      <c r="Z35" s="1"/>
    </row>
    <row r="36" spans="1:26" ht="16.5" x14ac:dyDescent="0.3">
      <c r="A36" s="44" t="s">
        <v>18</v>
      </c>
      <c r="B36" s="44"/>
      <c r="C36" s="12">
        <f t="shared" ref="C36:M36" si="2">SUM(C6:C35)</f>
        <v>365</v>
      </c>
      <c r="D36" s="12">
        <f t="shared" si="2"/>
        <v>8</v>
      </c>
      <c r="E36" s="12">
        <f t="shared" si="2"/>
        <v>79</v>
      </c>
      <c r="F36" s="12">
        <f t="shared" si="2"/>
        <v>230</v>
      </c>
      <c r="G36" s="12">
        <f t="shared" si="2"/>
        <v>0</v>
      </c>
      <c r="H36" s="12">
        <f t="shared" si="2"/>
        <v>24</v>
      </c>
      <c r="I36" s="12">
        <f t="shared" si="2"/>
        <v>8</v>
      </c>
      <c r="J36" s="12">
        <f t="shared" si="2"/>
        <v>26</v>
      </c>
      <c r="K36" s="14">
        <f t="shared" si="2"/>
        <v>58</v>
      </c>
      <c r="L36" s="15">
        <f t="shared" si="2"/>
        <v>4</v>
      </c>
      <c r="M36" s="16">
        <f t="shared" si="2"/>
        <v>60</v>
      </c>
      <c r="N36" s="41">
        <f>AVERAGE(N6:N35)</f>
        <v>0.78870015977601127</v>
      </c>
      <c r="O36" s="5"/>
      <c r="P36" s="17"/>
      <c r="Q36" s="5"/>
      <c r="R36" s="5"/>
      <c r="S36" s="5"/>
      <c r="T36" s="6"/>
      <c r="U36" s="6"/>
      <c r="V36" s="5"/>
      <c r="W36" s="6"/>
      <c r="X36" s="27"/>
      <c r="Y36"/>
      <c r="Z36" s="1"/>
    </row>
    <row r="37" spans="1:26" ht="16.5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6"/>
      <c r="T37" s="6"/>
      <c r="U37" s="5"/>
      <c r="V37" s="6"/>
    </row>
    <row r="38" spans="1:26" ht="16.5" x14ac:dyDescent="0.3">
      <c r="A38" s="45" t="s">
        <v>19</v>
      </c>
      <c r="B38" s="45"/>
      <c r="C38" s="45"/>
      <c r="D38" s="45"/>
      <c r="E38" s="45"/>
      <c r="F38" s="45"/>
      <c r="G38" s="45"/>
      <c r="H38" s="45"/>
      <c r="I38" s="45"/>
      <c r="J38" s="45"/>
      <c r="K38" s="46">
        <f>AVERAGE(C6:C35)</f>
        <v>12.166666666666666</v>
      </c>
      <c r="L38" s="46"/>
      <c r="M38" s="46"/>
      <c r="N38" s="5"/>
      <c r="O38" s="5"/>
      <c r="P38" s="5"/>
      <c r="Q38" s="5"/>
      <c r="R38" s="5"/>
      <c r="S38" s="6"/>
      <c r="T38" s="6"/>
      <c r="U38" s="5"/>
      <c r="V38" s="6"/>
    </row>
    <row r="39" spans="1:26" ht="16.5" x14ac:dyDescent="0.3">
      <c r="A39" s="45" t="s">
        <v>25</v>
      </c>
      <c r="B39" s="45"/>
      <c r="C39" s="45"/>
      <c r="D39" s="45"/>
      <c r="E39" s="45"/>
      <c r="F39" s="45"/>
      <c r="G39" s="45"/>
      <c r="H39" s="45"/>
      <c r="I39" s="45"/>
      <c r="J39" s="45"/>
      <c r="K39" s="46">
        <f>AVERAGE(E6:E35)</f>
        <v>2.6333333333333333</v>
      </c>
      <c r="L39" s="46"/>
      <c r="M39" s="46"/>
      <c r="N39" s="5"/>
      <c r="O39" s="5"/>
      <c r="P39" s="5"/>
      <c r="Q39" s="5"/>
      <c r="R39" s="5"/>
      <c r="S39" s="6"/>
      <c r="T39" s="6"/>
      <c r="U39" s="5"/>
      <c r="V39" s="6"/>
    </row>
    <row r="40" spans="1:26" ht="16.5" x14ac:dyDescent="0.3">
      <c r="A40" s="45" t="s">
        <v>20</v>
      </c>
      <c r="B40" s="45"/>
      <c r="C40" s="45"/>
      <c r="D40" s="45"/>
      <c r="E40" s="45"/>
      <c r="F40" s="45"/>
      <c r="G40" s="45"/>
      <c r="H40" s="45"/>
      <c r="I40" s="45"/>
      <c r="J40" s="45"/>
      <c r="K40" s="46">
        <f>AVERAGE(K6:K35)</f>
        <v>1.9333333333333333</v>
      </c>
      <c r="L40" s="46"/>
      <c r="M40" s="46"/>
      <c r="N40" s="5"/>
      <c r="O40" s="5"/>
      <c r="P40" s="5"/>
      <c r="Q40" s="5"/>
      <c r="R40" s="5"/>
      <c r="S40" s="6"/>
      <c r="T40" s="6"/>
      <c r="U40" s="5"/>
      <c r="V40" s="6"/>
    </row>
    <row r="41" spans="1:26" ht="16.5" x14ac:dyDescent="0.3">
      <c r="A41" s="45" t="s">
        <v>21</v>
      </c>
      <c r="B41" s="45"/>
      <c r="C41" s="45"/>
      <c r="D41" s="45"/>
      <c r="E41" s="45"/>
      <c r="F41" s="45"/>
      <c r="G41" s="45"/>
      <c r="H41" s="45"/>
      <c r="I41" s="45"/>
      <c r="J41" s="45"/>
      <c r="K41" s="46">
        <f>AVERAGE(H6:H35)</f>
        <v>0.8</v>
      </c>
      <c r="L41" s="46"/>
      <c r="M41" s="46"/>
      <c r="N41" s="5"/>
      <c r="O41" s="5"/>
      <c r="P41" s="5"/>
      <c r="Q41" s="5"/>
      <c r="R41" s="5"/>
      <c r="S41" s="6"/>
      <c r="T41" s="6"/>
      <c r="U41" s="5"/>
      <c r="V41" s="6"/>
    </row>
    <row r="42" spans="1:26" ht="16.5" x14ac:dyDescent="0.3">
      <c r="A42" s="45" t="s">
        <v>22</v>
      </c>
      <c r="B42" s="45"/>
      <c r="C42" s="45"/>
      <c r="D42" s="45"/>
      <c r="E42" s="45"/>
      <c r="F42" s="45"/>
      <c r="G42" s="45"/>
      <c r="H42" s="45"/>
      <c r="I42" s="45"/>
      <c r="J42" s="45"/>
      <c r="K42" s="46">
        <f>AVERAGE(I6:I35)</f>
        <v>0.26666666666666666</v>
      </c>
      <c r="L42" s="46"/>
      <c r="M42" s="46"/>
      <c r="N42" s="5"/>
      <c r="O42" s="5"/>
      <c r="P42" s="5"/>
      <c r="Q42" s="5"/>
      <c r="R42" s="5"/>
      <c r="S42" s="6"/>
      <c r="T42" s="6"/>
      <c r="U42" s="5"/>
      <c r="V42" s="6"/>
    </row>
    <row r="43" spans="1:26" ht="16.5" x14ac:dyDescent="0.3">
      <c r="A43" s="45" t="s">
        <v>23</v>
      </c>
      <c r="B43" s="45"/>
      <c r="C43" s="45"/>
      <c r="D43" s="45"/>
      <c r="E43" s="45"/>
      <c r="F43" s="45"/>
      <c r="G43" s="45"/>
      <c r="H43" s="45"/>
      <c r="I43" s="45"/>
      <c r="J43" s="45"/>
      <c r="K43" s="46">
        <f>AVERAGE(J6:J35)</f>
        <v>0.8666666666666667</v>
      </c>
      <c r="L43" s="46"/>
      <c r="M43" s="46"/>
      <c r="N43" s="5"/>
      <c r="T43" s="6"/>
      <c r="U43" s="5"/>
      <c r="V43" s="6"/>
    </row>
    <row r="44" spans="1:26" ht="16.5" x14ac:dyDescent="0.3">
      <c r="A44" s="45" t="s">
        <v>24</v>
      </c>
      <c r="B44" s="45"/>
      <c r="C44" s="45"/>
      <c r="D44" s="45"/>
      <c r="E44" s="45"/>
      <c r="F44" s="45"/>
      <c r="G44" s="45"/>
      <c r="H44" s="45"/>
      <c r="I44" s="45"/>
      <c r="J44" s="45"/>
      <c r="K44" s="46">
        <f>AVERAGE(M6:M35)</f>
        <v>2</v>
      </c>
      <c r="L44" s="46"/>
      <c r="M44" s="46"/>
      <c r="N44" s="5"/>
      <c r="T44" s="6"/>
      <c r="U44" s="5"/>
      <c r="V44" s="6"/>
    </row>
    <row r="45" spans="1:26" ht="16.5" x14ac:dyDescent="0.3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1">
        <f>L36/K36</f>
        <v>6.8965517241379309E-2</v>
      </c>
      <c r="L45" s="51"/>
      <c r="M45" s="51"/>
      <c r="N45" s="5"/>
      <c r="T45" s="6"/>
      <c r="U45" s="5"/>
      <c r="V45" s="6"/>
    </row>
    <row r="47" spans="1:26" ht="15.75" x14ac:dyDescent="0.25"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24"/>
    </row>
    <row r="48" spans="1:26" ht="16.5" x14ac:dyDescent="0.3">
      <c r="B48" s="7"/>
      <c r="C48" s="44">
        <v>2018</v>
      </c>
      <c r="D48" s="44"/>
      <c r="E48" s="44">
        <v>2019</v>
      </c>
      <c r="F48" s="44"/>
      <c r="G48" s="44">
        <v>2020</v>
      </c>
      <c r="H48" s="44"/>
      <c r="I48" s="44">
        <v>2021</v>
      </c>
      <c r="J48" s="44"/>
      <c r="K48" s="44">
        <v>2022</v>
      </c>
      <c r="L48" s="44"/>
      <c r="M48" s="23"/>
    </row>
    <row r="49" spans="2:13" ht="16.5" x14ac:dyDescent="0.3">
      <c r="B49" s="12" t="s">
        <v>0</v>
      </c>
      <c r="C49" s="54">
        <v>0.1348</v>
      </c>
      <c r="D49" s="54"/>
      <c r="E49" s="54">
        <v>0.1333</v>
      </c>
      <c r="F49" s="54"/>
      <c r="G49" s="54">
        <v>0.1782</v>
      </c>
      <c r="H49" s="54"/>
      <c r="I49" s="54">
        <v>7.6899999999999996E-2</v>
      </c>
      <c r="J49" s="54"/>
      <c r="K49" s="54">
        <v>0.1346</v>
      </c>
      <c r="L49" s="54"/>
      <c r="M49" s="13"/>
    </row>
    <row r="50" spans="2:13" ht="16.5" x14ac:dyDescent="0.3">
      <c r="B50" s="12" t="s">
        <v>27</v>
      </c>
      <c r="C50" s="54">
        <v>0.12939999999999999</v>
      </c>
      <c r="D50" s="57"/>
      <c r="E50" s="54">
        <v>0.13039999999999999</v>
      </c>
      <c r="F50" s="54"/>
      <c r="G50" s="54">
        <v>7.7799999999999994E-2</v>
      </c>
      <c r="H50" s="54"/>
      <c r="I50" s="54">
        <v>0.20430000000000001</v>
      </c>
      <c r="J50" s="54"/>
      <c r="K50" s="54">
        <v>9.4299999999999995E-2</v>
      </c>
      <c r="L50" s="54"/>
      <c r="M50" s="13"/>
    </row>
    <row r="51" spans="2:13" ht="16.5" x14ac:dyDescent="0.3">
      <c r="B51" s="12" t="s">
        <v>46</v>
      </c>
      <c r="C51" s="54">
        <v>0.12609999999999999</v>
      </c>
      <c r="D51" s="54"/>
      <c r="E51" s="54">
        <v>6.8199999999999997E-2</v>
      </c>
      <c r="F51" s="54"/>
      <c r="G51" s="54">
        <v>0.125</v>
      </c>
      <c r="H51" s="54"/>
      <c r="I51" s="54">
        <v>7.0000000000000007E-2</v>
      </c>
      <c r="J51" s="54"/>
      <c r="K51" s="54">
        <v>0.16669999999999999</v>
      </c>
      <c r="L51" s="54"/>
    </row>
    <row r="52" spans="2:13" ht="16.5" x14ac:dyDescent="0.3">
      <c r="B52" s="12" t="s">
        <v>51</v>
      </c>
      <c r="C52" s="54">
        <v>0.14630000000000001</v>
      </c>
      <c r="D52" s="54"/>
      <c r="E52" s="54">
        <v>7.6899999999999996E-2</v>
      </c>
      <c r="F52" s="54"/>
      <c r="G52" s="54">
        <v>0.16850000000000001</v>
      </c>
      <c r="H52" s="54"/>
      <c r="I52" s="54">
        <v>0.10199999999999999</v>
      </c>
      <c r="J52" s="54"/>
      <c r="K52" s="54">
        <v>9.2299999999999993E-2</v>
      </c>
      <c r="L52" s="54"/>
    </row>
    <row r="53" spans="2:13" ht="16.5" x14ac:dyDescent="0.3">
      <c r="B53" s="12" t="s">
        <v>33</v>
      </c>
      <c r="C53" s="54">
        <v>9.4700000000000006E-2</v>
      </c>
      <c r="D53" s="54"/>
      <c r="E53" s="54">
        <v>0.13789999999999999</v>
      </c>
      <c r="F53" s="54"/>
      <c r="G53" s="54">
        <v>0.1444</v>
      </c>
      <c r="H53" s="54"/>
      <c r="I53" s="54">
        <v>8.8200000000000001E-2</v>
      </c>
      <c r="J53" s="54"/>
      <c r="K53" s="52">
        <v>0.05</v>
      </c>
      <c r="L53" s="53"/>
    </row>
    <row r="54" spans="2:13" ht="16.5" x14ac:dyDescent="0.3">
      <c r="B54" s="12" t="s">
        <v>55</v>
      </c>
      <c r="C54" s="59">
        <v>7.0599999999999996E-2</v>
      </c>
      <c r="D54" s="59"/>
      <c r="E54" s="59">
        <v>7.3499999999999996E-2</v>
      </c>
      <c r="F54" s="59"/>
      <c r="G54" s="59">
        <v>0.1368</v>
      </c>
      <c r="H54" s="59"/>
      <c r="I54" s="54">
        <v>0.1087</v>
      </c>
      <c r="J54" s="54"/>
      <c r="K54" s="52">
        <v>6.9000000000000006E-2</v>
      </c>
      <c r="L54" s="53"/>
    </row>
  </sheetData>
  <mergeCells count="55">
    <mergeCell ref="C53:D53"/>
    <mergeCell ref="E53:F53"/>
    <mergeCell ref="G53:H53"/>
    <mergeCell ref="I53:J53"/>
    <mergeCell ref="K53:L53"/>
    <mergeCell ref="C51:D51"/>
    <mergeCell ref="E51:F51"/>
    <mergeCell ref="G51:H51"/>
    <mergeCell ref="I51:J51"/>
    <mergeCell ref="K51:L51"/>
    <mergeCell ref="C52:D52"/>
    <mergeCell ref="E52:F52"/>
    <mergeCell ref="G52:H52"/>
    <mergeCell ref="I52:J52"/>
    <mergeCell ref="K52:L52"/>
    <mergeCell ref="C49:D49"/>
    <mergeCell ref="E49:F49"/>
    <mergeCell ref="G49:H49"/>
    <mergeCell ref="I49:J49"/>
    <mergeCell ref="K49:L49"/>
    <mergeCell ref="C50:D50"/>
    <mergeCell ref="E50:F50"/>
    <mergeCell ref="G50:H50"/>
    <mergeCell ref="I50:J50"/>
    <mergeCell ref="K50:L50"/>
    <mergeCell ref="B47:L47"/>
    <mergeCell ref="C48:D48"/>
    <mergeCell ref="E48:F48"/>
    <mergeCell ref="G48:H48"/>
    <mergeCell ref="I48:J48"/>
    <mergeCell ref="K48:L48"/>
    <mergeCell ref="A43:J43"/>
    <mergeCell ref="K43:M43"/>
    <mergeCell ref="A44:J44"/>
    <mergeCell ref="K44:M44"/>
    <mergeCell ref="A45:J45"/>
    <mergeCell ref="K45:M45"/>
    <mergeCell ref="A40:J40"/>
    <mergeCell ref="K40:M40"/>
    <mergeCell ref="A41:J41"/>
    <mergeCell ref="K41:M41"/>
    <mergeCell ref="A42:J42"/>
    <mergeCell ref="K42:M42"/>
    <mergeCell ref="A39:J39"/>
    <mergeCell ref="K39:M39"/>
    <mergeCell ref="A1:X3"/>
    <mergeCell ref="A5:B5"/>
    <mergeCell ref="A36:B36"/>
    <mergeCell ref="A38:J38"/>
    <mergeCell ref="K38:M38"/>
    <mergeCell ref="C54:D54"/>
    <mergeCell ref="E54:F54"/>
    <mergeCell ref="G54:H54"/>
    <mergeCell ref="I54:J54"/>
    <mergeCell ref="K54:L54"/>
  </mergeCells>
  <pageMargins left="0.7" right="0.7" top="0.75" bottom="0.75" header="0.3" footer="0.3"/>
  <pageSetup scale="68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16" sqref="D16:G21"/>
    </sheetView>
  </sheetViews>
  <sheetFormatPr defaultRowHeight="11.25" x14ac:dyDescent="0.2"/>
  <sheetData>
    <row r="1" spans="1:7" x14ac:dyDescent="0.2">
      <c r="A1" s="11">
        <v>44713</v>
      </c>
      <c r="B1" s="27">
        <f>26-SUM(Jun!C6,Jun!E6,Jun!F6,Jun!G6)</f>
        <v>0</v>
      </c>
      <c r="E1" t="s">
        <v>42</v>
      </c>
      <c r="F1" t="s">
        <v>43</v>
      </c>
      <c r="G1" t="s">
        <v>44</v>
      </c>
    </row>
    <row r="2" spans="1:7" x14ac:dyDescent="0.2">
      <c r="A2" s="11">
        <v>44714</v>
      </c>
      <c r="B2" s="27">
        <f>26-SUM(Jun!C7,Jun!E7,Jun!F7,Jun!G7)</f>
        <v>5</v>
      </c>
      <c r="D2" t="s">
        <v>29</v>
      </c>
      <c r="E2">
        <v>8</v>
      </c>
      <c r="F2">
        <v>16</v>
      </c>
      <c r="G2">
        <v>28</v>
      </c>
    </row>
    <row r="3" spans="1:7" x14ac:dyDescent="0.2">
      <c r="A3" s="11">
        <v>44715</v>
      </c>
      <c r="B3" s="27">
        <f>26-SUM(Jun!C8,Jun!E8,Jun!F8,Jun!G8)</f>
        <v>7</v>
      </c>
      <c r="D3" t="s">
        <v>30</v>
      </c>
      <c r="E3">
        <v>14</v>
      </c>
      <c r="F3">
        <v>8</v>
      </c>
      <c r="G3">
        <v>31</v>
      </c>
    </row>
    <row r="4" spans="1:7" x14ac:dyDescent="0.2">
      <c r="A4" s="11">
        <v>44716</v>
      </c>
      <c r="B4" s="27">
        <f>26-SUM(Jun!C9,Jun!E9,Jun!F9,Jun!G9)</f>
        <v>8</v>
      </c>
      <c r="D4" t="s">
        <v>31</v>
      </c>
      <c r="E4">
        <v>27</v>
      </c>
      <c r="F4">
        <v>10</v>
      </c>
      <c r="G4">
        <v>41</v>
      </c>
    </row>
    <row r="5" spans="1:7" x14ac:dyDescent="0.2">
      <c r="A5" s="11">
        <v>44717</v>
      </c>
      <c r="B5" s="27">
        <f>26-SUM(Jun!C10,Jun!E10,Jun!F10,Jun!G10)</f>
        <v>7</v>
      </c>
      <c r="D5" t="s">
        <v>32</v>
      </c>
      <c r="E5">
        <v>20</v>
      </c>
      <c r="F5">
        <v>13</v>
      </c>
      <c r="G5">
        <v>32</v>
      </c>
    </row>
    <row r="6" spans="1:7" x14ac:dyDescent="0.2">
      <c r="A6" s="11">
        <v>44718</v>
      </c>
      <c r="B6" s="27">
        <f>26-SUM(Jun!C11,Jun!E11,Jun!F11,Jun!G11)</f>
        <v>6</v>
      </c>
      <c r="D6" t="s">
        <v>33</v>
      </c>
      <c r="E6">
        <v>26</v>
      </c>
      <c r="F6">
        <v>6</v>
      </c>
      <c r="G6">
        <v>28</v>
      </c>
    </row>
    <row r="7" spans="1:7" x14ac:dyDescent="0.2">
      <c r="A7" s="11">
        <v>44719</v>
      </c>
      <c r="B7" s="27">
        <f>26-SUM(Jun!C12,Jun!E12,Jun!F12,Jun!G12)</f>
        <v>6</v>
      </c>
      <c r="D7" t="s">
        <v>34</v>
      </c>
      <c r="E7">
        <v>24</v>
      </c>
      <c r="F7">
        <v>8</v>
      </c>
      <c r="G7">
        <v>26</v>
      </c>
    </row>
    <row r="8" spans="1:7" x14ac:dyDescent="0.2">
      <c r="A8" s="11">
        <v>44720</v>
      </c>
      <c r="B8" s="27">
        <f>26-SUM(Jun!C13,Jun!E13,Jun!F13,Jun!G13)</f>
        <v>8</v>
      </c>
      <c r="D8" s="11" t="s">
        <v>35</v>
      </c>
    </row>
    <row r="9" spans="1:7" x14ac:dyDescent="0.2">
      <c r="A9" s="11">
        <v>44721</v>
      </c>
      <c r="B9" s="27">
        <f>26-SUM(Jun!C14,Jun!E14,Jun!F14,Jun!G14)</f>
        <v>7</v>
      </c>
      <c r="D9" t="s">
        <v>36</v>
      </c>
    </row>
    <row r="10" spans="1:7" x14ac:dyDescent="0.2">
      <c r="A10" s="11">
        <v>44722</v>
      </c>
      <c r="B10" s="27">
        <f>26-SUM(Jun!C15,Jun!E15,Jun!F15,Jun!G15)</f>
        <v>7</v>
      </c>
      <c r="D10" t="s">
        <v>37</v>
      </c>
    </row>
    <row r="11" spans="1:7" x14ac:dyDescent="0.2">
      <c r="A11" s="11">
        <v>44723</v>
      </c>
      <c r="B11" s="27">
        <f>26-SUM(Jun!C16,Jun!E16,Jun!F16,Jun!G16)</f>
        <v>2</v>
      </c>
      <c r="D11" t="s">
        <v>38</v>
      </c>
    </row>
    <row r="12" spans="1:7" x14ac:dyDescent="0.2">
      <c r="A12" s="11">
        <v>44724</v>
      </c>
      <c r="B12" s="27">
        <f>26-SUM(Jun!C17,Jun!E17,Jun!F17,Jun!G17)</f>
        <v>1</v>
      </c>
      <c r="D12" t="s">
        <v>39</v>
      </c>
    </row>
    <row r="13" spans="1:7" x14ac:dyDescent="0.2">
      <c r="A13" s="11">
        <v>44725</v>
      </c>
      <c r="B13" s="27">
        <f>26-SUM(Jun!C18,Jun!E18,Jun!F18,Jun!G18)</f>
        <v>1</v>
      </c>
      <c r="D13" t="s">
        <v>40</v>
      </c>
    </row>
    <row r="14" spans="1:7" x14ac:dyDescent="0.2">
      <c r="A14" s="11">
        <v>44726</v>
      </c>
      <c r="B14" s="27">
        <f>26-SUM(Jun!C19,Jun!E19,Jun!F19,Jun!G19)</f>
        <v>1</v>
      </c>
      <c r="D14" t="s">
        <v>41</v>
      </c>
      <c r="E14">
        <f>SUM(E2:E13)</f>
        <v>119</v>
      </c>
      <c r="F14">
        <f>SUM(F2:F13)</f>
        <v>61</v>
      </c>
      <c r="G14">
        <f>SUM(G2:G13)</f>
        <v>186</v>
      </c>
    </row>
    <row r="15" spans="1:7" x14ac:dyDescent="0.2">
      <c r="A15" s="11">
        <v>44727</v>
      </c>
      <c r="B15" s="27">
        <f>26-SUM(Jun!C20,Jun!E20,Jun!F20,Jun!G20)</f>
        <v>3</v>
      </c>
    </row>
    <row r="16" spans="1:7" x14ac:dyDescent="0.2">
      <c r="A16" s="11">
        <v>44728</v>
      </c>
      <c r="B16" s="27">
        <f>26-SUM(Jun!C21,Jun!E21,Jun!F21,Jun!G21)</f>
        <v>1</v>
      </c>
      <c r="E16" t="s">
        <v>42</v>
      </c>
      <c r="F16" t="s">
        <v>43</v>
      </c>
      <c r="G16" t="s">
        <v>44</v>
      </c>
    </row>
    <row r="17" spans="1:7" x14ac:dyDescent="0.2">
      <c r="A17" s="11">
        <v>44729</v>
      </c>
      <c r="B17" s="27">
        <f>26-SUM(Jun!C22,Jun!E22,Jun!F22,Jun!G22)</f>
        <v>2</v>
      </c>
      <c r="D17">
        <v>2018</v>
      </c>
      <c r="E17">
        <v>59</v>
      </c>
      <c r="F17">
        <v>21</v>
      </c>
      <c r="G17">
        <v>5</v>
      </c>
    </row>
    <row r="18" spans="1:7" x14ac:dyDescent="0.2">
      <c r="A18" s="11">
        <v>44730</v>
      </c>
      <c r="B18" s="27">
        <f>26-SUM(Jun!C23,Jun!E23,Jun!F23,Jun!G23)</f>
        <v>5</v>
      </c>
      <c r="D18">
        <v>2019</v>
      </c>
      <c r="E18">
        <v>42</v>
      </c>
      <c r="F18">
        <v>11</v>
      </c>
      <c r="G18">
        <v>15</v>
      </c>
    </row>
    <row r="19" spans="1:7" x14ac:dyDescent="0.2">
      <c r="A19" s="11">
        <v>44731</v>
      </c>
      <c r="B19" s="27">
        <f>26-SUM(Jun!C24,Jun!E24,Jun!F24,Jun!G24)</f>
        <v>4</v>
      </c>
      <c r="D19">
        <v>2020</v>
      </c>
      <c r="E19">
        <v>52</v>
      </c>
      <c r="F19">
        <v>17</v>
      </c>
      <c r="G19">
        <v>26</v>
      </c>
    </row>
    <row r="20" spans="1:7" x14ac:dyDescent="0.2">
      <c r="A20" s="11">
        <v>44732</v>
      </c>
      <c r="B20" s="27">
        <f>26-SUM(Jun!C25,Jun!E25,Jun!F25,Jun!G25)</f>
        <v>4</v>
      </c>
      <c r="D20">
        <v>2021</v>
      </c>
      <c r="E20">
        <v>48</v>
      </c>
      <c r="F20">
        <v>8</v>
      </c>
      <c r="G20">
        <v>36</v>
      </c>
    </row>
    <row r="21" spans="1:7" x14ac:dyDescent="0.2">
      <c r="A21" s="11">
        <v>44733</v>
      </c>
      <c r="B21" s="27">
        <f>26-SUM(Jun!C26,Jun!E26,Jun!F26,Jun!G26)</f>
        <v>4</v>
      </c>
      <c r="D21">
        <v>2022</v>
      </c>
      <c r="E21">
        <v>24</v>
      </c>
      <c r="F21">
        <v>8</v>
      </c>
      <c r="G21">
        <v>26</v>
      </c>
    </row>
    <row r="22" spans="1:7" x14ac:dyDescent="0.2">
      <c r="A22" s="11">
        <v>44734</v>
      </c>
      <c r="B22" s="27">
        <f>26-SUM(Jun!C27,Jun!E27,Jun!F27,Jun!G27)</f>
        <v>4</v>
      </c>
    </row>
    <row r="23" spans="1:7" x14ac:dyDescent="0.2">
      <c r="A23" s="11">
        <v>44735</v>
      </c>
      <c r="B23" s="27">
        <f>26-SUM(Jun!C28,Jun!E28,Jun!F28,Jun!G28)</f>
        <v>3</v>
      </c>
    </row>
    <row r="24" spans="1:7" x14ac:dyDescent="0.2">
      <c r="A24" s="11">
        <v>44736</v>
      </c>
      <c r="B24" s="27">
        <f>26-SUM(Jun!C29,Jun!E29,Jun!F29,Jun!G29)</f>
        <v>3</v>
      </c>
    </row>
    <row r="25" spans="1:7" x14ac:dyDescent="0.2">
      <c r="A25" s="11">
        <v>44737</v>
      </c>
      <c r="B25" s="27">
        <f>26-SUM(Jun!C30,Jun!E30,Jun!F30,Jun!G30)</f>
        <v>3</v>
      </c>
    </row>
    <row r="26" spans="1:7" x14ac:dyDescent="0.2">
      <c r="A26" s="11">
        <v>44738</v>
      </c>
      <c r="B26" s="27">
        <f>26-SUM(Jun!C31,Jun!E31,Jun!F31,Jun!G31)</f>
        <v>0</v>
      </c>
    </row>
    <row r="27" spans="1:7" x14ac:dyDescent="0.2">
      <c r="A27" s="11">
        <v>44739</v>
      </c>
      <c r="B27" s="27">
        <f>26-SUM(Jun!C32,Jun!E32,Jun!F32,Jun!G32)</f>
        <v>0</v>
      </c>
    </row>
    <row r="28" spans="1:7" x14ac:dyDescent="0.2">
      <c r="A28" s="11">
        <v>44740</v>
      </c>
      <c r="B28" s="27">
        <f>26-SUM(Jun!C33,Jun!E33,Jun!F33,Jun!G33)</f>
        <v>0</v>
      </c>
    </row>
    <row r="29" spans="1:7" x14ac:dyDescent="0.2">
      <c r="A29" s="11">
        <v>44741</v>
      </c>
      <c r="B29" s="27">
        <f>26-SUM(Jun!C34,Jun!E34,Jun!F34,Jun!G34)</f>
        <v>2</v>
      </c>
    </row>
    <row r="30" spans="1:7" x14ac:dyDescent="0.2">
      <c r="A30" s="11">
        <v>44742</v>
      </c>
      <c r="B30" s="27">
        <f>26-SUM(Jun!C35,Jun!E35,Jun!F35,Jun!G35)</f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topLeftCell="A6" zoomScaleNormal="100" workbookViewId="0">
      <selection activeCell="O5" sqref="O5:O37"/>
    </sheetView>
  </sheetViews>
  <sheetFormatPr defaultRowHeight="12.75" x14ac:dyDescent="0.25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11"/>
    <col min="24" max="24" width="9.33203125" style="11"/>
    <col min="26" max="26" width="9.33203125" style="1"/>
    <col min="36" max="36" width="10.6640625" customWidth="1"/>
  </cols>
  <sheetData>
    <row r="1" spans="1:27" x14ac:dyDescent="0.25">
      <c r="A1" s="42" t="s">
        <v>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7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7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7" ht="4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3"/>
      <c r="V4" s="2"/>
      <c r="W4" s="2"/>
    </row>
    <row r="5" spans="1:27" ht="179.25" x14ac:dyDescent="0.4">
      <c r="A5" s="43" t="s">
        <v>57</v>
      </c>
      <c r="B5" s="43"/>
      <c r="C5" s="4" t="s">
        <v>1</v>
      </c>
      <c r="D5" s="4" t="s">
        <v>2</v>
      </c>
      <c r="E5" s="4" t="s">
        <v>3</v>
      </c>
      <c r="F5" s="4" t="s">
        <v>45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58</v>
      </c>
      <c r="L5" s="4" t="s">
        <v>8</v>
      </c>
      <c r="M5" s="4" t="s">
        <v>9</v>
      </c>
      <c r="N5" s="4" t="s">
        <v>10</v>
      </c>
      <c r="O5" s="35" t="s">
        <v>67</v>
      </c>
      <c r="P5" s="5"/>
      <c r="Q5" s="5"/>
      <c r="R5" s="5"/>
      <c r="S5" s="5"/>
      <c r="T5" s="5"/>
      <c r="U5" s="6"/>
      <c r="V5" s="6"/>
      <c r="W5" s="5"/>
      <c r="X5" s="5"/>
      <c r="Y5" s="11"/>
      <c r="Z5"/>
      <c r="AA5" s="1"/>
    </row>
    <row r="6" spans="1:27" ht="16.5" x14ac:dyDescent="0.3">
      <c r="A6" s="18">
        <v>1</v>
      </c>
      <c r="B6" s="7" t="s">
        <v>11</v>
      </c>
      <c r="C6" s="7">
        <v>12</v>
      </c>
      <c r="D6" s="7">
        <v>0</v>
      </c>
      <c r="E6" s="7">
        <v>1</v>
      </c>
      <c r="F6" s="7">
        <v>7</v>
      </c>
      <c r="G6" s="7">
        <v>0</v>
      </c>
      <c r="H6" s="7">
        <v>0</v>
      </c>
      <c r="I6" s="7">
        <v>0</v>
      </c>
      <c r="J6" s="7">
        <v>3</v>
      </c>
      <c r="K6" s="7">
        <v>0</v>
      </c>
      <c r="L6" s="8">
        <f>SUM(H6,I6,J6,K6)</f>
        <v>3</v>
      </c>
      <c r="M6" s="9">
        <v>0</v>
      </c>
      <c r="N6" s="10">
        <v>4</v>
      </c>
      <c r="O6" s="39">
        <f>(C6)/(26-E6-F6-G6)</f>
        <v>0.66666666666666663</v>
      </c>
      <c r="P6" s="5"/>
      <c r="Q6" s="5"/>
      <c r="R6" s="5"/>
      <c r="S6" s="5"/>
      <c r="T6" s="5"/>
      <c r="U6" s="6"/>
      <c r="V6" s="11"/>
      <c r="X6" s="5"/>
      <c r="Y6" s="11"/>
      <c r="Z6"/>
      <c r="AA6" s="1"/>
    </row>
    <row r="7" spans="1:27" ht="16.5" x14ac:dyDescent="0.3">
      <c r="A7" s="12">
        <v>2</v>
      </c>
      <c r="B7" s="12" t="s">
        <v>12</v>
      </c>
      <c r="C7" s="7">
        <v>12</v>
      </c>
      <c r="D7" s="7">
        <v>1</v>
      </c>
      <c r="E7" s="7">
        <v>1</v>
      </c>
      <c r="F7" s="7">
        <v>6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8">
        <f t="shared" ref="L7:L36" si="0">SUM(H7,I7,J7,K7)</f>
        <v>1</v>
      </c>
      <c r="M7" s="9">
        <v>0</v>
      </c>
      <c r="N7" s="10">
        <v>0</v>
      </c>
      <c r="O7" s="39">
        <f t="shared" ref="O7:O36" si="1">(C7)/(26-E7-F7-G7)</f>
        <v>0.63157894736842102</v>
      </c>
      <c r="P7" s="5"/>
      <c r="Q7" s="5"/>
      <c r="R7" s="5"/>
      <c r="S7" s="5"/>
      <c r="T7" s="5"/>
      <c r="U7" s="6"/>
      <c r="V7" s="11"/>
      <c r="X7" s="5"/>
      <c r="Y7" s="11"/>
      <c r="Z7"/>
      <c r="AA7" s="1"/>
    </row>
    <row r="8" spans="1:27" ht="16.5" x14ac:dyDescent="0.3">
      <c r="A8" s="12">
        <v>3</v>
      </c>
      <c r="B8" s="12" t="s">
        <v>13</v>
      </c>
      <c r="C8" s="7">
        <v>13</v>
      </c>
      <c r="D8" s="7">
        <v>1</v>
      </c>
      <c r="E8" s="7">
        <v>1</v>
      </c>
      <c r="F8" s="7">
        <v>6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8">
        <f t="shared" si="0"/>
        <v>1</v>
      </c>
      <c r="M8" s="9">
        <v>1</v>
      </c>
      <c r="N8" s="10">
        <v>0</v>
      </c>
      <c r="O8" s="39">
        <f t="shared" si="1"/>
        <v>0.68421052631578949</v>
      </c>
      <c r="P8" s="5"/>
      <c r="Q8" s="5"/>
      <c r="R8" s="5"/>
      <c r="S8" s="5"/>
      <c r="T8" s="5"/>
      <c r="U8" s="6"/>
      <c r="V8" s="11"/>
      <c r="X8" s="5"/>
      <c r="Y8" s="11"/>
      <c r="Z8"/>
      <c r="AA8" s="1"/>
    </row>
    <row r="9" spans="1:27" ht="16.5" x14ac:dyDescent="0.3">
      <c r="A9" s="26">
        <v>4</v>
      </c>
      <c r="B9" s="7" t="s">
        <v>14</v>
      </c>
      <c r="C9" s="7">
        <v>14</v>
      </c>
      <c r="D9" s="7">
        <v>1</v>
      </c>
      <c r="E9" s="7">
        <v>2</v>
      </c>
      <c r="F9" s="7">
        <v>6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8">
        <f t="shared" si="0"/>
        <v>1</v>
      </c>
      <c r="M9" s="9">
        <v>0</v>
      </c>
      <c r="N9" s="10">
        <v>0</v>
      </c>
      <c r="O9" s="39">
        <f t="shared" si="1"/>
        <v>0.77777777777777779</v>
      </c>
      <c r="P9" s="5"/>
      <c r="Q9" s="5"/>
      <c r="R9" s="5"/>
      <c r="S9" s="5"/>
      <c r="T9" s="5"/>
      <c r="U9" s="6"/>
      <c r="V9" s="11"/>
      <c r="X9" s="5"/>
      <c r="Y9" s="11"/>
      <c r="Z9"/>
      <c r="AA9" s="1"/>
    </row>
    <row r="10" spans="1:27" ht="16.5" x14ac:dyDescent="0.3">
      <c r="A10" s="12">
        <v>5</v>
      </c>
      <c r="B10" s="7" t="s">
        <v>15</v>
      </c>
      <c r="C10" s="7">
        <v>14</v>
      </c>
      <c r="D10" s="7">
        <v>1</v>
      </c>
      <c r="E10" s="7">
        <v>2</v>
      </c>
      <c r="F10" s="7">
        <v>6</v>
      </c>
      <c r="G10" s="7">
        <v>0</v>
      </c>
      <c r="H10" s="7">
        <v>2</v>
      </c>
      <c r="I10" s="7">
        <v>0</v>
      </c>
      <c r="J10" s="7">
        <v>2</v>
      </c>
      <c r="K10" s="7">
        <v>0</v>
      </c>
      <c r="L10" s="8">
        <f t="shared" si="0"/>
        <v>4</v>
      </c>
      <c r="M10" s="9">
        <v>1</v>
      </c>
      <c r="N10" s="10">
        <v>2</v>
      </c>
      <c r="O10" s="39">
        <f t="shared" si="1"/>
        <v>0.77777777777777779</v>
      </c>
      <c r="P10" s="5"/>
      <c r="Q10" s="5"/>
      <c r="R10" s="13"/>
      <c r="S10" s="13"/>
      <c r="T10" s="13"/>
      <c r="U10" s="6"/>
      <c r="V10" s="11"/>
      <c r="X10" s="5"/>
      <c r="Y10" s="11"/>
      <c r="Z10"/>
      <c r="AA10" s="1"/>
    </row>
    <row r="11" spans="1:27" ht="16.5" x14ac:dyDescent="0.3">
      <c r="A11" s="12">
        <v>6</v>
      </c>
      <c r="B11" s="7" t="s">
        <v>16</v>
      </c>
      <c r="C11" s="7">
        <v>16</v>
      </c>
      <c r="D11" s="7">
        <v>1</v>
      </c>
      <c r="E11" s="7">
        <v>3</v>
      </c>
      <c r="F11" s="7">
        <v>6</v>
      </c>
      <c r="G11" s="7">
        <v>0</v>
      </c>
      <c r="H11" s="7">
        <v>0</v>
      </c>
      <c r="I11" s="7">
        <v>1</v>
      </c>
      <c r="J11" s="7">
        <v>1</v>
      </c>
      <c r="K11" s="7">
        <v>0</v>
      </c>
      <c r="L11" s="8">
        <f t="shared" si="0"/>
        <v>2</v>
      </c>
      <c r="M11" s="9">
        <v>0</v>
      </c>
      <c r="N11" s="10">
        <v>3</v>
      </c>
      <c r="O11" s="39">
        <f t="shared" si="1"/>
        <v>0.94117647058823528</v>
      </c>
      <c r="P11" s="5"/>
      <c r="Q11" s="5"/>
      <c r="R11" s="13"/>
      <c r="S11" s="13"/>
      <c r="T11" s="13"/>
      <c r="U11" s="6"/>
      <c r="V11" s="11"/>
      <c r="X11" s="5"/>
      <c r="Y11" s="11"/>
      <c r="Z11"/>
      <c r="AA11" s="1"/>
    </row>
    <row r="12" spans="1:27" ht="16.5" x14ac:dyDescent="0.3">
      <c r="A12" s="12">
        <v>7</v>
      </c>
      <c r="B12" s="7" t="s">
        <v>17</v>
      </c>
      <c r="C12" s="7">
        <v>15</v>
      </c>
      <c r="D12" s="7">
        <v>1</v>
      </c>
      <c r="E12" s="7">
        <v>3</v>
      </c>
      <c r="F12" s="7">
        <v>6</v>
      </c>
      <c r="G12" s="7">
        <v>0</v>
      </c>
      <c r="H12" s="7">
        <v>0</v>
      </c>
      <c r="I12" s="7">
        <v>2</v>
      </c>
      <c r="J12" s="7">
        <v>0</v>
      </c>
      <c r="K12" s="7">
        <v>0</v>
      </c>
      <c r="L12" s="8">
        <f t="shared" si="0"/>
        <v>2</v>
      </c>
      <c r="M12" s="9">
        <v>0</v>
      </c>
      <c r="N12" s="10">
        <v>3</v>
      </c>
      <c r="O12" s="39">
        <f t="shared" si="1"/>
        <v>0.88235294117647056</v>
      </c>
      <c r="P12" s="22"/>
      <c r="Q12" s="5"/>
      <c r="R12" s="13"/>
      <c r="S12" s="13"/>
      <c r="T12" s="13"/>
      <c r="U12" s="6"/>
      <c r="V12" s="11"/>
      <c r="X12" s="5"/>
      <c r="Y12" s="11"/>
      <c r="Z12"/>
      <c r="AA12" s="1"/>
    </row>
    <row r="13" spans="1:27" ht="16.5" x14ac:dyDescent="0.3">
      <c r="A13" s="12">
        <v>8</v>
      </c>
      <c r="B13" s="7" t="s">
        <v>11</v>
      </c>
      <c r="C13" s="7">
        <v>15</v>
      </c>
      <c r="D13" s="7">
        <v>0</v>
      </c>
      <c r="E13" s="7">
        <v>2</v>
      </c>
      <c r="F13" s="7">
        <v>7</v>
      </c>
      <c r="G13" s="7">
        <v>0</v>
      </c>
      <c r="H13" s="7">
        <v>2</v>
      </c>
      <c r="I13" s="7">
        <v>0</v>
      </c>
      <c r="J13" s="7">
        <v>1</v>
      </c>
      <c r="K13" s="7">
        <v>0</v>
      </c>
      <c r="L13" s="8">
        <f t="shared" si="0"/>
        <v>3</v>
      </c>
      <c r="M13" s="9">
        <v>0</v>
      </c>
      <c r="N13" s="10">
        <v>1</v>
      </c>
      <c r="O13" s="39">
        <f t="shared" si="1"/>
        <v>0.88235294117647056</v>
      </c>
      <c r="P13" s="5"/>
      <c r="Q13" s="5"/>
      <c r="R13" s="13"/>
      <c r="S13" s="13"/>
      <c r="T13" s="13"/>
      <c r="U13" s="6"/>
      <c r="V13" s="11"/>
      <c r="X13" s="5"/>
      <c r="Y13" s="11"/>
      <c r="Z13"/>
      <c r="AA13" s="1"/>
    </row>
    <row r="14" spans="1:27" ht="16.5" x14ac:dyDescent="0.3">
      <c r="A14" s="12">
        <v>9</v>
      </c>
      <c r="B14" s="12" t="s">
        <v>12</v>
      </c>
      <c r="C14" s="7">
        <v>16</v>
      </c>
      <c r="D14" s="7">
        <v>0</v>
      </c>
      <c r="E14" s="7">
        <v>3</v>
      </c>
      <c r="F14" s="7">
        <v>4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8">
        <f t="shared" si="0"/>
        <v>0</v>
      </c>
      <c r="M14" s="9">
        <v>0</v>
      </c>
      <c r="N14" s="10">
        <v>0</v>
      </c>
      <c r="O14" s="39">
        <f t="shared" si="1"/>
        <v>0.84210526315789469</v>
      </c>
      <c r="P14" s="5"/>
      <c r="Q14" s="5"/>
      <c r="R14" s="13"/>
      <c r="S14" s="13"/>
      <c r="T14" s="13"/>
      <c r="U14" s="6"/>
      <c r="V14" s="11"/>
      <c r="X14" s="5"/>
      <c r="Y14" s="11"/>
      <c r="Z14"/>
      <c r="AA14" s="1"/>
    </row>
    <row r="15" spans="1:27" ht="16.5" x14ac:dyDescent="0.3">
      <c r="A15" s="12">
        <v>10</v>
      </c>
      <c r="B15" s="12" t="s">
        <v>13</v>
      </c>
      <c r="C15" s="7">
        <v>16</v>
      </c>
      <c r="D15" s="7">
        <v>0</v>
      </c>
      <c r="E15" s="7">
        <v>4</v>
      </c>
      <c r="F15" s="7">
        <v>4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8">
        <f t="shared" si="0"/>
        <v>0</v>
      </c>
      <c r="M15" s="9">
        <v>0</v>
      </c>
      <c r="N15" s="10">
        <v>0</v>
      </c>
      <c r="O15" s="39">
        <f t="shared" si="1"/>
        <v>0.88888888888888884</v>
      </c>
      <c r="P15" s="5"/>
      <c r="Q15" s="5"/>
      <c r="R15" s="13"/>
      <c r="S15" s="13"/>
      <c r="T15" s="13"/>
      <c r="U15" s="6"/>
      <c r="V15" s="11"/>
      <c r="X15" s="5"/>
      <c r="Y15" s="11"/>
      <c r="Z15"/>
      <c r="AA15" s="1"/>
    </row>
    <row r="16" spans="1:27" ht="16.5" x14ac:dyDescent="0.3">
      <c r="A16" s="12">
        <v>11</v>
      </c>
      <c r="B16" s="7" t="s">
        <v>14</v>
      </c>
      <c r="C16" s="7">
        <v>18</v>
      </c>
      <c r="D16" s="7">
        <v>0</v>
      </c>
      <c r="E16" s="7">
        <v>4</v>
      </c>
      <c r="F16" s="7">
        <v>4</v>
      </c>
      <c r="G16" s="7">
        <v>0</v>
      </c>
      <c r="H16" s="7">
        <v>2</v>
      </c>
      <c r="I16" s="7">
        <v>0</v>
      </c>
      <c r="J16" s="7">
        <v>0</v>
      </c>
      <c r="K16" s="7">
        <v>0</v>
      </c>
      <c r="L16" s="8">
        <f t="shared" si="0"/>
        <v>2</v>
      </c>
      <c r="M16" s="9">
        <v>0</v>
      </c>
      <c r="N16" s="10">
        <v>5</v>
      </c>
      <c r="O16" s="39">
        <f t="shared" si="1"/>
        <v>1</v>
      </c>
      <c r="P16" s="5"/>
      <c r="Q16" s="5"/>
      <c r="R16" s="13"/>
      <c r="S16" s="13"/>
      <c r="T16" s="13"/>
      <c r="U16" s="6"/>
      <c r="V16" s="11"/>
      <c r="X16" s="5"/>
      <c r="Y16" s="11"/>
      <c r="Z16"/>
      <c r="AA16" s="1"/>
    </row>
    <row r="17" spans="1:27" ht="16.5" x14ac:dyDescent="0.3">
      <c r="A17" s="12">
        <v>12</v>
      </c>
      <c r="B17" s="7" t="s">
        <v>15</v>
      </c>
      <c r="C17" s="7">
        <v>13</v>
      </c>
      <c r="D17" s="7">
        <v>0</v>
      </c>
      <c r="E17" s="7">
        <v>5</v>
      </c>
      <c r="F17" s="7">
        <v>4</v>
      </c>
      <c r="G17" s="7">
        <v>0</v>
      </c>
      <c r="H17" s="7">
        <v>0</v>
      </c>
      <c r="I17" s="7">
        <v>1</v>
      </c>
      <c r="J17" s="7">
        <v>0</v>
      </c>
      <c r="K17" s="7">
        <v>0</v>
      </c>
      <c r="L17" s="8">
        <f t="shared" si="0"/>
        <v>1</v>
      </c>
      <c r="M17" s="9">
        <v>0</v>
      </c>
      <c r="N17" s="10">
        <v>1</v>
      </c>
      <c r="O17" s="39">
        <f t="shared" si="1"/>
        <v>0.76470588235294112</v>
      </c>
      <c r="P17" s="5"/>
      <c r="Q17" s="5"/>
      <c r="R17" s="13"/>
      <c r="S17" s="13"/>
      <c r="T17" s="13"/>
      <c r="U17" s="6"/>
      <c r="V17" s="11"/>
      <c r="X17" s="5"/>
      <c r="Y17" s="11"/>
      <c r="Z17"/>
      <c r="AA17" s="1"/>
    </row>
    <row r="18" spans="1:27" ht="16.5" x14ac:dyDescent="0.3">
      <c r="A18" s="12">
        <v>13</v>
      </c>
      <c r="B18" s="7" t="s">
        <v>16</v>
      </c>
      <c r="C18" s="7">
        <v>13</v>
      </c>
      <c r="D18" s="7">
        <v>0</v>
      </c>
      <c r="E18" s="7">
        <v>4</v>
      </c>
      <c r="F18" s="7">
        <v>5</v>
      </c>
      <c r="G18" s="7">
        <v>0</v>
      </c>
      <c r="H18" s="7">
        <v>1</v>
      </c>
      <c r="I18" s="7">
        <v>0</v>
      </c>
      <c r="J18" s="7">
        <v>2</v>
      </c>
      <c r="K18" s="7">
        <v>0</v>
      </c>
      <c r="L18" s="8">
        <f t="shared" si="0"/>
        <v>3</v>
      </c>
      <c r="M18" s="9">
        <v>0</v>
      </c>
      <c r="N18" s="10">
        <v>2</v>
      </c>
      <c r="O18" s="39">
        <f t="shared" si="1"/>
        <v>0.76470588235294112</v>
      </c>
      <c r="P18" s="5"/>
      <c r="Q18" s="5"/>
      <c r="R18" s="13"/>
      <c r="S18" s="13"/>
      <c r="T18" s="13"/>
      <c r="U18" s="6"/>
      <c r="V18" s="11"/>
      <c r="X18" s="5"/>
      <c r="Y18" s="11"/>
      <c r="Z18"/>
      <c r="AA18" s="1"/>
    </row>
    <row r="19" spans="1:27" ht="16.5" x14ac:dyDescent="0.3">
      <c r="A19" s="12">
        <v>14</v>
      </c>
      <c r="B19" s="7" t="s">
        <v>17</v>
      </c>
      <c r="C19" s="7">
        <v>15</v>
      </c>
      <c r="D19" s="7">
        <v>0</v>
      </c>
      <c r="E19" s="7">
        <v>3</v>
      </c>
      <c r="F19" s="7">
        <v>6</v>
      </c>
      <c r="G19" s="7">
        <v>0</v>
      </c>
      <c r="H19" s="7">
        <v>0</v>
      </c>
      <c r="I19" s="7">
        <v>0</v>
      </c>
      <c r="J19" s="7">
        <v>2</v>
      </c>
      <c r="K19" s="7">
        <v>0</v>
      </c>
      <c r="L19" s="8">
        <f t="shared" si="0"/>
        <v>2</v>
      </c>
      <c r="M19" s="9">
        <v>0</v>
      </c>
      <c r="N19" s="10">
        <v>3</v>
      </c>
      <c r="O19" s="39">
        <f t="shared" si="1"/>
        <v>0.88235294117647056</v>
      </c>
      <c r="P19" s="5"/>
      <c r="Q19" s="13"/>
      <c r="R19" s="13"/>
      <c r="S19" s="13"/>
      <c r="T19" s="13"/>
      <c r="U19" s="6"/>
      <c r="V19" s="11"/>
      <c r="X19" s="5"/>
      <c r="Y19" s="11"/>
      <c r="Z19"/>
      <c r="AA19" s="1"/>
    </row>
    <row r="20" spans="1:27" ht="16.5" x14ac:dyDescent="0.3">
      <c r="A20" s="12">
        <v>15</v>
      </c>
      <c r="B20" s="7" t="s">
        <v>11</v>
      </c>
      <c r="C20" s="7">
        <v>13</v>
      </c>
      <c r="D20" s="7">
        <v>0</v>
      </c>
      <c r="E20" s="7">
        <v>3</v>
      </c>
      <c r="F20" s="7">
        <v>6</v>
      </c>
      <c r="G20" s="7">
        <v>0</v>
      </c>
      <c r="H20" s="7">
        <v>0</v>
      </c>
      <c r="I20" s="7">
        <v>0</v>
      </c>
      <c r="J20" s="7">
        <v>3</v>
      </c>
      <c r="K20" s="7">
        <v>0</v>
      </c>
      <c r="L20" s="8">
        <f t="shared" si="0"/>
        <v>3</v>
      </c>
      <c r="M20" s="9">
        <v>0</v>
      </c>
      <c r="N20" s="10">
        <v>3</v>
      </c>
      <c r="O20" s="39">
        <f t="shared" si="1"/>
        <v>0.76470588235294112</v>
      </c>
      <c r="P20" s="5"/>
      <c r="Q20" s="5"/>
      <c r="R20" s="13"/>
      <c r="S20" s="13"/>
      <c r="T20" s="13"/>
      <c r="U20" s="6"/>
      <c r="V20" s="11"/>
      <c r="X20" s="5"/>
      <c r="Y20" s="11"/>
      <c r="Z20"/>
      <c r="AA20" s="1"/>
    </row>
    <row r="21" spans="1:27" ht="16.5" x14ac:dyDescent="0.3">
      <c r="A21" s="12">
        <v>16</v>
      </c>
      <c r="B21" s="12" t="s">
        <v>12</v>
      </c>
      <c r="C21" s="7">
        <v>13</v>
      </c>
      <c r="D21" s="7">
        <v>1</v>
      </c>
      <c r="E21" s="7">
        <v>3</v>
      </c>
      <c r="F21" s="7">
        <v>7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8">
        <f t="shared" si="0"/>
        <v>0</v>
      </c>
      <c r="M21" s="9">
        <v>0</v>
      </c>
      <c r="N21" s="10">
        <v>0</v>
      </c>
      <c r="O21" s="39">
        <f t="shared" si="1"/>
        <v>0.8125</v>
      </c>
      <c r="P21" s="22"/>
      <c r="Q21" s="5"/>
      <c r="R21" s="13"/>
      <c r="S21" s="13"/>
      <c r="T21" s="13"/>
      <c r="U21" s="6"/>
      <c r="V21" s="11"/>
      <c r="X21" s="5"/>
      <c r="Y21" s="11"/>
      <c r="Z21"/>
      <c r="AA21" s="1"/>
    </row>
    <row r="22" spans="1:27" ht="16.5" x14ac:dyDescent="0.3">
      <c r="A22" s="12">
        <v>17</v>
      </c>
      <c r="B22" s="12" t="s">
        <v>13</v>
      </c>
      <c r="C22" s="7">
        <v>14</v>
      </c>
      <c r="D22" s="7">
        <v>1</v>
      </c>
      <c r="E22" s="7">
        <v>4</v>
      </c>
      <c r="F22" s="7">
        <v>7</v>
      </c>
      <c r="G22" s="7">
        <v>0</v>
      </c>
      <c r="H22" s="7">
        <v>0</v>
      </c>
      <c r="I22" s="7">
        <v>0</v>
      </c>
      <c r="J22" s="7">
        <v>1</v>
      </c>
      <c r="K22" s="7">
        <v>0</v>
      </c>
      <c r="L22" s="8">
        <f t="shared" si="0"/>
        <v>1</v>
      </c>
      <c r="M22" s="9">
        <v>0</v>
      </c>
      <c r="N22" s="10">
        <v>0</v>
      </c>
      <c r="O22" s="39">
        <f t="shared" si="1"/>
        <v>0.93333333333333335</v>
      </c>
      <c r="P22" s="5"/>
      <c r="Q22" s="5"/>
      <c r="R22" s="13"/>
      <c r="S22" s="13"/>
      <c r="T22" s="13"/>
      <c r="U22" s="6"/>
      <c r="V22" s="11"/>
      <c r="X22" s="5"/>
      <c r="Y22" s="11"/>
      <c r="Z22"/>
      <c r="AA22" s="1"/>
    </row>
    <row r="23" spans="1:27" ht="16.5" x14ac:dyDescent="0.3">
      <c r="A23" s="12">
        <v>18</v>
      </c>
      <c r="B23" s="7" t="s">
        <v>14</v>
      </c>
      <c r="C23" s="7">
        <v>14</v>
      </c>
      <c r="D23" s="7">
        <v>0</v>
      </c>
      <c r="E23" s="7">
        <v>4</v>
      </c>
      <c r="F23" s="7">
        <v>7</v>
      </c>
      <c r="G23" s="7">
        <v>0</v>
      </c>
      <c r="H23" s="7">
        <v>0</v>
      </c>
      <c r="I23" s="7">
        <v>0</v>
      </c>
      <c r="J23" s="7">
        <v>3</v>
      </c>
      <c r="K23" s="7">
        <v>0</v>
      </c>
      <c r="L23" s="8">
        <f t="shared" si="0"/>
        <v>3</v>
      </c>
      <c r="M23" s="9">
        <v>0</v>
      </c>
      <c r="N23" s="10">
        <v>3</v>
      </c>
      <c r="O23" s="39">
        <f t="shared" si="1"/>
        <v>0.93333333333333335</v>
      </c>
      <c r="P23" s="5"/>
      <c r="Q23" s="5"/>
      <c r="R23" s="13"/>
      <c r="S23" s="13"/>
      <c r="T23" s="13"/>
      <c r="U23" s="6"/>
      <c r="V23" s="11"/>
      <c r="X23" s="5"/>
      <c r="Y23" s="11"/>
      <c r="Z23"/>
      <c r="AA23" s="1"/>
    </row>
    <row r="24" spans="1:27" ht="16.5" x14ac:dyDescent="0.3">
      <c r="A24" s="12">
        <v>19</v>
      </c>
      <c r="B24" s="7" t="s">
        <v>15</v>
      </c>
      <c r="C24" s="7">
        <v>14</v>
      </c>
      <c r="D24" s="7">
        <v>0</v>
      </c>
      <c r="E24" s="7">
        <v>5</v>
      </c>
      <c r="F24" s="7">
        <v>5</v>
      </c>
      <c r="G24" s="7">
        <v>0</v>
      </c>
      <c r="H24" s="7">
        <v>1</v>
      </c>
      <c r="I24" s="7">
        <v>0</v>
      </c>
      <c r="J24" s="7">
        <v>1</v>
      </c>
      <c r="K24" s="7">
        <v>0</v>
      </c>
      <c r="L24" s="8">
        <f t="shared" si="0"/>
        <v>2</v>
      </c>
      <c r="M24" s="9">
        <v>0</v>
      </c>
      <c r="N24" s="10">
        <v>4</v>
      </c>
      <c r="O24" s="39">
        <f t="shared" si="1"/>
        <v>0.875</v>
      </c>
      <c r="P24" s="5"/>
      <c r="Q24" s="5"/>
      <c r="R24" s="5"/>
      <c r="S24" s="5"/>
      <c r="T24" s="13"/>
      <c r="U24" s="6"/>
      <c r="V24" s="11"/>
      <c r="X24" s="5"/>
      <c r="Y24" s="11"/>
      <c r="Z24"/>
      <c r="AA24" s="1"/>
    </row>
    <row r="25" spans="1:27" ht="16.5" x14ac:dyDescent="0.3">
      <c r="A25" s="12">
        <v>20</v>
      </c>
      <c r="B25" s="7" t="s">
        <v>16</v>
      </c>
      <c r="C25" s="7">
        <v>12</v>
      </c>
      <c r="D25" s="7">
        <v>0</v>
      </c>
      <c r="E25" s="7">
        <v>3</v>
      </c>
      <c r="F25" s="7">
        <v>7</v>
      </c>
      <c r="G25" s="7">
        <v>0</v>
      </c>
      <c r="H25" s="7">
        <v>0</v>
      </c>
      <c r="I25" s="7">
        <v>1</v>
      </c>
      <c r="J25" s="7">
        <v>0</v>
      </c>
      <c r="K25" s="7">
        <v>0</v>
      </c>
      <c r="L25" s="8">
        <f t="shared" si="0"/>
        <v>1</v>
      </c>
      <c r="M25" s="9">
        <v>0</v>
      </c>
      <c r="N25" s="10">
        <v>2</v>
      </c>
      <c r="O25" s="39">
        <f t="shared" si="1"/>
        <v>0.75</v>
      </c>
      <c r="P25" s="5"/>
      <c r="Q25" s="5"/>
      <c r="R25" s="5"/>
      <c r="S25" s="5"/>
      <c r="T25" s="5"/>
      <c r="U25" s="6"/>
      <c r="V25" s="11"/>
      <c r="X25" s="5"/>
      <c r="Y25" s="11"/>
      <c r="Z25"/>
      <c r="AA25" s="1"/>
    </row>
    <row r="26" spans="1:27" ht="16.5" x14ac:dyDescent="0.3">
      <c r="A26" s="12">
        <v>21</v>
      </c>
      <c r="B26" s="7" t="s">
        <v>17</v>
      </c>
      <c r="C26" s="7">
        <v>12</v>
      </c>
      <c r="D26" s="7">
        <v>0</v>
      </c>
      <c r="E26" s="7">
        <v>2</v>
      </c>
      <c r="F26" s="7">
        <v>7</v>
      </c>
      <c r="G26" s="7">
        <v>0</v>
      </c>
      <c r="H26" s="7">
        <v>1</v>
      </c>
      <c r="I26" s="7">
        <v>2</v>
      </c>
      <c r="J26" s="7">
        <v>1</v>
      </c>
      <c r="K26" s="7">
        <v>0</v>
      </c>
      <c r="L26" s="8">
        <f t="shared" si="0"/>
        <v>4</v>
      </c>
      <c r="M26" s="9">
        <v>0</v>
      </c>
      <c r="N26" s="10">
        <v>3</v>
      </c>
      <c r="O26" s="39">
        <f t="shared" si="1"/>
        <v>0.70588235294117652</v>
      </c>
      <c r="P26" s="5"/>
      <c r="Q26" s="5"/>
      <c r="R26" s="5"/>
      <c r="S26" s="5"/>
      <c r="T26" s="5"/>
      <c r="U26" s="6"/>
      <c r="V26" s="11"/>
      <c r="X26" s="5"/>
      <c r="Y26" s="11"/>
      <c r="Z26"/>
      <c r="AA26" s="1"/>
    </row>
    <row r="27" spans="1:27" ht="16.5" x14ac:dyDescent="0.3">
      <c r="A27" s="12">
        <v>22</v>
      </c>
      <c r="B27" s="7" t="s">
        <v>11</v>
      </c>
      <c r="C27" s="7">
        <v>13</v>
      </c>
      <c r="D27" s="7">
        <v>0</v>
      </c>
      <c r="E27" s="7">
        <v>3</v>
      </c>
      <c r="F27" s="7">
        <v>7</v>
      </c>
      <c r="G27" s="7">
        <v>0</v>
      </c>
      <c r="H27" s="7">
        <v>0</v>
      </c>
      <c r="I27" s="7">
        <v>1</v>
      </c>
      <c r="J27" s="7">
        <v>2</v>
      </c>
      <c r="K27" s="7">
        <v>0</v>
      </c>
      <c r="L27" s="8">
        <f t="shared" si="0"/>
        <v>3</v>
      </c>
      <c r="M27" s="9">
        <v>0</v>
      </c>
      <c r="N27" s="10">
        <v>3</v>
      </c>
      <c r="O27" s="39">
        <f t="shared" si="1"/>
        <v>0.8125</v>
      </c>
      <c r="P27" s="5"/>
      <c r="Q27" s="5"/>
      <c r="R27" s="5"/>
      <c r="S27" s="5"/>
      <c r="T27" s="5"/>
      <c r="U27" s="6"/>
      <c r="V27" s="11"/>
      <c r="X27" s="5"/>
      <c r="Y27" s="11"/>
      <c r="Z27"/>
      <c r="AA27" s="1"/>
    </row>
    <row r="28" spans="1:27" ht="16.5" x14ac:dyDescent="0.3">
      <c r="A28" s="12">
        <v>23</v>
      </c>
      <c r="B28" s="12" t="s">
        <v>12</v>
      </c>
      <c r="C28" s="7">
        <v>12</v>
      </c>
      <c r="D28" s="7">
        <v>0</v>
      </c>
      <c r="E28" s="7">
        <v>3</v>
      </c>
      <c r="F28" s="7">
        <v>7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8">
        <f t="shared" si="0"/>
        <v>0</v>
      </c>
      <c r="M28" s="9">
        <v>0</v>
      </c>
      <c r="N28" s="10">
        <v>0</v>
      </c>
      <c r="O28" s="39">
        <f t="shared" si="1"/>
        <v>0.75</v>
      </c>
      <c r="P28" s="5"/>
      <c r="Q28" s="5"/>
      <c r="R28" s="5"/>
      <c r="S28" s="5"/>
      <c r="T28" s="5"/>
      <c r="U28" s="6"/>
      <c r="V28" s="11"/>
      <c r="X28" s="5"/>
      <c r="Y28" s="11"/>
      <c r="Z28"/>
      <c r="AA28" s="1"/>
    </row>
    <row r="29" spans="1:27" ht="16.5" x14ac:dyDescent="0.3">
      <c r="A29" s="12">
        <v>24</v>
      </c>
      <c r="B29" s="12" t="s">
        <v>13</v>
      </c>
      <c r="C29" s="7">
        <v>12</v>
      </c>
      <c r="D29" s="7">
        <v>0</v>
      </c>
      <c r="E29" s="7">
        <v>4</v>
      </c>
      <c r="F29" s="7">
        <v>7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8">
        <f t="shared" si="0"/>
        <v>0</v>
      </c>
      <c r="M29" s="9">
        <v>0</v>
      </c>
      <c r="N29" s="10">
        <v>0</v>
      </c>
      <c r="O29" s="39">
        <f t="shared" si="1"/>
        <v>0.8</v>
      </c>
      <c r="P29" s="5"/>
      <c r="Q29" s="5"/>
      <c r="R29" s="5"/>
      <c r="S29" s="5"/>
      <c r="T29" s="5"/>
      <c r="U29" s="6"/>
      <c r="V29" s="11"/>
      <c r="X29" s="5"/>
      <c r="Y29" s="11"/>
      <c r="Z29"/>
      <c r="AA29" s="1"/>
    </row>
    <row r="30" spans="1:27" ht="16.5" x14ac:dyDescent="0.3">
      <c r="A30" s="12">
        <v>25</v>
      </c>
      <c r="B30" s="7" t="s">
        <v>14</v>
      </c>
      <c r="C30" s="7">
        <v>12</v>
      </c>
      <c r="D30" s="7">
        <v>0</v>
      </c>
      <c r="E30" s="7">
        <v>4</v>
      </c>
      <c r="F30" s="7">
        <v>7</v>
      </c>
      <c r="G30" s="7">
        <v>0</v>
      </c>
      <c r="H30" s="7">
        <v>0</v>
      </c>
      <c r="I30" s="7">
        <v>1</v>
      </c>
      <c r="J30" s="7">
        <v>0</v>
      </c>
      <c r="K30" s="7">
        <v>0</v>
      </c>
      <c r="L30" s="8">
        <f t="shared" si="0"/>
        <v>1</v>
      </c>
      <c r="M30" s="9">
        <v>0</v>
      </c>
      <c r="N30" s="10">
        <v>2</v>
      </c>
      <c r="O30" s="39">
        <f t="shared" si="1"/>
        <v>0.8</v>
      </c>
      <c r="P30" s="5"/>
      <c r="Q30" s="5"/>
      <c r="R30" s="5"/>
      <c r="S30" s="5"/>
      <c r="T30" s="5"/>
      <c r="U30" s="6"/>
      <c r="V30" s="11"/>
      <c r="X30" s="5"/>
      <c r="Y30" s="11"/>
      <c r="Z30"/>
      <c r="AA30" s="1"/>
    </row>
    <row r="31" spans="1:27" ht="16.5" x14ac:dyDescent="0.3">
      <c r="A31" s="12">
        <v>26</v>
      </c>
      <c r="B31" s="7" t="s">
        <v>15</v>
      </c>
      <c r="C31" s="7">
        <v>11</v>
      </c>
      <c r="D31" s="7">
        <v>0</v>
      </c>
      <c r="E31" s="7">
        <v>4</v>
      </c>
      <c r="F31" s="7">
        <v>7</v>
      </c>
      <c r="G31" s="7">
        <v>0</v>
      </c>
      <c r="H31" s="7">
        <v>0</v>
      </c>
      <c r="I31" s="7">
        <v>0</v>
      </c>
      <c r="J31" s="7">
        <v>1</v>
      </c>
      <c r="K31" s="7">
        <v>0</v>
      </c>
      <c r="L31" s="8">
        <f t="shared" si="0"/>
        <v>1</v>
      </c>
      <c r="M31" s="9">
        <v>0</v>
      </c>
      <c r="N31" s="10">
        <v>2</v>
      </c>
      <c r="O31" s="39">
        <f t="shared" si="1"/>
        <v>0.73333333333333328</v>
      </c>
      <c r="P31" s="5"/>
      <c r="Q31" s="5"/>
      <c r="R31" s="5"/>
      <c r="S31" s="5"/>
      <c r="T31" s="5"/>
      <c r="U31" s="6"/>
      <c r="V31" s="11"/>
      <c r="X31" s="5"/>
      <c r="Y31" s="11"/>
      <c r="Z31"/>
      <c r="AA31" s="1"/>
    </row>
    <row r="32" spans="1:27" ht="16.5" x14ac:dyDescent="0.3">
      <c r="A32" s="12">
        <v>27</v>
      </c>
      <c r="B32" s="7" t="s">
        <v>16</v>
      </c>
      <c r="C32" s="7">
        <v>12</v>
      </c>
      <c r="D32" s="7">
        <v>0</v>
      </c>
      <c r="E32" s="7">
        <v>3</v>
      </c>
      <c r="F32" s="7">
        <v>7</v>
      </c>
      <c r="G32" s="7">
        <v>0</v>
      </c>
      <c r="H32" s="7">
        <v>2</v>
      </c>
      <c r="I32" s="7">
        <v>0</v>
      </c>
      <c r="J32" s="7">
        <v>0</v>
      </c>
      <c r="K32" s="7">
        <v>0</v>
      </c>
      <c r="L32" s="8">
        <f>SUM(H32,I32,J32,K32)</f>
        <v>2</v>
      </c>
      <c r="M32" s="9">
        <v>1</v>
      </c>
      <c r="N32" s="10">
        <v>0</v>
      </c>
      <c r="O32" s="39">
        <f t="shared" si="1"/>
        <v>0.75</v>
      </c>
      <c r="P32" s="22" t="s">
        <v>61</v>
      </c>
      <c r="Q32" s="5"/>
      <c r="R32" s="5" t="s">
        <v>50</v>
      </c>
      <c r="S32" s="5"/>
      <c r="T32" s="5"/>
      <c r="U32" s="6"/>
      <c r="V32" s="11"/>
      <c r="X32" s="5"/>
      <c r="Y32" s="11"/>
      <c r="Z32"/>
      <c r="AA32" s="1"/>
    </row>
    <row r="33" spans="1:27" ht="16.5" x14ac:dyDescent="0.3">
      <c r="A33" s="12">
        <v>28</v>
      </c>
      <c r="B33" s="7" t="s">
        <v>17</v>
      </c>
      <c r="C33" s="7">
        <v>15</v>
      </c>
      <c r="D33" s="7">
        <v>0</v>
      </c>
      <c r="E33" s="7">
        <v>5</v>
      </c>
      <c r="F33" s="7">
        <v>0</v>
      </c>
      <c r="G33" s="7">
        <v>0</v>
      </c>
      <c r="H33" s="7">
        <v>0</v>
      </c>
      <c r="I33" s="7">
        <v>1</v>
      </c>
      <c r="J33" s="7">
        <v>1</v>
      </c>
      <c r="K33" s="7">
        <v>0</v>
      </c>
      <c r="L33" s="8">
        <f t="shared" si="0"/>
        <v>2</v>
      </c>
      <c r="M33" s="9">
        <v>0</v>
      </c>
      <c r="N33" s="10">
        <v>3</v>
      </c>
      <c r="O33" s="39">
        <f t="shared" si="1"/>
        <v>0.7142857142857143</v>
      </c>
      <c r="P33" s="5"/>
      <c r="Q33" s="5"/>
      <c r="R33" s="5"/>
      <c r="S33" s="5"/>
      <c r="T33" s="5"/>
      <c r="U33" s="6"/>
      <c r="V33" s="11"/>
      <c r="X33" s="5"/>
      <c r="Y33" s="11"/>
      <c r="Z33"/>
      <c r="AA33" s="1"/>
    </row>
    <row r="34" spans="1:27" ht="16.5" x14ac:dyDescent="0.3">
      <c r="A34" s="12">
        <v>29</v>
      </c>
      <c r="B34" s="7" t="s">
        <v>11</v>
      </c>
      <c r="C34" s="7">
        <v>14</v>
      </c>
      <c r="D34" s="7">
        <v>0</v>
      </c>
      <c r="E34" s="7">
        <v>3</v>
      </c>
      <c r="F34" s="7">
        <v>0</v>
      </c>
      <c r="G34" s="7">
        <v>0</v>
      </c>
      <c r="H34" s="7">
        <v>1</v>
      </c>
      <c r="I34" s="7">
        <v>0</v>
      </c>
      <c r="J34" s="7">
        <v>0</v>
      </c>
      <c r="K34" s="7">
        <v>1</v>
      </c>
      <c r="L34" s="8">
        <f t="shared" si="0"/>
        <v>2</v>
      </c>
      <c r="M34" s="9">
        <v>0</v>
      </c>
      <c r="N34" s="10">
        <v>4</v>
      </c>
      <c r="O34" s="39">
        <f t="shared" si="1"/>
        <v>0.60869565217391308</v>
      </c>
      <c r="P34" s="5"/>
      <c r="Q34" s="5"/>
      <c r="R34" s="5"/>
      <c r="S34" s="5"/>
      <c r="T34" s="5"/>
      <c r="U34" s="6"/>
      <c r="V34" s="11"/>
      <c r="X34" s="5"/>
      <c r="Y34" s="11"/>
      <c r="Z34"/>
      <c r="AA34" s="1"/>
    </row>
    <row r="35" spans="1:27" ht="16.5" x14ac:dyDescent="0.3">
      <c r="A35" s="18">
        <v>30</v>
      </c>
      <c r="B35" s="12" t="s">
        <v>12</v>
      </c>
      <c r="C35" s="7">
        <v>12</v>
      </c>
      <c r="D35" s="7">
        <v>0</v>
      </c>
      <c r="E35" s="7">
        <v>4</v>
      </c>
      <c r="F35" s="7">
        <v>0</v>
      </c>
      <c r="G35" s="7">
        <v>0</v>
      </c>
      <c r="H35" s="7">
        <v>0</v>
      </c>
      <c r="I35" s="7">
        <v>0</v>
      </c>
      <c r="J35" s="7">
        <v>1</v>
      </c>
      <c r="K35" s="7">
        <v>0</v>
      </c>
      <c r="L35" s="8">
        <f t="shared" si="0"/>
        <v>1</v>
      </c>
      <c r="M35" s="9">
        <v>0</v>
      </c>
      <c r="N35" s="10">
        <v>0</v>
      </c>
      <c r="O35" s="39">
        <f t="shared" si="1"/>
        <v>0.54545454545454541</v>
      </c>
      <c r="P35" s="5"/>
      <c r="Q35" s="5"/>
      <c r="R35" s="5"/>
      <c r="S35" s="5"/>
      <c r="T35" s="5"/>
      <c r="U35" s="6"/>
      <c r="V35" s="11"/>
      <c r="X35" s="5"/>
      <c r="Y35" s="11"/>
      <c r="Z35"/>
      <c r="AA35" s="1"/>
    </row>
    <row r="36" spans="1:27" ht="16.5" x14ac:dyDescent="0.3">
      <c r="A36" s="12">
        <v>31</v>
      </c>
      <c r="B36" s="12" t="s">
        <v>13</v>
      </c>
      <c r="C36" s="7">
        <v>13</v>
      </c>
      <c r="D36" s="7">
        <v>0</v>
      </c>
      <c r="E36" s="7">
        <v>4</v>
      </c>
      <c r="F36" s="7">
        <v>0</v>
      </c>
      <c r="G36" s="7">
        <v>0</v>
      </c>
      <c r="H36" s="7">
        <v>0</v>
      </c>
      <c r="I36" s="7">
        <v>2</v>
      </c>
      <c r="J36" s="7">
        <v>0</v>
      </c>
      <c r="K36" s="7">
        <v>0</v>
      </c>
      <c r="L36" s="8">
        <f t="shared" si="0"/>
        <v>2</v>
      </c>
      <c r="M36" s="9">
        <v>0</v>
      </c>
      <c r="N36" s="10">
        <v>1</v>
      </c>
      <c r="O36" s="39">
        <f t="shared" si="1"/>
        <v>0.59090909090909094</v>
      </c>
      <c r="P36" s="5"/>
      <c r="Q36" s="5"/>
      <c r="R36" s="5"/>
      <c r="S36" s="5"/>
      <c r="T36" s="5"/>
      <c r="U36" s="6"/>
      <c r="V36" s="11"/>
      <c r="X36" s="5"/>
      <c r="Y36" s="11"/>
      <c r="Z36"/>
      <c r="AA36" s="1"/>
    </row>
    <row r="37" spans="1:27" ht="16.5" x14ac:dyDescent="0.3">
      <c r="A37" s="44" t="s">
        <v>18</v>
      </c>
      <c r="B37" s="44"/>
      <c r="C37" s="12">
        <f>SUM(C6:C36)</f>
        <v>420</v>
      </c>
      <c r="D37" s="12">
        <f t="shared" ref="D37:N37" si="2">SUM(D6:D36)</f>
        <v>8</v>
      </c>
      <c r="E37" s="12">
        <f t="shared" si="2"/>
        <v>99</v>
      </c>
      <c r="F37" s="12">
        <f t="shared" si="2"/>
        <v>165</v>
      </c>
      <c r="G37" s="12">
        <f t="shared" si="2"/>
        <v>0</v>
      </c>
      <c r="H37" s="12">
        <f>SUM(H6:H36)</f>
        <v>13</v>
      </c>
      <c r="I37" s="12">
        <f t="shared" si="2"/>
        <v>12</v>
      </c>
      <c r="J37" s="12">
        <f t="shared" si="2"/>
        <v>27</v>
      </c>
      <c r="K37" s="12">
        <f t="shared" si="2"/>
        <v>1</v>
      </c>
      <c r="L37" s="14">
        <f t="shared" si="2"/>
        <v>53</v>
      </c>
      <c r="M37" s="15">
        <f t="shared" si="2"/>
        <v>3</v>
      </c>
      <c r="N37" s="16">
        <f t="shared" si="2"/>
        <v>54</v>
      </c>
      <c r="O37" s="41">
        <f>AVERAGE(O6:O36)</f>
        <v>0.78279310144819791</v>
      </c>
      <c r="P37" s="5"/>
      <c r="Q37" s="17"/>
      <c r="R37" s="5"/>
      <c r="S37" s="5"/>
      <c r="T37" s="5"/>
      <c r="U37" s="6"/>
      <c r="V37" s="6"/>
      <c r="W37" s="5"/>
      <c r="X37" s="5"/>
      <c r="Y37" s="11"/>
      <c r="Z37"/>
      <c r="AA37" s="1"/>
    </row>
    <row r="38" spans="1:27" ht="16.5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6"/>
      <c r="U38" s="6"/>
      <c r="V38" s="5"/>
      <c r="W38" s="5"/>
    </row>
    <row r="39" spans="1:27" ht="16.5" x14ac:dyDescent="0.3">
      <c r="A39" s="45" t="s">
        <v>19</v>
      </c>
      <c r="B39" s="45"/>
      <c r="C39" s="45"/>
      <c r="D39" s="45"/>
      <c r="E39" s="45"/>
      <c r="F39" s="45"/>
      <c r="G39" s="45"/>
      <c r="H39" s="45"/>
      <c r="I39" s="45"/>
      <c r="J39" s="45"/>
      <c r="K39" s="28"/>
      <c r="L39" s="46">
        <f>AVERAGE(C6:C36)</f>
        <v>13.548387096774194</v>
      </c>
      <c r="M39" s="46"/>
      <c r="N39" s="46"/>
      <c r="O39" s="5"/>
      <c r="P39" s="5"/>
      <c r="Q39" s="5"/>
      <c r="R39" s="5"/>
      <c r="S39" s="5"/>
      <c r="T39" s="6"/>
      <c r="U39" s="6"/>
      <c r="V39" s="5"/>
      <c r="W39" s="5"/>
    </row>
    <row r="40" spans="1:27" ht="16.5" x14ac:dyDescent="0.3">
      <c r="A40" s="45" t="s">
        <v>25</v>
      </c>
      <c r="B40" s="45"/>
      <c r="C40" s="45"/>
      <c r="D40" s="45"/>
      <c r="E40" s="45"/>
      <c r="F40" s="45"/>
      <c r="G40" s="45"/>
      <c r="H40" s="45"/>
      <c r="I40" s="45"/>
      <c r="J40" s="45"/>
      <c r="K40" s="28"/>
      <c r="L40" s="46">
        <f>AVERAGE(E6:E36)</f>
        <v>3.193548387096774</v>
      </c>
      <c r="M40" s="46"/>
      <c r="N40" s="46"/>
      <c r="O40" s="5"/>
      <c r="P40" s="5"/>
      <c r="Q40" s="5"/>
      <c r="R40" s="5"/>
      <c r="S40" s="5"/>
      <c r="T40" s="6"/>
      <c r="U40" s="6"/>
      <c r="V40" s="5"/>
      <c r="W40" s="5"/>
    </row>
    <row r="41" spans="1:27" ht="16.5" x14ac:dyDescent="0.3">
      <c r="A41" s="45" t="s">
        <v>20</v>
      </c>
      <c r="B41" s="45"/>
      <c r="C41" s="45"/>
      <c r="D41" s="45"/>
      <c r="E41" s="45"/>
      <c r="F41" s="45"/>
      <c r="G41" s="45"/>
      <c r="H41" s="45"/>
      <c r="I41" s="45"/>
      <c r="J41" s="45"/>
      <c r="K41" s="28"/>
      <c r="L41" s="46">
        <f>AVERAGE(L6:L36)</f>
        <v>1.7096774193548387</v>
      </c>
      <c r="M41" s="46"/>
      <c r="N41" s="46"/>
      <c r="O41" s="5"/>
      <c r="P41" s="5"/>
      <c r="Q41" s="5"/>
      <c r="R41" s="5"/>
      <c r="S41" s="5"/>
      <c r="T41" s="6"/>
      <c r="U41" s="6"/>
      <c r="V41" s="5"/>
      <c r="W41" s="5"/>
    </row>
    <row r="42" spans="1:27" ht="16.5" x14ac:dyDescent="0.3">
      <c r="A42" s="45" t="s">
        <v>21</v>
      </c>
      <c r="B42" s="45"/>
      <c r="C42" s="45"/>
      <c r="D42" s="45"/>
      <c r="E42" s="45"/>
      <c r="F42" s="45"/>
      <c r="G42" s="45"/>
      <c r="H42" s="45"/>
      <c r="I42" s="45"/>
      <c r="J42" s="45"/>
      <c r="K42" s="28"/>
      <c r="L42" s="46">
        <f>AVERAGE(H6:H36)</f>
        <v>0.41935483870967744</v>
      </c>
      <c r="M42" s="46"/>
      <c r="N42" s="46"/>
      <c r="O42" s="5"/>
      <c r="P42" s="5"/>
      <c r="Q42" s="5"/>
      <c r="R42" s="5"/>
      <c r="S42" s="5"/>
      <c r="T42" s="6"/>
      <c r="U42" s="6"/>
      <c r="V42" s="5"/>
      <c r="W42" s="5"/>
    </row>
    <row r="43" spans="1:27" ht="16.5" x14ac:dyDescent="0.3">
      <c r="A43" s="45" t="s">
        <v>22</v>
      </c>
      <c r="B43" s="45"/>
      <c r="C43" s="45"/>
      <c r="D43" s="45"/>
      <c r="E43" s="45"/>
      <c r="F43" s="45"/>
      <c r="G43" s="45"/>
      <c r="H43" s="45"/>
      <c r="I43" s="45"/>
      <c r="J43" s="45"/>
      <c r="K43" s="28"/>
      <c r="L43" s="46">
        <f>AVERAGE(I6:I36)</f>
        <v>0.38709677419354838</v>
      </c>
      <c r="M43" s="46"/>
      <c r="N43" s="46"/>
      <c r="O43" s="5"/>
      <c r="P43" s="5"/>
      <c r="Q43" s="5"/>
      <c r="R43" s="5"/>
      <c r="S43" s="5"/>
      <c r="T43" s="6"/>
      <c r="U43" s="6"/>
      <c r="V43" s="5"/>
      <c r="W43" s="5"/>
    </row>
    <row r="44" spans="1:27" ht="16.5" x14ac:dyDescent="0.3">
      <c r="A44" s="45" t="s">
        <v>23</v>
      </c>
      <c r="B44" s="45"/>
      <c r="C44" s="45"/>
      <c r="D44" s="45"/>
      <c r="E44" s="45"/>
      <c r="F44" s="45"/>
      <c r="G44" s="45"/>
      <c r="H44" s="45"/>
      <c r="I44" s="45"/>
      <c r="J44" s="45"/>
      <c r="K44" s="28"/>
      <c r="L44" s="46">
        <f>AVERAGE(J6:J36)</f>
        <v>0.87096774193548387</v>
      </c>
      <c r="M44" s="46"/>
      <c r="N44" s="46"/>
      <c r="O44" s="5"/>
      <c r="U44" s="6"/>
      <c r="V44" s="5"/>
      <c r="W44" s="5"/>
    </row>
    <row r="45" spans="1:27" ht="16.5" x14ac:dyDescent="0.3">
      <c r="A45" s="45" t="s">
        <v>24</v>
      </c>
      <c r="B45" s="45"/>
      <c r="C45" s="45"/>
      <c r="D45" s="45"/>
      <c r="E45" s="45"/>
      <c r="F45" s="45"/>
      <c r="G45" s="45"/>
      <c r="H45" s="45"/>
      <c r="I45" s="45"/>
      <c r="J45" s="45"/>
      <c r="K45" s="28"/>
      <c r="L45" s="46">
        <f>AVERAGE(N6:N36)</f>
        <v>1.7419354838709677</v>
      </c>
      <c r="M45" s="46"/>
      <c r="N45" s="46"/>
      <c r="O45" s="5"/>
      <c r="U45" s="6"/>
      <c r="V45" s="5"/>
      <c r="W45" s="5"/>
    </row>
    <row r="46" spans="1:27" ht="16.5" x14ac:dyDescent="0.3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29"/>
      <c r="L46" s="51">
        <f>M37/L37</f>
        <v>5.6603773584905662E-2</v>
      </c>
      <c r="M46" s="51"/>
      <c r="N46" s="51"/>
      <c r="O46" s="5"/>
      <c r="U46" s="6"/>
      <c r="V46" s="5"/>
      <c r="W46" s="5"/>
    </row>
    <row r="48" spans="1:27" ht="15.75" x14ac:dyDescent="0.25"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24"/>
      <c r="N48" s="24"/>
    </row>
    <row r="49" spans="2:26" ht="16.5" x14ac:dyDescent="0.3">
      <c r="B49" s="7"/>
      <c r="C49" s="44">
        <v>2018</v>
      </c>
      <c r="D49" s="44"/>
      <c r="E49" s="44">
        <v>2019</v>
      </c>
      <c r="F49" s="44"/>
      <c r="G49" s="44">
        <v>2020</v>
      </c>
      <c r="H49" s="44"/>
      <c r="I49" s="44">
        <v>2021</v>
      </c>
      <c r="J49" s="44"/>
      <c r="K49" s="44">
        <v>2022</v>
      </c>
      <c r="L49" s="44"/>
      <c r="M49" s="23"/>
      <c r="T49" s="11"/>
      <c r="U49"/>
      <c r="W49" s="11"/>
      <c r="X49"/>
      <c r="Y49" s="1"/>
      <c r="Z49" s="11"/>
    </row>
    <row r="50" spans="2:26" ht="16.5" x14ac:dyDescent="0.3">
      <c r="B50" s="12" t="s">
        <v>0</v>
      </c>
      <c r="C50" s="54">
        <v>0.1348</v>
      </c>
      <c r="D50" s="54"/>
      <c r="E50" s="54">
        <v>0.1333</v>
      </c>
      <c r="F50" s="54"/>
      <c r="G50" s="54">
        <v>0.1782</v>
      </c>
      <c r="H50" s="54"/>
      <c r="I50" s="54">
        <v>7.6899999999999996E-2</v>
      </c>
      <c r="J50" s="54"/>
      <c r="K50" s="54">
        <v>0.1346</v>
      </c>
      <c r="L50" s="54"/>
      <c r="M50" s="13"/>
      <c r="T50" s="11"/>
      <c r="U50"/>
      <c r="W50" s="11"/>
      <c r="X50"/>
      <c r="Y50" s="1"/>
      <c r="Z50" s="11"/>
    </row>
    <row r="51" spans="2:26" ht="16.5" x14ac:dyDescent="0.3">
      <c r="B51" s="12" t="s">
        <v>27</v>
      </c>
      <c r="C51" s="54">
        <v>0.12939999999999999</v>
      </c>
      <c r="D51" s="57"/>
      <c r="E51" s="54">
        <v>0.13039999999999999</v>
      </c>
      <c r="F51" s="54"/>
      <c r="G51" s="54">
        <v>7.7799999999999994E-2</v>
      </c>
      <c r="H51" s="54"/>
      <c r="I51" s="54">
        <v>0.20430000000000001</v>
      </c>
      <c r="J51" s="54"/>
      <c r="K51" s="54">
        <v>9.4299999999999995E-2</v>
      </c>
      <c r="L51" s="54"/>
      <c r="M51" s="13"/>
      <c r="T51" s="11"/>
      <c r="U51"/>
      <c r="W51" s="11"/>
      <c r="X51"/>
      <c r="Y51" s="1"/>
      <c r="Z51" s="11"/>
    </row>
    <row r="52" spans="2:26" ht="16.5" x14ac:dyDescent="0.3">
      <c r="B52" s="12" t="s">
        <v>46</v>
      </c>
      <c r="C52" s="54">
        <v>0.12609999999999999</v>
      </c>
      <c r="D52" s="54"/>
      <c r="E52" s="54">
        <v>6.8199999999999997E-2</v>
      </c>
      <c r="F52" s="54"/>
      <c r="G52" s="54">
        <v>0.125</v>
      </c>
      <c r="H52" s="54"/>
      <c r="I52" s="54">
        <v>7.0000000000000007E-2</v>
      </c>
      <c r="J52" s="54"/>
      <c r="K52" s="54">
        <v>0.16669999999999999</v>
      </c>
      <c r="L52" s="54"/>
      <c r="T52" s="11"/>
      <c r="U52"/>
      <c r="W52" s="11"/>
      <c r="X52"/>
      <c r="Y52" s="1"/>
      <c r="Z52" s="11"/>
    </row>
    <row r="53" spans="2:26" ht="16.5" x14ac:dyDescent="0.3">
      <c r="B53" s="12" t="s">
        <v>51</v>
      </c>
      <c r="C53" s="54">
        <v>0.14630000000000001</v>
      </c>
      <c r="D53" s="54"/>
      <c r="E53" s="54">
        <v>7.6899999999999996E-2</v>
      </c>
      <c r="F53" s="54"/>
      <c r="G53" s="54">
        <v>0.16850000000000001</v>
      </c>
      <c r="H53" s="54"/>
      <c r="I53" s="54">
        <v>0.10199999999999999</v>
      </c>
      <c r="J53" s="54"/>
      <c r="K53" s="54">
        <v>9.2299999999999993E-2</v>
      </c>
      <c r="L53" s="54"/>
      <c r="T53" s="11"/>
      <c r="U53"/>
      <c r="W53" s="11"/>
      <c r="X53"/>
      <c r="Y53" s="1"/>
      <c r="Z53" s="11"/>
    </row>
    <row r="54" spans="2:26" ht="16.5" x14ac:dyDescent="0.3">
      <c r="B54" s="12" t="s">
        <v>33</v>
      </c>
      <c r="C54" s="54">
        <v>9.4700000000000006E-2</v>
      </c>
      <c r="D54" s="54"/>
      <c r="E54" s="54">
        <v>0.13789999999999999</v>
      </c>
      <c r="F54" s="54"/>
      <c r="G54" s="54">
        <v>0.1444</v>
      </c>
      <c r="H54" s="54"/>
      <c r="I54" s="54">
        <v>8.8200000000000001E-2</v>
      </c>
      <c r="J54" s="54"/>
      <c r="K54" s="52">
        <v>0.05</v>
      </c>
      <c r="L54" s="53"/>
      <c r="T54" s="11"/>
      <c r="U54"/>
      <c r="W54" s="11"/>
      <c r="X54"/>
      <c r="Y54" s="1"/>
      <c r="Z54" s="11"/>
    </row>
    <row r="55" spans="2:26" ht="16.5" x14ac:dyDescent="0.3">
      <c r="B55" s="12" t="s">
        <v>55</v>
      </c>
      <c r="C55" s="59">
        <v>7.0599999999999996E-2</v>
      </c>
      <c r="D55" s="59"/>
      <c r="E55" s="59">
        <v>7.3499999999999996E-2</v>
      </c>
      <c r="F55" s="59"/>
      <c r="G55" s="59">
        <v>0.1368</v>
      </c>
      <c r="H55" s="59"/>
      <c r="I55" s="54">
        <v>0.1087</v>
      </c>
      <c r="J55" s="54"/>
      <c r="K55" s="52">
        <v>6.9000000000000006E-2</v>
      </c>
      <c r="L55" s="53"/>
      <c r="T55" s="11"/>
      <c r="U55"/>
      <c r="W55" s="11"/>
      <c r="X55"/>
      <c r="Y55" s="1"/>
      <c r="Z55" s="11"/>
    </row>
    <row r="56" spans="2:26" ht="16.5" x14ac:dyDescent="0.3">
      <c r="B56" s="12" t="s">
        <v>57</v>
      </c>
      <c r="C56" s="54">
        <v>6.3299999999999995E-2</v>
      </c>
      <c r="D56" s="54"/>
      <c r="E56" s="54">
        <v>5.5599999999999997E-2</v>
      </c>
      <c r="F56" s="54"/>
      <c r="G56" s="54">
        <v>0.125</v>
      </c>
      <c r="H56" s="54"/>
      <c r="I56" s="54">
        <v>9.2999999999999999E-2</v>
      </c>
      <c r="J56" s="54"/>
      <c r="K56" s="52">
        <v>5.6599999999999998E-2</v>
      </c>
      <c r="L56" s="53"/>
    </row>
  </sheetData>
  <mergeCells count="60">
    <mergeCell ref="C56:D56"/>
    <mergeCell ref="E56:F56"/>
    <mergeCell ref="G56:H56"/>
    <mergeCell ref="I56:J56"/>
    <mergeCell ref="K56:L56"/>
    <mergeCell ref="C54:D54"/>
    <mergeCell ref="E54:F54"/>
    <mergeCell ref="G54:H54"/>
    <mergeCell ref="I54:J54"/>
    <mergeCell ref="K54:L54"/>
    <mergeCell ref="C52:D52"/>
    <mergeCell ref="E52:F52"/>
    <mergeCell ref="G52:H52"/>
    <mergeCell ref="I52:J52"/>
    <mergeCell ref="K52:L52"/>
    <mergeCell ref="C53:D53"/>
    <mergeCell ref="E53:F53"/>
    <mergeCell ref="G53:H53"/>
    <mergeCell ref="I53:J53"/>
    <mergeCell ref="K53:L53"/>
    <mergeCell ref="B48:L48"/>
    <mergeCell ref="C51:D51"/>
    <mergeCell ref="E51:F51"/>
    <mergeCell ref="G51:H51"/>
    <mergeCell ref="I51:J51"/>
    <mergeCell ref="K51:L51"/>
    <mergeCell ref="C50:D50"/>
    <mergeCell ref="E50:F50"/>
    <mergeCell ref="G50:H50"/>
    <mergeCell ref="I50:J50"/>
    <mergeCell ref="K50:L50"/>
    <mergeCell ref="C49:D49"/>
    <mergeCell ref="E49:F49"/>
    <mergeCell ref="G49:H49"/>
    <mergeCell ref="I49:J49"/>
    <mergeCell ref="K49:L49"/>
    <mergeCell ref="A44:J44"/>
    <mergeCell ref="L44:N44"/>
    <mergeCell ref="A45:J45"/>
    <mergeCell ref="L45:N45"/>
    <mergeCell ref="A46:J46"/>
    <mergeCell ref="L46:N46"/>
    <mergeCell ref="A41:J41"/>
    <mergeCell ref="L41:N41"/>
    <mergeCell ref="A42:J42"/>
    <mergeCell ref="L42:N42"/>
    <mergeCell ref="A43:J43"/>
    <mergeCell ref="L43:N43"/>
    <mergeCell ref="A40:J40"/>
    <mergeCell ref="L40:N40"/>
    <mergeCell ref="A1:Y3"/>
    <mergeCell ref="A5:B5"/>
    <mergeCell ref="A37:B37"/>
    <mergeCell ref="A39:J39"/>
    <mergeCell ref="L39:N39"/>
    <mergeCell ref="C55:D55"/>
    <mergeCell ref="E55:F55"/>
    <mergeCell ref="G55:H55"/>
    <mergeCell ref="I55:J55"/>
    <mergeCell ref="K55:L55"/>
  </mergeCells>
  <pageMargins left="0.7" right="0.7" top="0.75" bottom="0.75" header="0.3" footer="0.3"/>
  <pageSetup scale="66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M38" sqref="M38"/>
    </sheetView>
  </sheetViews>
  <sheetFormatPr defaultRowHeight="11.25" x14ac:dyDescent="0.2"/>
  <sheetData>
    <row r="1" spans="1:9" x14ac:dyDescent="0.2">
      <c r="A1" s="11">
        <v>44743</v>
      </c>
      <c r="B1">
        <f>26-SUM(Jul!C6,Jul!E6,Jul!F6,Jul!G6)</f>
        <v>6</v>
      </c>
      <c r="F1" t="s">
        <v>42</v>
      </c>
      <c r="G1" t="s">
        <v>43</v>
      </c>
      <c r="H1" t="s">
        <v>44</v>
      </c>
      <c r="I1" t="s">
        <v>62</v>
      </c>
    </row>
    <row r="2" spans="1:9" x14ac:dyDescent="0.2">
      <c r="A2" s="11">
        <v>44744</v>
      </c>
      <c r="B2">
        <f>26-SUM(Jul!C7,Jul!E7,Jul!F7,Jul!G7)</f>
        <v>7</v>
      </c>
      <c r="E2" t="s">
        <v>29</v>
      </c>
      <c r="F2">
        <v>8</v>
      </c>
      <c r="G2">
        <v>16</v>
      </c>
      <c r="H2">
        <v>28</v>
      </c>
      <c r="I2">
        <v>0</v>
      </c>
    </row>
    <row r="3" spans="1:9" x14ac:dyDescent="0.2">
      <c r="A3" s="11">
        <v>44745</v>
      </c>
      <c r="B3">
        <f>26-SUM(Jul!C8,Jul!E8,Jul!F8,Jul!G8)</f>
        <v>6</v>
      </c>
      <c r="E3" t="s">
        <v>30</v>
      </c>
      <c r="F3">
        <v>14</v>
      </c>
      <c r="G3">
        <v>8</v>
      </c>
      <c r="H3">
        <v>31</v>
      </c>
      <c r="I3">
        <v>0</v>
      </c>
    </row>
    <row r="4" spans="1:9" x14ac:dyDescent="0.2">
      <c r="A4" s="11">
        <v>44746</v>
      </c>
      <c r="B4">
        <f>26-SUM(Jul!C9,Jul!E9,Jul!F9,Jul!G9)</f>
        <v>4</v>
      </c>
      <c r="E4" t="s">
        <v>31</v>
      </c>
      <c r="F4">
        <v>27</v>
      </c>
      <c r="G4">
        <v>10</v>
      </c>
      <c r="H4">
        <v>41</v>
      </c>
      <c r="I4">
        <v>0</v>
      </c>
    </row>
    <row r="5" spans="1:9" x14ac:dyDescent="0.2">
      <c r="A5" s="11">
        <v>44747</v>
      </c>
      <c r="B5">
        <f>26-SUM(Jul!C10,Jul!E10,Jul!F10,Jul!G10)</f>
        <v>4</v>
      </c>
      <c r="E5" t="s">
        <v>32</v>
      </c>
      <c r="F5">
        <v>20</v>
      </c>
      <c r="G5">
        <v>13</v>
      </c>
      <c r="H5">
        <v>32</v>
      </c>
      <c r="I5">
        <v>0</v>
      </c>
    </row>
    <row r="6" spans="1:9" x14ac:dyDescent="0.2">
      <c r="A6" s="11">
        <v>44748</v>
      </c>
      <c r="B6">
        <f>26-SUM(Jul!C11,Jul!E11,Jul!F11,Jul!G11)</f>
        <v>1</v>
      </c>
      <c r="E6" t="s">
        <v>33</v>
      </c>
      <c r="F6">
        <v>26</v>
      </c>
      <c r="G6">
        <v>6</v>
      </c>
      <c r="H6">
        <v>28</v>
      </c>
      <c r="I6">
        <v>0</v>
      </c>
    </row>
    <row r="7" spans="1:9" x14ac:dyDescent="0.2">
      <c r="A7" s="11">
        <v>44749</v>
      </c>
      <c r="B7">
        <f>26-SUM(Jul!C12,Jul!E12,Jul!F12,Jul!G12)</f>
        <v>2</v>
      </c>
      <c r="E7" t="s">
        <v>34</v>
      </c>
      <c r="F7">
        <v>24</v>
      </c>
      <c r="G7">
        <v>8</v>
      </c>
      <c r="H7">
        <v>26</v>
      </c>
      <c r="I7">
        <v>0</v>
      </c>
    </row>
    <row r="8" spans="1:9" x14ac:dyDescent="0.2">
      <c r="A8" s="11">
        <v>44750</v>
      </c>
      <c r="B8">
        <f>26-SUM(Jul!C13,Jul!E13,Jul!F13,Jul!G13)</f>
        <v>2</v>
      </c>
      <c r="E8" s="11" t="s">
        <v>35</v>
      </c>
      <c r="F8">
        <v>13</v>
      </c>
      <c r="G8">
        <v>12</v>
      </c>
      <c r="H8">
        <v>27</v>
      </c>
      <c r="I8">
        <v>1</v>
      </c>
    </row>
    <row r="9" spans="1:9" x14ac:dyDescent="0.2">
      <c r="A9" s="11">
        <v>44751</v>
      </c>
      <c r="B9">
        <f>26-SUM(Jul!C14,Jul!E14,Jul!F14,Jul!G14)</f>
        <v>3</v>
      </c>
      <c r="E9" t="s">
        <v>36</v>
      </c>
    </row>
    <row r="10" spans="1:9" x14ac:dyDescent="0.2">
      <c r="A10" s="11">
        <v>44752</v>
      </c>
      <c r="B10">
        <f>26-SUM(Jul!C15,Jul!E15,Jul!F15,Jul!G15)</f>
        <v>2</v>
      </c>
      <c r="E10" t="s">
        <v>37</v>
      </c>
    </row>
    <row r="11" spans="1:9" x14ac:dyDescent="0.2">
      <c r="A11" s="11">
        <v>44753</v>
      </c>
      <c r="B11">
        <f>26-SUM(Jul!C16,Jul!E16,Jul!F16,Jul!G16)</f>
        <v>0</v>
      </c>
      <c r="E11" t="s">
        <v>38</v>
      </c>
    </row>
    <row r="12" spans="1:9" x14ac:dyDescent="0.2">
      <c r="A12" s="11">
        <v>44754</v>
      </c>
      <c r="B12">
        <f>26-SUM(Jul!C17,Jul!E17,Jul!F17,Jul!G17)</f>
        <v>4</v>
      </c>
      <c r="E12" t="s">
        <v>39</v>
      </c>
    </row>
    <row r="13" spans="1:9" x14ac:dyDescent="0.2">
      <c r="A13" s="11">
        <v>44755</v>
      </c>
      <c r="B13">
        <f>26-SUM(Jul!C18,Jul!E18,Jul!F18,Jul!G18)</f>
        <v>4</v>
      </c>
      <c r="E13" t="s">
        <v>40</v>
      </c>
    </row>
    <row r="14" spans="1:9" x14ac:dyDescent="0.2">
      <c r="A14" s="11">
        <v>44756</v>
      </c>
      <c r="B14">
        <f>26-SUM(Jul!C19,Jul!E19,Jul!F19,Jul!G19)</f>
        <v>2</v>
      </c>
      <c r="E14" t="s">
        <v>41</v>
      </c>
      <c r="F14">
        <f>SUM(F2:F13)</f>
        <v>132</v>
      </c>
      <c r="G14">
        <f>SUM(G2:G13)</f>
        <v>73</v>
      </c>
      <c r="H14">
        <f>SUM(H2:H13)</f>
        <v>213</v>
      </c>
      <c r="I14">
        <f>SUM(I2:I13)</f>
        <v>1</v>
      </c>
    </row>
    <row r="15" spans="1:9" x14ac:dyDescent="0.2">
      <c r="A15" s="11">
        <v>44757</v>
      </c>
      <c r="B15">
        <f>26-SUM(Jul!C20,Jul!E20,Jul!F20,Jul!G20)</f>
        <v>4</v>
      </c>
    </row>
    <row r="16" spans="1:9" x14ac:dyDescent="0.2">
      <c r="A16" s="11">
        <v>44758</v>
      </c>
      <c r="B16">
        <f>26-SUM(Jul!C21,Jul!E21,Jul!F21,Jul!G21)</f>
        <v>3</v>
      </c>
    </row>
    <row r="17" spans="1:9" x14ac:dyDescent="0.2">
      <c r="A17" s="11">
        <v>44759</v>
      </c>
      <c r="B17">
        <f>26-SUM(Jul!C22,Jul!E22,Jul!F22,Jul!G22)</f>
        <v>1</v>
      </c>
      <c r="F17" t="s">
        <v>42</v>
      </c>
      <c r="G17" t="s">
        <v>43</v>
      </c>
      <c r="H17" t="s">
        <v>44</v>
      </c>
      <c r="I17" t="s">
        <v>62</v>
      </c>
    </row>
    <row r="18" spans="1:9" x14ac:dyDescent="0.2">
      <c r="A18" s="11">
        <v>44760</v>
      </c>
      <c r="B18">
        <f>26-SUM(Jul!C23,Jul!E23,Jul!F23,Jul!G23)</f>
        <v>1</v>
      </c>
      <c r="E18">
        <v>2018</v>
      </c>
      <c r="F18">
        <v>47</v>
      </c>
      <c r="G18">
        <v>25</v>
      </c>
      <c r="H18">
        <v>7</v>
      </c>
      <c r="I18">
        <v>0</v>
      </c>
    </row>
    <row r="19" spans="1:9" x14ac:dyDescent="0.2">
      <c r="A19" s="11">
        <v>44761</v>
      </c>
      <c r="B19">
        <f>26-SUM(Jul!C24,Jul!E24,Jul!F24,Jul!G24)</f>
        <v>2</v>
      </c>
      <c r="E19">
        <v>2019</v>
      </c>
      <c r="F19">
        <v>21</v>
      </c>
      <c r="G19">
        <v>23</v>
      </c>
      <c r="H19">
        <v>10</v>
      </c>
      <c r="I19">
        <v>0</v>
      </c>
    </row>
    <row r="20" spans="1:9" x14ac:dyDescent="0.2">
      <c r="A20" s="11">
        <v>44762</v>
      </c>
      <c r="B20">
        <f>26-SUM(Jul!C25,Jul!E25,Jul!F25,Jul!G25)</f>
        <v>4</v>
      </c>
      <c r="E20">
        <v>2020</v>
      </c>
      <c r="F20">
        <v>45</v>
      </c>
      <c r="G20">
        <v>15</v>
      </c>
      <c r="H20">
        <v>36</v>
      </c>
      <c r="I20">
        <v>0</v>
      </c>
    </row>
    <row r="21" spans="1:9" x14ac:dyDescent="0.2">
      <c r="A21" s="11">
        <v>44763</v>
      </c>
      <c r="B21">
        <f>26-SUM(Jul!C26,Jul!E26,Jul!F26,Jul!G26)</f>
        <v>5</v>
      </c>
      <c r="E21">
        <v>2021</v>
      </c>
      <c r="F21">
        <v>48</v>
      </c>
      <c r="G21">
        <v>9</v>
      </c>
      <c r="H21">
        <v>29</v>
      </c>
      <c r="I21">
        <v>0</v>
      </c>
    </row>
    <row r="22" spans="1:9" x14ac:dyDescent="0.2">
      <c r="A22" s="11">
        <v>44764</v>
      </c>
      <c r="B22">
        <f>26-SUM(Jul!C27,Jul!E27,Jul!F27,Jul!G27)</f>
        <v>3</v>
      </c>
      <c r="E22">
        <v>2022</v>
      </c>
      <c r="F22">
        <v>13</v>
      </c>
      <c r="G22">
        <v>12</v>
      </c>
      <c r="H22">
        <v>27</v>
      </c>
      <c r="I22">
        <v>1</v>
      </c>
    </row>
    <row r="23" spans="1:9" x14ac:dyDescent="0.2">
      <c r="A23" s="11">
        <v>44765</v>
      </c>
      <c r="B23">
        <f>26-SUM(Jul!C28,Jul!E28,Jul!F28,Jul!G28)</f>
        <v>4</v>
      </c>
    </row>
    <row r="24" spans="1:9" x14ac:dyDescent="0.2">
      <c r="A24" s="11">
        <v>44766</v>
      </c>
      <c r="B24">
        <f>26-SUM(Jul!C29,Jul!E29,Jul!F29,Jul!G29)</f>
        <v>3</v>
      </c>
    </row>
    <row r="25" spans="1:9" x14ac:dyDescent="0.2">
      <c r="A25" s="11">
        <v>44767</v>
      </c>
      <c r="B25">
        <f>26-SUM(Jul!C30,Jul!E30,Jul!F30,Jul!G30)</f>
        <v>3</v>
      </c>
    </row>
    <row r="26" spans="1:9" x14ac:dyDescent="0.2">
      <c r="A26" s="11">
        <v>44768</v>
      </c>
      <c r="B26">
        <f>26-SUM(Jul!C31,Jul!E31,Jul!F31,Jul!G31)</f>
        <v>4</v>
      </c>
    </row>
    <row r="27" spans="1:9" x14ac:dyDescent="0.2">
      <c r="A27" s="11">
        <v>44769</v>
      </c>
      <c r="B27">
        <f>26-SUM(Jul!C32,Jul!E32,Jul!F32,Jul!G32)</f>
        <v>4</v>
      </c>
    </row>
    <row r="28" spans="1:9" x14ac:dyDescent="0.2">
      <c r="A28" s="11">
        <v>44770</v>
      </c>
      <c r="B28">
        <f>26-SUM(Jul!C33,Jul!E33,Jul!F33,Jul!G33)</f>
        <v>6</v>
      </c>
    </row>
    <row r="29" spans="1:9" x14ac:dyDescent="0.2">
      <c r="A29" s="11">
        <v>44771</v>
      </c>
      <c r="B29">
        <f>26-SUM(Jul!C34,Jul!E34,Jul!F34,Jul!G34)</f>
        <v>9</v>
      </c>
    </row>
    <row r="30" spans="1:9" x14ac:dyDescent="0.2">
      <c r="A30" s="11">
        <v>44772</v>
      </c>
      <c r="B30">
        <f>26-SUM(Jul!C35,Jul!E35,Jul!F35,Jul!G35)</f>
        <v>10</v>
      </c>
    </row>
    <row r="31" spans="1:9" x14ac:dyDescent="0.2">
      <c r="A31" s="11">
        <v>44773</v>
      </c>
      <c r="B31">
        <f>26-SUM(Jul!C36,Jul!E36,Jul!F36,Jul!G36)</f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opLeftCell="A6" zoomScaleNormal="100" workbookViewId="0">
      <selection activeCell="O5" sqref="O5:O37"/>
    </sheetView>
  </sheetViews>
  <sheetFormatPr defaultRowHeight="12.75" x14ac:dyDescent="0.25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11"/>
    <col min="24" max="24" width="9.33203125" style="11"/>
    <col min="26" max="26" width="9.33203125" style="1"/>
    <col min="36" max="36" width="10.6640625" customWidth="1"/>
  </cols>
  <sheetData>
    <row r="1" spans="1:27" x14ac:dyDescent="0.25">
      <c r="A1" s="42" t="s">
        <v>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7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7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7" ht="4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3"/>
      <c r="V4" s="2"/>
      <c r="W4" s="2"/>
    </row>
    <row r="5" spans="1:27" ht="179.25" x14ac:dyDescent="0.4">
      <c r="A5" s="43" t="s">
        <v>59</v>
      </c>
      <c r="B5" s="43"/>
      <c r="C5" s="4" t="s">
        <v>1</v>
      </c>
      <c r="D5" s="4" t="s">
        <v>2</v>
      </c>
      <c r="E5" s="4" t="s">
        <v>3</v>
      </c>
      <c r="F5" s="4" t="s">
        <v>45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58</v>
      </c>
      <c r="L5" s="4" t="s">
        <v>8</v>
      </c>
      <c r="M5" s="4" t="s">
        <v>9</v>
      </c>
      <c r="N5" s="4" t="s">
        <v>10</v>
      </c>
      <c r="O5" s="35" t="s">
        <v>67</v>
      </c>
      <c r="P5" s="5"/>
      <c r="Q5" s="5"/>
      <c r="R5" s="5"/>
      <c r="S5" s="5"/>
      <c r="T5" s="5"/>
      <c r="U5" s="6"/>
      <c r="V5" s="6"/>
      <c r="W5" s="5"/>
      <c r="X5" s="5"/>
      <c r="Y5" s="11"/>
      <c r="Z5"/>
      <c r="AA5" s="1"/>
    </row>
    <row r="6" spans="1:27" ht="16.5" x14ac:dyDescent="0.3">
      <c r="A6" s="18">
        <v>1</v>
      </c>
      <c r="B6" s="7" t="s">
        <v>14</v>
      </c>
      <c r="C6" s="7">
        <v>13</v>
      </c>
      <c r="D6" s="7">
        <v>0</v>
      </c>
      <c r="E6" s="7">
        <v>2</v>
      </c>
      <c r="F6" s="7">
        <v>0</v>
      </c>
      <c r="G6" s="7">
        <v>0</v>
      </c>
      <c r="H6" s="7">
        <v>2</v>
      </c>
      <c r="I6" s="7">
        <v>0</v>
      </c>
      <c r="J6" s="7">
        <v>1</v>
      </c>
      <c r="K6" s="7">
        <v>0</v>
      </c>
      <c r="L6" s="8">
        <f>SUM(H6,I6,J6,K6)</f>
        <v>3</v>
      </c>
      <c r="M6" s="9">
        <v>0</v>
      </c>
      <c r="N6" s="10">
        <v>2</v>
      </c>
      <c r="O6" s="39">
        <f>(C6)/(26-E6-F6-G6)</f>
        <v>0.54166666666666663</v>
      </c>
      <c r="P6" s="22" t="s">
        <v>60</v>
      </c>
      <c r="Q6" s="5"/>
      <c r="R6" s="5"/>
      <c r="S6" s="5"/>
      <c r="T6" s="5"/>
      <c r="U6" s="6"/>
      <c r="V6" s="11"/>
      <c r="X6" s="5"/>
      <c r="Y6" s="11"/>
      <c r="Z6"/>
      <c r="AA6" s="1"/>
    </row>
    <row r="7" spans="1:27" ht="16.5" x14ac:dyDescent="0.3">
      <c r="A7" s="12">
        <v>2</v>
      </c>
      <c r="B7" s="7" t="s">
        <v>15</v>
      </c>
      <c r="C7" s="7">
        <v>15</v>
      </c>
      <c r="D7" s="7">
        <v>0</v>
      </c>
      <c r="E7" s="7">
        <v>3</v>
      </c>
      <c r="F7" s="7">
        <v>6</v>
      </c>
      <c r="G7" s="7">
        <v>0</v>
      </c>
      <c r="H7" s="7">
        <v>1</v>
      </c>
      <c r="I7" s="7">
        <v>0</v>
      </c>
      <c r="J7" s="7">
        <v>2</v>
      </c>
      <c r="K7" s="7">
        <v>0</v>
      </c>
      <c r="L7" s="8">
        <f t="shared" ref="L7:L36" si="0">SUM(H7,I7,J7,K7)</f>
        <v>3</v>
      </c>
      <c r="M7" s="9">
        <v>0</v>
      </c>
      <c r="N7" s="10">
        <v>5</v>
      </c>
      <c r="O7" s="39">
        <f t="shared" ref="O7:O36" si="1">(C7)/(26-E7-F7-G7)</f>
        <v>0.88235294117647056</v>
      </c>
      <c r="P7" s="5"/>
      <c r="Q7" s="5"/>
      <c r="R7" s="5"/>
      <c r="S7" s="5"/>
      <c r="T7" s="5"/>
      <c r="U7" s="6"/>
      <c r="V7" s="11"/>
      <c r="X7" s="5"/>
      <c r="Y7" s="11"/>
      <c r="Z7"/>
      <c r="AA7" s="1"/>
    </row>
    <row r="8" spans="1:27" ht="16.5" x14ac:dyDescent="0.3">
      <c r="A8" s="12">
        <v>3</v>
      </c>
      <c r="B8" s="7" t="s">
        <v>16</v>
      </c>
      <c r="C8" s="7">
        <v>13</v>
      </c>
      <c r="D8" s="7">
        <v>1</v>
      </c>
      <c r="E8" s="7">
        <v>2</v>
      </c>
      <c r="F8" s="7">
        <v>7</v>
      </c>
      <c r="G8" s="7">
        <v>0</v>
      </c>
      <c r="H8" s="7">
        <v>2</v>
      </c>
      <c r="I8" s="7">
        <v>0</v>
      </c>
      <c r="J8" s="7">
        <v>0</v>
      </c>
      <c r="K8" s="7">
        <v>0</v>
      </c>
      <c r="L8" s="8">
        <f t="shared" si="0"/>
        <v>2</v>
      </c>
      <c r="M8" s="9">
        <v>0</v>
      </c>
      <c r="N8" s="10">
        <v>3</v>
      </c>
      <c r="O8" s="39">
        <f t="shared" si="1"/>
        <v>0.76470588235294112</v>
      </c>
      <c r="P8" s="5"/>
      <c r="Q8" s="5"/>
      <c r="R8" s="5"/>
      <c r="S8" s="5"/>
      <c r="T8" s="5"/>
      <c r="U8" s="6"/>
      <c r="V8" s="11"/>
      <c r="X8" s="5"/>
      <c r="Y8" s="11"/>
      <c r="Z8"/>
      <c r="AA8" s="1"/>
    </row>
    <row r="9" spans="1:27" ht="16.5" x14ac:dyDescent="0.3">
      <c r="A9" s="18">
        <v>4</v>
      </c>
      <c r="B9" s="7" t="s">
        <v>17</v>
      </c>
      <c r="C9" s="7">
        <v>12</v>
      </c>
      <c r="D9" s="7">
        <v>1</v>
      </c>
      <c r="E9" s="7">
        <v>2</v>
      </c>
      <c r="F9" s="7">
        <v>7</v>
      </c>
      <c r="G9" s="7">
        <v>0</v>
      </c>
      <c r="H9" s="7">
        <v>2</v>
      </c>
      <c r="I9" s="7">
        <v>0</v>
      </c>
      <c r="J9" s="7">
        <v>0</v>
      </c>
      <c r="K9" s="7">
        <v>0</v>
      </c>
      <c r="L9" s="8">
        <f t="shared" si="0"/>
        <v>2</v>
      </c>
      <c r="M9" s="9">
        <v>0</v>
      </c>
      <c r="N9" s="10">
        <v>1</v>
      </c>
      <c r="O9" s="39">
        <f t="shared" si="1"/>
        <v>0.70588235294117652</v>
      </c>
      <c r="P9" s="5"/>
      <c r="Q9" s="5"/>
      <c r="R9" s="5"/>
      <c r="S9" s="5"/>
      <c r="T9" s="5"/>
      <c r="U9" s="6"/>
      <c r="V9" s="11"/>
      <c r="X9" s="5"/>
      <c r="Y9" s="11"/>
      <c r="Z9"/>
      <c r="AA9" s="1"/>
    </row>
    <row r="10" spans="1:27" ht="16.5" x14ac:dyDescent="0.3">
      <c r="A10" s="12">
        <v>5</v>
      </c>
      <c r="B10" s="7" t="s">
        <v>11</v>
      </c>
      <c r="C10" s="7">
        <v>12</v>
      </c>
      <c r="D10" s="7">
        <v>1</v>
      </c>
      <c r="E10" s="7">
        <v>2</v>
      </c>
      <c r="F10" s="7">
        <v>7</v>
      </c>
      <c r="G10" s="7">
        <v>1</v>
      </c>
      <c r="H10" s="7">
        <v>0</v>
      </c>
      <c r="I10" s="7">
        <v>1</v>
      </c>
      <c r="J10" s="7">
        <v>2</v>
      </c>
      <c r="K10" s="7">
        <v>0</v>
      </c>
      <c r="L10" s="8">
        <f t="shared" si="0"/>
        <v>3</v>
      </c>
      <c r="M10" s="9">
        <v>0</v>
      </c>
      <c r="N10" s="10">
        <v>2</v>
      </c>
      <c r="O10" s="39">
        <f t="shared" si="1"/>
        <v>0.75</v>
      </c>
      <c r="P10" s="5"/>
      <c r="Q10" s="5"/>
      <c r="R10" s="13"/>
      <c r="S10" s="13"/>
      <c r="T10" s="13"/>
      <c r="U10" s="6"/>
      <c r="V10" s="11"/>
      <c r="X10" s="5"/>
      <c r="Y10" s="11"/>
      <c r="Z10"/>
      <c r="AA10" s="1"/>
    </row>
    <row r="11" spans="1:27" ht="16.5" x14ac:dyDescent="0.3">
      <c r="A11" s="12">
        <v>6</v>
      </c>
      <c r="B11" s="12" t="s">
        <v>12</v>
      </c>
      <c r="C11" s="7">
        <v>14</v>
      </c>
      <c r="D11" s="7">
        <v>1</v>
      </c>
      <c r="E11" s="7">
        <v>4</v>
      </c>
      <c r="F11" s="7">
        <v>7</v>
      </c>
      <c r="G11" s="7">
        <v>1</v>
      </c>
      <c r="H11" s="7">
        <v>0</v>
      </c>
      <c r="I11" s="7">
        <v>0</v>
      </c>
      <c r="J11" s="7">
        <v>1</v>
      </c>
      <c r="K11" s="7">
        <v>0</v>
      </c>
      <c r="L11" s="8">
        <f t="shared" si="0"/>
        <v>1</v>
      </c>
      <c r="M11" s="9">
        <v>1</v>
      </c>
      <c r="N11" s="10">
        <v>0</v>
      </c>
      <c r="O11" s="39">
        <f t="shared" si="1"/>
        <v>1</v>
      </c>
      <c r="P11" s="5"/>
      <c r="Q11" s="5"/>
      <c r="R11" s="13"/>
      <c r="S11" s="13"/>
      <c r="T11" s="13"/>
      <c r="U11" s="6"/>
      <c r="V11" s="11"/>
      <c r="X11" s="5"/>
      <c r="Y11" s="11"/>
      <c r="Z11"/>
      <c r="AA11" s="1"/>
    </row>
    <row r="12" spans="1:27" ht="16.5" x14ac:dyDescent="0.3">
      <c r="A12" s="12">
        <v>7</v>
      </c>
      <c r="B12" s="12" t="s">
        <v>13</v>
      </c>
      <c r="C12" s="7">
        <v>13</v>
      </c>
      <c r="D12" s="7">
        <v>1</v>
      </c>
      <c r="E12" s="7">
        <v>5</v>
      </c>
      <c r="F12" s="7">
        <v>7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8">
        <f t="shared" si="0"/>
        <v>0</v>
      </c>
      <c r="M12" s="9">
        <v>0</v>
      </c>
      <c r="N12" s="10">
        <v>1</v>
      </c>
      <c r="O12" s="39">
        <f t="shared" si="1"/>
        <v>0.9285714285714286</v>
      </c>
      <c r="P12" s="22"/>
      <c r="Q12" s="5"/>
      <c r="R12" s="13"/>
      <c r="S12" s="13"/>
      <c r="T12" s="13"/>
      <c r="U12" s="6"/>
      <c r="V12" s="11"/>
      <c r="X12" s="5"/>
      <c r="Y12" s="11"/>
      <c r="Z12"/>
      <c r="AA12" s="1"/>
    </row>
    <row r="13" spans="1:27" ht="16.5" x14ac:dyDescent="0.3">
      <c r="A13" s="12">
        <v>8</v>
      </c>
      <c r="B13" s="7" t="s">
        <v>14</v>
      </c>
      <c r="C13" s="7">
        <v>13</v>
      </c>
      <c r="D13" s="7">
        <v>1</v>
      </c>
      <c r="E13" s="7">
        <v>4</v>
      </c>
      <c r="F13" s="7">
        <v>7</v>
      </c>
      <c r="G13" s="7">
        <v>0</v>
      </c>
      <c r="H13" s="7">
        <v>0</v>
      </c>
      <c r="I13" s="7">
        <v>0</v>
      </c>
      <c r="J13" s="7">
        <v>3</v>
      </c>
      <c r="K13" s="7">
        <v>0</v>
      </c>
      <c r="L13" s="8">
        <f t="shared" si="0"/>
        <v>3</v>
      </c>
      <c r="M13" s="9">
        <v>0</v>
      </c>
      <c r="N13" s="10">
        <v>4</v>
      </c>
      <c r="O13" s="39">
        <f t="shared" si="1"/>
        <v>0.8666666666666667</v>
      </c>
      <c r="P13" s="5"/>
      <c r="Q13" s="5"/>
      <c r="R13" s="13"/>
      <c r="S13" s="13"/>
      <c r="T13" s="13"/>
      <c r="U13" s="6"/>
      <c r="V13" s="11"/>
      <c r="X13" s="5"/>
      <c r="Y13" s="11"/>
      <c r="Z13"/>
      <c r="AA13" s="1"/>
    </row>
    <row r="14" spans="1:27" ht="16.5" x14ac:dyDescent="0.3">
      <c r="A14" s="12">
        <v>9</v>
      </c>
      <c r="B14" s="7" t="s">
        <v>15</v>
      </c>
      <c r="C14" s="7">
        <v>13</v>
      </c>
      <c r="D14" s="7">
        <v>1</v>
      </c>
      <c r="E14" s="7">
        <v>2</v>
      </c>
      <c r="F14" s="7">
        <v>8</v>
      </c>
      <c r="G14" s="7">
        <v>0</v>
      </c>
      <c r="H14" s="7">
        <v>2</v>
      </c>
      <c r="I14" s="7">
        <v>1</v>
      </c>
      <c r="J14" s="7">
        <v>1</v>
      </c>
      <c r="K14" s="7">
        <v>0</v>
      </c>
      <c r="L14" s="8">
        <f t="shared" si="0"/>
        <v>4</v>
      </c>
      <c r="M14" s="9">
        <v>0</v>
      </c>
      <c r="N14" s="10">
        <v>3</v>
      </c>
      <c r="O14" s="39">
        <f t="shared" si="1"/>
        <v>0.8125</v>
      </c>
      <c r="P14" s="5"/>
      <c r="Q14" s="5"/>
      <c r="R14" s="13"/>
      <c r="S14" s="13"/>
      <c r="T14" s="13"/>
      <c r="U14" s="6"/>
      <c r="V14" s="11"/>
      <c r="X14" s="5"/>
      <c r="Y14" s="11"/>
      <c r="Z14"/>
      <c r="AA14" s="1"/>
    </row>
    <row r="15" spans="1:27" ht="16.5" x14ac:dyDescent="0.3">
      <c r="A15" s="12">
        <v>10</v>
      </c>
      <c r="B15" s="7" t="s">
        <v>16</v>
      </c>
      <c r="C15" s="7">
        <v>14</v>
      </c>
      <c r="D15" s="7">
        <v>2</v>
      </c>
      <c r="E15" s="7">
        <v>2</v>
      </c>
      <c r="F15" s="7">
        <v>8</v>
      </c>
      <c r="G15" s="7">
        <v>0</v>
      </c>
      <c r="H15" s="7">
        <v>1</v>
      </c>
      <c r="I15" s="7">
        <v>1</v>
      </c>
      <c r="J15" s="7">
        <v>0</v>
      </c>
      <c r="K15" s="7">
        <v>0</v>
      </c>
      <c r="L15" s="8">
        <f t="shared" si="0"/>
        <v>2</v>
      </c>
      <c r="M15" s="9">
        <v>0</v>
      </c>
      <c r="N15" s="10">
        <v>2</v>
      </c>
      <c r="O15" s="39">
        <f t="shared" si="1"/>
        <v>0.875</v>
      </c>
      <c r="P15" s="5"/>
      <c r="Q15" s="5"/>
      <c r="R15" s="13"/>
      <c r="S15" s="13"/>
      <c r="T15" s="13"/>
      <c r="U15" s="6"/>
      <c r="V15" s="11"/>
      <c r="X15" s="5"/>
      <c r="Y15" s="11"/>
      <c r="Z15"/>
      <c r="AA15" s="1"/>
    </row>
    <row r="16" spans="1:27" ht="16.5" x14ac:dyDescent="0.3">
      <c r="A16" s="12">
        <v>11</v>
      </c>
      <c r="B16" s="7" t="s">
        <v>17</v>
      </c>
      <c r="C16" s="7">
        <v>13</v>
      </c>
      <c r="D16" s="7">
        <v>2</v>
      </c>
      <c r="E16" s="7">
        <v>2</v>
      </c>
      <c r="F16" s="7">
        <v>8</v>
      </c>
      <c r="G16" s="7">
        <v>0</v>
      </c>
      <c r="H16" s="7">
        <v>0</v>
      </c>
      <c r="I16" s="7">
        <v>0</v>
      </c>
      <c r="J16" s="7">
        <v>3</v>
      </c>
      <c r="K16" s="7">
        <v>0</v>
      </c>
      <c r="L16" s="8">
        <f t="shared" si="0"/>
        <v>3</v>
      </c>
      <c r="M16" s="9">
        <v>0</v>
      </c>
      <c r="N16" s="10">
        <v>3</v>
      </c>
      <c r="O16" s="39">
        <f t="shared" si="1"/>
        <v>0.8125</v>
      </c>
      <c r="P16" s="5"/>
      <c r="Q16" s="5"/>
      <c r="R16" s="13"/>
      <c r="S16" s="13"/>
      <c r="T16" s="13"/>
      <c r="U16" s="6"/>
      <c r="V16" s="11"/>
      <c r="X16" s="5"/>
      <c r="Y16" s="11"/>
      <c r="Z16"/>
      <c r="AA16" s="1"/>
    </row>
    <row r="17" spans="1:27" ht="16.5" x14ac:dyDescent="0.3">
      <c r="A17" s="12">
        <v>12</v>
      </c>
      <c r="B17" s="7" t="s">
        <v>11</v>
      </c>
      <c r="C17" s="7">
        <v>14</v>
      </c>
      <c r="D17" s="7">
        <v>0</v>
      </c>
      <c r="E17" s="7">
        <v>0</v>
      </c>
      <c r="F17" s="7">
        <v>8</v>
      </c>
      <c r="G17" s="7">
        <v>0</v>
      </c>
      <c r="H17" s="7">
        <v>0</v>
      </c>
      <c r="I17" s="7">
        <v>2</v>
      </c>
      <c r="J17" s="7">
        <v>1</v>
      </c>
      <c r="K17" s="7">
        <v>0</v>
      </c>
      <c r="L17" s="8">
        <f t="shared" si="0"/>
        <v>3</v>
      </c>
      <c r="M17" s="9">
        <v>0</v>
      </c>
      <c r="N17" s="10">
        <v>9</v>
      </c>
      <c r="O17" s="39">
        <f t="shared" si="1"/>
        <v>0.77777777777777779</v>
      </c>
      <c r="P17" s="5"/>
      <c r="Q17" s="5"/>
      <c r="R17" s="13"/>
      <c r="S17" s="13"/>
      <c r="T17" s="13"/>
      <c r="U17" s="6"/>
      <c r="V17" s="11"/>
      <c r="X17" s="5"/>
      <c r="Y17" s="11"/>
      <c r="Z17"/>
      <c r="AA17" s="1"/>
    </row>
    <row r="18" spans="1:27" ht="16.5" x14ac:dyDescent="0.3">
      <c r="A18" s="12">
        <v>13</v>
      </c>
      <c r="B18" s="12" t="s">
        <v>12</v>
      </c>
      <c r="C18" s="7">
        <v>11</v>
      </c>
      <c r="D18" s="7">
        <v>0</v>
      </c>
      <c r="E18" s="7">
        <v>0</v>
      </c>
      <c r="F18" s="7">
        <v>13</v>
      </c>
      <c r="G18" s="7">
        <v>0</v>
      </c>
      <c r="H18" s="7">
        <v>3</v>
      </c>
      <c r="I18" s="7">
        <v>0</v>
      </c>
      <c r="J18" s="7">
        <v>2</v>
      </c>
      <c r="K18" s="7">
        <v>0</v>
      </c>
      <c r="L18" s="8">
        <f t="shared" si="0"/>
        <v>5</v>
      </c>
      <c r="M18" s="9">
        <v>0</v>
      </c>
      <c r="N18" s="10">
        <v>0</v>
      </c>
      <c r="O18" s="39">
        <f t="shared" si="1"/>
        <v>0.84615384615384615</v>
      </c>
      <c r="P18" s="5"/>
      <c r="Q18" s="5"/>
      <c r="R18" s="13"/>
      <c r="S18" s="13"/>
      <c r="T18" s="13"/>
      <c r="U18" s="6"/>
      <c r="V18" s="11"/>
      <c r="X18" s="5"/>
      <c r="Y18" s="11"/>
      <c r="Z18"/>
      <c r="AA18" s="1"/>
    </row>
    <row r="19" spans="1:27" ht="16.5" x14ac:dyDescent="0.3">
      <c r="A19" s="12">
        <v>14</v>
      </c>
      <c r="B19" s="12" t="s">
        <v>13</v>
      </c>
      <c r="C19" s="7">
        <v>13</v>
      </c>
      <c r="D19" s="7">
        <v>0</v>
      </c>
      <c r="E19" s="7">
        <v>0</v>
      </c>
      <c r="F19" s="7">
        <v>13</v>
      </c>
      <c r="G19" s="7">
        <v>0</v>
      </c>
      <c r="H19" s="7">
        <v>2</v>
      </c>
      <c r="I19" s="7">
        <v>0</v>
      </c>
      <c r="J19" s="7">
        <v>0</v>
      </c>
      <c r="K19" s="7">
        <v>0</v>
      </c>
      <c r="L19" s="8">
        <f t="shared" si="0"/>
        <v>2</v>
      </c>
      <c r="M19" s="9">
        <v>0</v>
      </c>
      <c r="N19" s="10">
        <v>0</v>
      </c>
      <c r="O19" s="39">
        <f t="shared" si="1"/>
        <v>1</v>
      </c>
      <c r="P19" s="5"/>
      <c r="Q19" s="13"/>
      <c r="R19" s="13"/>
      <c r="S19" s="13"/>
      <c r="T19" s="13"/>
      <c r="U19" s="6"/>
      <c r="V19" s="11"/>
      <c r="X19" s="5"/>
      <c r="Y19" s="11"/>
      <c r="Z19"/>
      <c r="AA19" s="1"/>
    </row>
    <row r="20" spans="1:27" ht="16.5" x14ac:dyDescent="0.3">
      <c r="A20" s="12">
        <v>15</v>
      </c>
      <c r="B20" s="7" t="s">
        <v>14</v>
      </c>
      <c r="C20" s="7">
        <v>13</v>
      </c>
      <c r="D20" s="7">
        <v>0</v>
      </c>
      <c r="E20" s="7">
        <v>0</v>
      </c>
      <c r="F20" s="7">
        <v>13</v>
      </c>
      <c r="G20" s="7">
        <v>0</v>
      </c>
      <c r="H20" s="7">
        <v>0</v>
      </c>
      <c r="I20" s="7">
        <v>1</v>
      </c>
      <c r="J20" s="7">
        <v>2</v>
      </c>
      <c r="K20" s="7">
        <v>0</v>
      </c>
      <c r="L20" s="8">
        <f t="shared" si="0"/>
        <v>3</v>
      </c>
      <c r="M20" s="9">
        <v>0</v>
      </c>
      <c r="N20" s="10">
        <v>4</v>
      </c>
      <c r="O20" s="39">
        <f t="shared" si="1"/>
        <v>1</v>
      </c>
      <c r="P20" s="5"/>
      <c r="Q20" s="5"/>
      <c r="R20" s="13"/>
      <c r="S20" s="13"/>
      <c r="T20" s="13"/>
      <c r="U20" s="6"/>
      <c r="V20" s="11"/>
      <c r="X20" s="5"/>
      <c r="Y20" s="11"/>
      <c r="Z20"/>
      <c r="AA20" s="1"/>
    </row>
    <row r="21" spans="1:27" ht="16.5" x14ac:dyDescent="0.3">
      <c r="A21" s="12">
        <v>16</v>
      </c>
      <c r="B21" s="7" t="s">
        <v>15</v>
      </c>
      <c r="C21" s="7">
        <v>12</v>
      </c>
      <c r="D21" s="7">
        <v>0</v>
      </c>
      <c r="E21" s="7">
        <v>0</v>
      </c>
      <c r="F21" s="7">
        <v>10</v>
      </c>
      <c r="G21" s="7">
        <v>0</v>
      </c>
      <c r="H21" s="7">
        <v>0</v>
      </c>
      <c r="I21" s="7">
        <v>0</v>
      </c>
      <c r="J21" s="7">
        <v>1</v>
      </c>
      <c r="K21" s="7">
        <v>0</v>
      </c>
      <c r="L21" s="8">
        <f t="shared" si="0"/>
        <v>1</v>
      </c>
      <c r="M21" s="9">
        <v>0</v>
      </c>
      <c r="N21" s="10">
        <v>4</v>
      </c>
      <c r="O21" s="39">
        <f t="shared" si="1"/>
        <v>0.75</v>
      </c>
      <c r="P21" s="22"/>
      <c r="Q21" s="5"/>
      <c r="R21" s="13"/>
      <c r="S21" s="13"/>
      <c r="T21" s="13"/>
      <c r="U21" s="6"/>
      <c r="V21" s="11"/>
      <c r="X21" s="5"/>
      <c r="Y21" s="11"/>
      <c r="Z21"/>
      <c r="AA21" s="1"/>
    </row>
    <row r="22" spans="1:27" ht="16.5" x14ac:dyDescent="0.3">
      <c r="A22" s="12">
        <v>17</v>
      </c>
      <c r="B22" s="7" t="s">
        <v>16</v>
      </c>
      <c r="C22" s="7">
        <v>9</v>
      </c>
      <c r="D22" s="7">
        <v>1</v>
      </c>
      <c r="E22" s="7">
        <v>1</v>
      </c>
      <c r="F22" s="7">
        <v>12</v>
      </c>
      <c r="G22" s="7">
        <v>0</v>
      </c>
      <c r="H22" s="7">
        <v>2</v>
      </c>
      <c r="I22" s="7">
        <v>0</v>
      </c>
      <c r="J22" s="7">
        <v>1</v>
      </c>
      <c r="K22" s="7">
        <v>0</v>
      </c>
      <c r="L22" s="8">
        <f t="shared" si="0"/>
        <v>3</v>
      </c>
      <c r="M22" s="9">
        <v>0</v>
      </c>
      <c r="N22" s="10">
        <v>2</v>
      </c>
      <c r="O22" s="39">
        <f t="shared" si="1"/>
        <v>0.69230769230769229</v>
      </c>
      <c r="P22" s="5"/>
      <c r="Q22" s="5"/>
      <c r="R22" s="13"/>
      <c r="S22" s="13"/>
      <c r="T22" s="13"/>
      <c r="U22" s="6"/>
      <c r="V22" s="11"/>
      <c r="X22" s="5"/>
      <c r="Y22" s="11"/>
      <c r="Z22"/>
      <c r="AA22" s="1"/>
    </row>
    <row r="23" spans="1:27" ht="16.5" x14ac:dyDescent="0.3">
      <c r="A23" s="12">
        <v>18</v>
      </c>
      <c r="B23" s="7" t="s">
        <v>17</v>
      </c>
      <c r="C23" s="7">
        <v>11</v>
      </c>
      <c r="D23" s="7">
        <v>0</v>
      </c>
      <c r="E23" s="7">
        <v>0</v>
      </c>
      <c r="F23" s="7">
        <v>13</v>
      </c>
      <c r="G23" s="7">
        <v>0</v>
      </c>
      <c r="H23" s="7">
        <v>1</v>
      </c>
      <c r="I23" s="7">
        <v>0</v>
      </c>
      <c r="J23" s="7">
        <v>2</v>
      </c>
      <c r="K23" s="7">
        <v>0</v>
      </c>
      <c r="L23" s="8">
        <f t="shared" si="0"/>
        <v>3</v>
      </c>
      <c r="M23" s="9">
        <v>0</v>
      </c>
      <c r="N23" s="10">
        <v>0</v>
      </c>
      <c r="O23" s="39">
        <f t="shared" si="1"/>
        <v>0.84615384615384615</v>
      </c>
      <c r="P23" s="5"/>
      <c r="Q23" s="5"/>
      <c r="R23" s="13"/>
      <c r="S23" s="13"/>
      <c r="T23" s="13"/>
      <c r="U23" s="6"/>
      <c r="V23" s="11"/>
      <c r="X23" s="5"/>
      <c r="Y23" s="11"/>
      <c r="Z23"/>
      <c r="AA23" s="1"/>
    </row>
    <row r="24" spans="1:27" ht="16.5" x14ac:dyDescent="0.3">
      <c r="A24" s="12">
        <v>19</v>
      </c>
      <c r="B24" s="7" t="s">
        <v>11</v>
      </c>
      <c r="C24" s="7">
        <v>13</v>
      </c>
      <c r="D24" s="7">
        <v>0</v>
      </c>
      <c r="E24" s="7">
        <v>0</v>
      </c>
      <c r="F24" s="7">
        <v>12</v>
      </c>
      <c r="G24" s="7">
        <v>0</v>
      </c>
      <c r="H24" s="7">
        <v>0</v>
      </c>
      <c r="I24" s="7">
        <v>0</v>
      </c>
      <c r="J24" s="7">
        <v>2</v>
      </c>
      <c r="K24" s="7">
        <v>0</v>
      </c>
      <c r="L24" s="8">
        <f t="shared" si="0"/>
        <v>2</v>
      </c>
      <c r="M24" s="9">
        <v>0</v>
      </c>
      <c r="N24" s="10">
        <v>7</v>
      </c>
      <c r="O24" s="39">
        <f t="shared" si="1"/>
        <v>0.9285714285714286</v>
      </c>
      <c r="P24" s="5"/>
      <c r="Q24" s="5"/>
      <c r="R24" s="5"/>
      <c r="S24" s="5"/>
      <c r="T24" s="13"/>
      <c r="U24" s="6"/>
      <c r="V24" s="11"/>
      <c r="X24" s="5"/>
      <c r="Y24" s="11"/>
      <c r="Z24"/>
      <c r="AA24" s="1"/>
    </row>
    <row r="25" spans="1:27" ht="16.5" x14ac:dyDescent="0.3">
      <c r="A25" s="12">
        <v>20</v>
      </c>
      <c r="B25" s="12" t="s">
        <v>12</v>
      </c>
      <c r="C25" s="7">
        <v>11</v>
      </c>
      <c r="D25" s="7">
        <v>0</v>
      </c>
      <c r="E25" s="7">
        <v>1</v>
      </c>
      <c r="F25" s="7">
        <v>10</v>
      </c>
      <c r="G25" s="7">
        <v>0</v>
      </c>
      <c r="H25" s="7">
        <v>1</v>
      </c>
      <c r="I25" s="7">
        <v>0</v>
      </c>
      <c r="J25" s="7">
        <v>2</v>
      </c>
      <c r="K25" s="7">
        <v>0</v>
      </c>
      <c r="L25" s="8">
        <f t="shared" si="0"/>
        <v>3</v>
      </c>
      <c r="M25" s="9">
        <v>0</v>
      </c>
      <c r="N25" s="10">
        <v>0</v>
      </c>
      <c r="O25" s="39">
        <f t="shared" si="1"/>
        <v>0.73333333333333328</v>
      </c>
      <c r="P25" s="5"/>
      <c r="Q25" s="5"/>
      <c r="R25" s="5"/>
      <c r="S25" s="5"/>
      <c r="T25" s="5"/>
      <c r="U25" s="6"/>
      <c r="V25" s="11"/>
      <c r="X25" s="5"/>
      <c r="Y25" s="11"/>
      <c r="Z25"/>
      <c r="AA25" s="1"/>
    </row>
    <row r="26" spans="1:27" ht="16.5" x14ac:dyDescent="0.3">
      <c r="A26" s="12">
        <v>21</v>
      </c>
      <c r="B26" s="12" t="s">
        <v>13</v>
      </c>
      <c r="C26" s="7">
        <v>14</v>
      </c>
      <c r="D26" s="7">
        <v>2</v>
      </c>
      <c r="E26" s="7">
        <v>2</v>
      </c>
      <c r="F26" s="7">
        <v>10</v>
      </c>
      <c r="G26" s="7">
        <v>0</v>
      </c>
      <c r="H26" s="7">
        <v>0</v>
      </c>
      <c r="I26" s="7">
        <v>1</v>
      </c>
      <c r="J26" s="7">
        <v>2</v>
      </c>
      <c r="K26" s="7">
        <v>0</v>
      </c>
      <c r="L26" s="8">
        <f t="shared" si="0"/>
        <v>3</v>
      </c>
      <c r="M26" s="9">
        <v>0</v>
      </c>
      <c r="N26" s="10">
        <v>0</v>
      </c>
      <c r="O26" s="39">
        <f t="shared" si="1"/>
        <v>1</v>
      </c>
      <c r="P26" s="5"/>
      <c r="Q26" s="5"/>
      <c r="R26" s="5"/>
      <c r="S26" s="5"/>
      <c r="T26" s="5"/>
      <c r="U26" s="6"/>
      <c r="V26" s="11"/>
      <c r="X26" s="5"/>
      <c r="Y26" s="11"/>
      <c r="Z26"/>
      <c r="AA26" s="1"/>
    </row>
    <row r="27" spans="1:27" ht="16.5" x14ac:dyDescent="0.3">
      <c r="A27" s="12">
        <v>22</v>
      </c>
      <c r="B27" s="7" t="s">
        <v>14</v>
      </c>
      <c r="C27" s="7">
        <v>14</v>
      </c>
      <c r="D27" s="7">
        <v>2</v>
      </c>
      <c r="E27" s="7">
        <v>2</v>
      </c>
      <c r="F27" s="7">
        <v>10</v>
      </c>
      <c r="G27" s="7">
        <v>0</v>
      </c>
      <c r="H27" s="7">
        <v>0</v>
      </c>
      <c r="I27" s="7">
        <v>1</v>
      </c>
      <c r="J27" s="7">
        <v>1</v>
      </c>
      <c r="K27" s="7">
        <v>0</v>
      </c>
      <c r="L27" s="8">
        <f t="shared" si="0"/>
        <v>2</v>
      </c>
      <c r="M27" s="9">
        <v>0</v>
      </c>
      <c r="N27" s="10">
        <v>5</v>
      </c>
      <c r="O27" s="39">
        <f t="shared" si="1"/>
        <v>1</v>
      </c>
      <c r="P27" s="5"/>
      <c r="Q27" s="5"/>
      <c r="R27" s="5"/>
      <c r="S27" s="5"/>
      <c r="T27" s="5"/>
      <c r="U27" s="6"/>
      <c r="V27" s="11"/>
      <c r="X27" s="5"/>
      <c r="Y27" s="11"/>
      <c r="Z27"/>
      <c r="AA27" s="1"/>
    </row>
    <row r="28" spans="1:27" ht="16.5" x14ac:dyDescent="0.3">
      <c r="A28" s="12">
        <v>23</v>
      </c>
      <c r="B28" s="7" t="s">
        <v>15</v>
      </c>
      <c r="C28" s="7">
        <v>11</v>
      </c>
      <c r="D28" s="7">
        <v>1</v>
      </c>
      <c r="E28" s="7">
        <v>3</v>
      </c>
      <c r="F28" s="7">
        <v>9</v>
      </c>
      <c r="G28" s="7">
        <v>0</v>
      </c>
      <c r="H28" s="7">
        <v>0</v>
      </c>
      <c r="I28" s="7">
        <v>0</v>
      </c>
      <c r="J28" s="7">
        <v>3</v>
      </c>
      <c r="K28" s="7">
        <v>0</v>
      </c>
      <c r="L28" s="8">
        <f t="shared" si="0"/>
        <v>3</v>
      </c>
      <c r="M28" s="9">
        <v>0</v>
      </c>
      <c r="N28" s="10">
        <v>3</v>
      </c>
      <c r="O28" s="39">
        <f t="shared" si="1"/>
        <v>0.7857142857142857</v>
      </c>
      <c r="P28" s="5"/>
      <c r="Q28" s="5"/>
      <c r="R28" s="5"/>
      <c r="S28" s="5"/>
      <c r="T28" s="5"/>
      <c r="U28" s="6"/>
      <c r="V28" s="11"/>
      <c r="X28" s="5"/>
      <c r="Y28" s="11"/>
      <c r="Z28"/>
      <c r="AA28" s="1"/>
    </row>
    <row r="29" spans="1:27" ht="16.5" x14ac:dyDescent="0.3">
      <c r="A29" s="12">
        <v>24</v>
      </c>
      <c r="B29" s="7" t="s">
        <v>16</v>
      </c>
      <c r="C29" s="7">
        <v>11</v>
      </c>
      <c r="D29" s="7">
        <v>1</v>
      </c>
      <c r="E29" s="7">
        <v>3</v>
      </c>
      <c r="F29" s="7">
        <v>11</v>
      </c>
      <c r="G29" s="7">
        <v>0</v>
      </c>
      <c r="H29" s="7">
        <v>1</v>
      </c>
      <c r="I29" s="7">
        <v>0</v>
      </c>
      <c r="J29" s="7">
        <v>3</v>
      </c>
      <c r="K29" s="7">
        <v>0</v>
      </c>
      <c r="L29" s="8">
        <f t="shared" si="0"/>
        <v>4</v>
      </c>
      <c r="M29" s="9">
        <v>0</v>
      </c>
      <c r="N29" s="10">
        <v>3</v>
      </c>
      <c r="O29" s="39">
        <f t="shared" si="1"/>
        <v>0.91666666666666663</v>
      </c>
      <c r="P29" s="5"/>
      <c r="Q29" s="5"/>
      <c r="R29" s="5"/>
      <c r="S29" s="5"/>
      <c r="T29" s="5"/>
      <c r="U29" s="6"/>
      <c r="V29" s="11"/>
      <c r="X29" s="5"/>
      <c r="Y29" s="11"/>
      <c r="Z29"/>
      <c r="AA29" s="1"/>
    </row>
    <row r="30" spans="1:27" ht="16.5" x14ac:dyDescent="0.3">
      <c r="A30" s="12">
        <v>25</v>
      </c>
      <c r="B30" s="7" t="s">
        <v>17</v>
      </c>
      <c r="C30" s="7">
        <v>12</v>
      </c>
      <c r="D30" s="7">
        <v>1</v>
      </c>
      <c r="E30" s="7">
        <v>3</v>
      </c>
      <c r="F30" s="7">
        <v>11</v>
      </c>
      <c r="G30" s="7">
        <v>0</v>
      </c>
      <c r="H30" s="7">
        <v>0</v>
      </c>
      <c r="I30" s="7">
        <v>0</v>
      </c>
      <c r="J30" s="7">
        <v>3</v>
      </c>
      <c r="K30" s="7">
        <v>0</v>
      </c>
      <c r="L30" s="8">
        <f t="shared" si="0"/>
        <v>3</v>
      </c>
      <c r="M30" s="9">
        <v>0</v>
      </c>
      <c r="N30" s="10">
        <v>6</v>
      </c>
      <c r="O30" s="39">
        <f t="shared" si="1"/>
        <v>1</v>
      </c>
      <c r="P30" s="5"/>
      <c r="Q30" s="5"/>
      <c r="R30" s="5"/>
      <c r="S30" s="5"/>
      <c r="T30" s="5"/>
      <c r="U30" s="6"/>
      <c r="V30" s="11"/>
      <c r="X30" s="5"/>
      <c r="Y30" s="11"/>
      <c r="Z30"/>
      <c r="AA30" s="1"/>
    </row>
    <row r="31" spans="1:27" ht="16.5" x14ac:dyDescent="0.3">
      <c r="A31" s="12">
        <v>26</v>
      </c>
      <c r="B31" s="7" t="s">
        <v>11</v>
      </c>
      <c r="C31" s="7">
        <v>10</v>
      </c>
      <c r="D31" s="7">
        <v>0</v>
      </c>
      <c r="E31" s="7">
        <v>0</v>
      </c>
      <c r="F31" s="7">
        <v>14</v>
      </c>
      <c r="G31" s="7">
        <v>0</v>
      </c>
      <c r="H31" s="7">
        <v>1</v>
      </c>
      <c r="I31" s="7">
        <v>1</v>
      </c>
      <c r="J31" s="7">
        <v>1</v>
      </c>
      <c r="K31" s="7">
        <v>0</v>
      </c>
      <c r="L31" s="8">
        <f t="shared" si="0"/>
        <v>3</v>
      </c>
      <c r="M31" s="9">
        <v>1</v>
      </c>
      <c r="N31" s="10">
        <v>2</v>
      </c>
      <c r="O31" s="39">
        <f t="shared" si="1"/>
        <v>0.83333333333333337</v>
      </c>
      <c r="P31" s="5"/>
      <c r="Q31" s="5"/>
      <c r="R31" s="5"/>
      <c r="S31" s="5"/>
      <c r="T31" s="5"/>
      <c r="U31" s="6"/>
      <c r="V31" s="11"/>
      <c r="X31" s="5"/>
      <c r="Y31" s="11"/>
      <c r="Z31"/>
      <c r="AA31" s="1"/>
    </row>
    <row r="32" spans="1:27" ht="16.5" x14ac:dyDescent="0.3">
      <c r="A32" s="12">
        <v>27</v>
      </c>
      <c r="B32" s="12" t="s">
        <v>12</v>
      </c>
      <c r="C32" s="7">
        <v>12</v>
      </c>
      <c r="D32" s="7">
        <v>0</v>
      </c>
      <c r="E32" s="7">
        <v>2</v>
      </c>
      <c r="F32" s="7">
        <v>11</v>
      </c>
      <c r="G32" s="7">
        <v>0</v>
      </c>
      <c r="H32" s="7">
        <v>0</v>
      </c>
      <c r="I32" s="7">
        <v>0</v>
      </c>
      <c r="J32" s="7">
        <v>2</v>
      </c>
      <c r="K32" s="7">
        <v>0</v>
      </c>
      <c r="L32" s="8">
        <f t="shared" si="0"/>
        <v>2</v>
      </c>
      <c r="M32" s="9">
        <v>0</v>
      </c>
      <c r="N32" s="10">
        <v>0</v>
      </c>
      <c r="O32" s="39">
        <f t="shared" si="1"/>
        <v>0.92307692307692313</v>
      </c>
      <c r="P32" s="5"/>
      <c r="Q32" s="5"/>
      <c r="R32" s="5" t="s">
        <v>50</v>
      </c>
      <c r="S32" s="5"/>
      <c r="T32" s="5"/>
      <c r="U32" s="6"/>
      <c r="V32" s="11"/>
      <c r="X32" s="5"/>
      <c r="Y32" s="11"/>
      <c r="Z32"/>
      <c r="AA32" s="1"/>
    </row>
    <row r="33" spans="1:27" ht="16.5" x14ac:dyDescent="0.3">
      <c r="A33" s="12">
        <v>28</v>
      </c>
      <c r="B33" s="12" t="s">
        <v>13</v>
      </c>
      <c r="C33" s="7">
        <v>13</v>
      </c>
      <c r="D33" s="7">
        <v>0</v>
      </c>
      <c r="E33" s="7">
        <v>2</v>
      </c>
      <c r="F33" s="7">
        <v>11</v>
      </c>
      <c r="G33" s="7">
        <v>0</v>
      </c>
      <c r="H33" s="7">
        <v>0</v>
      </c>
      <c r="I33" s="7">
        <v>1</v>
      </c>
      <c r="J33" s="7">
        <v>0</v>
      </c>
      <c r="K33" s="7">
        <v>0</v>
      </c>
      <c r="L33" s="8">
        <f t="shared" si="0"/>
        <v>1</v>
      </c>
      <c r="M33" s="9">
        <v>0</v>
      </c>
      <c r="N33" s="10">
        <v>0</v>
      </c>
      <c r="O33" s="39">
        <f t="shared" si="1"/>
        <v>1</v>
      </c>
      <c r="P33" s="5"/>
      <c r="Q33" s="5"/>
      <c r="R33" s="5"/>
      <c r="S33" s="5"/>
      <c r="T33" s="5"/>
      <c r="U33" s="6"/>
      <c r="V33" s="11"/>
      <c r="X33" s="5"/>
      <c r="Y33" s="11"/>
      <c r="Z33"/>
      <c r="AA33" s="1"/>
    </row>
    <row r="34" spans="1:27" ht="16.5" x14ac:dyDescent="0.3">
      <c r="A34" s="12">
        <v>29</v>
      </c>
      <c r="B34" s="7" t="s">
        <v>14</v>
      </c>
      <c r="C34" s="7">
        <v>13</v>
      </c>
      <c r="D34" s="7">
        <v>1</v>
      </c>
      <c r="E34" s="7">
        <v>2</v>
      </c>
      <c r="F34" s="7">
        <v>11</v>
      </c>
      <c r="G34" s="7">
        <v>0</v>
      </c>
      <c r="H34" s="7">
        <v>0</v>
      </c>
      <c r="I34" s="7">
        <v>0</v>
      </c>
      <c r="J34" s="7">
        <v>3</v>
      </c>
      <c r="K34" s="7">
        <v>0</v>
      </c>
      <c r="L34" s="8">
        <f t="shared" si="0"/>
        <v>3</v>
      </c>
      <c r="M34" s="9">
        <v>0</v>
      </c>
      <c r="N34" s="10">
        <v>2</v>
      </c>
      <c r="O34" s="39">
        <f t="shared" si="1"/>
        <v>1</v>
      </c>
      <c r="P34" s="5"/>
      <c r="Q34" s="5"/>
      <c r="R34" s="5"/>
      <c r="S34" s="5"/>
      <c r="T34" s="5"/>
      <c r="U34" s="6"/>
      <c r="V34" s="11"/>
      <c r="X34" s="5"/>
      <c r="Y34" s="11"/>
      <c r="Z34"/>
      <c r="AA34" s="1"/>
    </row>
    <row r="35" spans="1:27" ht="16.5" x14ac:dyDescent="0.3">
      <c r="A35" s="18">
        <v>30</v>
      </c>
      <c r="B35" s="7" t="s">
        <v>15</v>
      </c>
      <c r="C35" s="7">
        <v>14</v>
      </c>
      <c r="D35" s="7">
        <v>0</v>
      </c>
      <c r="E35" s="7">
        <v>3</v>
      </c>
      <c r="F35" s="7">
        <v>9</v>
      </c>
      <c r="G35" s="7">
        <v>0</v>
      </c>
      <c r="H35" s="7">
        <v>0</v>
      </c>
      <c r="I35" s="7">
        <v>0</v>
      </c>
      <c r="J35" s="7">
        <v>2</v>
      </c>
      <c r="K35" s="7">
        <v>0</v>
      </c>
      <c r="L35" s="8">
        <f t="shared" si="0"/>
        <v>2</v>
      </c>
      <c r="M35" s="9">
        <v>0</v>
      </c>
      <c r="N35" s="10">
        <v>2</v>
      </c>
      <c r="O35" s="39">
        <f t="shared" si="1"/>
        <v>1</v>
      </c>
      <c r="P35" s="5"/>
      <c r="Q35" s="5"/>
      <c r="R35" s="5"/>
      <c r="S35" s="5"/>
      <c r="T35" s="5"/>
      <c r="U35" s="6"/>
      <c r="V35" s="11"/>
      <c r="X35" s="5"/>
      <c r="Y35" s="11"/>
      <c r="Z35"/>
      <c r="AA35" s="1"/>
    </row>
    <row r="36" spans="1:27" ht="16.5" x14ac:dyDescent="0.3">
      <c r="A36" s="12">
        <v>31</v>
      </c>
      <c r="B36" s="7" t="s">
        <v>16</v>
      </c>
      <c r="C36" s="7">
        <v>15</v>
      </c>
      <c r="D36" s="7">
        <v>0</v>
      </c>
      <c r="E36" s="7">
        <v>3</v>
      </c>
      <c r="F36" s="7">
        <v>8</v>
      </c>
      <c r="G36" s="7">
        <v>0</v>
      </c>
      <c r="H36" s="7">
        <v>1</v>
      </c>
      <c r="I36" s="7">
        <v>0</v>
      </c>
      <c r="J36" s="7">
        <v>4</v>
      </c>
      <c r="K36" s="7">
        <v>0</v>
      </c>
      <c r="L36" s="8">
        <f t="shared" si="0"/>
        <v>5</v>
      </c>
      <c r="M36" s="9">
        <v>0</v>
      </c>
      <c r="N36" s="10">
        <v>7</v>
      </c>
      <c r="O36" s="39">
        <f t="shared" si="1"/>
        <v>1</v>
      </c>
      <c r="P36" s="5"/>
      <c r="Q36" s="5"/>
      <c r="R36" s="5"/>
      <c r="S36" s="5"/>
      <c r="T36" s="5"/>
      <c r="U36" s="6"/>
      <c r="V36" s="11"/>
      <c r="X36" s="5"/>
      <c r="Y36" s="11"/>
      <c r="Z36"/>
      <c r="AA36" s="1"/>
    </row>
    <row r="37" spans="1:27" ht="16.5" x14ac:dyDescent="0.3">
      <c r="A37" s="44" t="s">
        <v>18</v>
      </c>
      <c r="B37" s="44"/>
      <c r="C37" s="12">
        <f>SUM(C6:C36)</f>
        <v>391</v>
      </c>
      <c r="D37" s="12">
        <f t="shared" ref="D37:N37" si="2">SUM(D6:D36)</f>
        <v>20</v>
      </c>
      <c r="E37" s="12">
        <f t="shared" si="2"/>
        <v>57</v>
      </c>
      <c r="F37" s="12">
        <f t="shared" si="2"/>
        <v>291</v>
      </c>
      <c r="G37" s="12">
        <f t="shared" si="2"/>
        <v>2</v>
      </c>
      <c r="H37" s="12">
        <f>SUM(H6:H36)</f>
        <v>22</v>
      </c>
      <c r="I37" s="12">
        <f t="shared" si="2"/>
        <v>10</v>
      </c>
      <c r="J37" s="12">
        <f t="shared" si="2"/>
        <v>50</v>
      </c>
      <c r="K37" s="12">
        <f t="shared" si="2"/>
        <v>0</v>
      </c>
      <c r="L37" s="14">
        <f t="shared" si="2"/>
        <v>82</v>
      </c>
      <c r="M37" s="15">
        <f t="shared" si="2"/>
        <v>2</v>
      </c>
      <c r="N37" s="16">
        <f t="shared" si="2"/>
        <v>82</v>
      </c>
      <c r="O37" s="41">
        <f>AVERAGE(O6:O36)</f>
        <v>0.87009467972466081</v>
      </c>
      <c r="P37" s="5"/>
      <c r="Q37" s="17"/>
      <c r="R37" s="5"/>
      <c r="S37" s="5"/>
      <c r="T37" s="5"/>
      <c r="U37" s="6"/>
      <c r="V37" s="6"/>
      <c r="W37" s="5"/>
      <c r="X37" s="5"/>
      <c r="Y37" s="11"/>
      <c r="Z37"/>
      <c r="AA37" s="1"/>
    </row>
    <row r="38" spans="1:27" ht="16.5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6"/>
      <c r="U38" s="6"/>
      <c r="V38" s="5"/>
      <c r="W38" s="5"/>
    </row>
    <row r="39" spans="1:27" ht="16.5" x14ac:dyDescent="0.3">
      <c r="A39" s="45" t="s">
        <v>19</v>
      </c>
      <c r="B39" s="45"/>
      <c r="C39" s="45"/>
      <c r="D39" s="45"/>
      <c r="E39" s="45"/>
      <c r="F39" s="45"/>
      <c r="G39" s="45"/>
      <c r="H39" s="45"/>
      <c r="I39" s="45"/>
      <c r="J39" s="45"/>
      <c r="K39" s="28"/>
      <c r="L39" s="46">
        <f>AVERAGE(C6:C36)</f>
        <v>12.612903225806452</v>
      </c>
      <c r="M39" s="46"/>
      <c r="N39" s="46"/>
      <c r="O39" s="5"/>
      <c r="P39" s="5"/>
      <c r="Q39" s="5"/>
      <c r="R39" s="5"/>
      <c r="S39" s="5"/>
      <c r="T39" s="6"/>
      <c r="U39" s="6"/>
      <c r="V39" s="5"/>
      <c r="W39" s="5"/>
    </row>
    <row r="40" spans="1:27" ht="16.5" x14ac:dyDescent="0.3">
      <c r="A40" s="45" t="s">
        <v>25</v>
      </c>
      <c r="B40" s="45"/>
      <c r="C40" s="45"/>
      <c r="D40" s="45"/>
      <c r="E40" s="45"/>
      <c r="F40" s="45"/>
      <c r="G40" s="45"/>
      <c r="H40" s="45"/>
      <c r="I40" s="45"/>
      <c r="J40" s="45"/>
      <c r="K40" s="28"/>
      <c r="L40" s="46">
        <f>AVERAGE(E6:E36)</f>
        <v>1.8387096774193548</v>
      </c>
      <c r="M40" s="46"/>
      <c r="N40" s="46"/>
      <c r="O40" s="5"/>
      <c r="P40" s="5"/>
      <c r="Q40" s="5"/>
      <c r="R40" s="5"/>
      <c r="S40" s="5"/>
      <c r="T40" s="6"/>
      <c r="U40" s="6"/>
      <c r="V40" s="5"/>
      <c r="W40" s="5"/>
    </row>
    <row r="41" spans="1:27" ht="16.5" x14ac:dyDescent="0.3">
      <c r="A41" s="45" t="s">
        <v>20</v>
      </c>
      <c r="B41" s="45"/>
      <c r="C41" s="45"/>
      <c r="D41" s="45"/>
      <c r="E41" s="45"/>
      <c r="F41" s="45"/>
      <c r="G41" s="45"/>
      <c r="H41" s="45"/>
      <c r="I41" s="45"/>
      <c r="J41" s="45"/>
      <c r="K41" s="28"/>
      <c r="L41" s="46">
        <f>AVERAGE(L6:L36)</f>
        <v>2.6451612903225805</v>
      </c>
      <c r="M41" s="46"/>
      <c r="N41" s="46"/>
      <c r="O41" s="5"/>
      <c r="P41" s="5"/>
      <c r="Q41" s="5"/>
      <c r="R41" s="5"/>
      <c r="S41" s="5"/>
      <c r="T41" s="6"/>
      <c r="U41" s="6"/>
      <c r="V41" s="5"/>
      <c r="W41" s="5"/>
    </row>
    <row r="42" spans="1:27" ht="16.5" x14ac:dyDescent="0.3">
      <c r="A42" s="45" t="s">
        <v>21</v>
      </c>
      <c r="B42" s="45"/>
      <c r="C42" s="45"/>
      <c r="D42" s="45"/>
      <c r="E42" s="45"/>
      <c r="F42" s="45"/>
      <c r="G42" s="45"/>
      <c r="H42" s="45"/>
      <c r="I42" s="45"/>
      <c r="J42" s="45"/>
      <c r="K42" s="28"/>
      <c r="L42" s="46">
        <f>AVERAGE(H6:H36)</f>
        <v>0.70967741935483875</v>
      </c>
      <c r="M42" s="46"/>
      <c r="N42" s="46"/>
      <c r="O42" s="5"/>
      <c r="P42" s="5"/>
      <c r="Q42" s="5"/>
      <c r="R42" s="5"/>
      <c r="S42" s="5"/>
      <c r="T42" s="6"/>
      <c r="U42" s="6"/>
      <c r="V42" s="5"/>
      <c r="W42" s="5"/>
    </row>
    <row r="43" spans="1:27" ht="16.5" x14ac:dyDescent="0.3">
      <c r="A43" s="45" t="s">
        <v>22</v>
      </c>
      <c r="B43" s="45"/>
      <c r="C43" s="45"/>
      <c r="D43" s="45"/>
      <c r="E43" s="45"/>
      <c r="F43" s="45"/>
      <c r="G43" s="45"/>
      <c r="H43" s="45"/>
      <c r="I43" s="45"/>
      <c r="J43" s="45"/>
      <c r="K43" s="28"/>
      <c r="L43" s="46">
        <f>AVERAGE(I6:I36)</f>
        <v>0.32258064516129031</v>
      </c>
      <c r="M43" s="46"/>
      <c r="N43" s="46"/>
      <c r="O43" s="5"/>
      <c r="P43" s="5"/>
      <c r="Q43" s="5"/>
      <c r="R43" s="5"/>
      <c r="S43" s="5"/>
      <c r="T43" s="6"/>
      <c r="U43" s="6"/>
      <c r="V43" s="5"/>
      <c r="W43" s="5"/>
    </row>
    <row r="44" spans="1:27" ht="16.5" x14ac:dyDescent="0.3">
      <c r="A44" s="45" t="s">
        <v>23</v>
      </c>
      <c r="B44" s="45"/>
      <c r="C44" s="45"/>
      <c r="D44" s="45"/>
      <c r="E44" s="45"/>
      <c r="F44" s="45"/>
      <c r="G44" s="45"/>
      <c r="H44" s="45"/>
      <c r="I44" s="45"/>
      <c r="J44" s="45"/>
      <c r="K44" s="28"/>
      <c r="L44" s="46">
        <f>AVERAGE(J6:J36)</f>
        <v>1.6129032258064515</v>
      </c>
      <c r="M44" s="46"/>
      <c r="N44" s="46"/>
      <c r="O44" s="5"/>
      <c r="U44" s="6"/>
      <c r="V44" s="5"/>
      <c r="W44" s="5"/>
    </row>
    <row r="45" spans="1:27" ht="16.5" x14ac:dyDescent="0.3">
      <c r="A45" s="45" t="s">
        <v>24</v>
      </c>
      <c r="B45" s="45"/>
      <c r="C45" s="45"/>
      <c r="D45" s="45"/>
      <c r="E45" s="45"/>
      <c r="F45" s="45"/>
      <c r="G45" s="45"/>
      <c r="H45" s="45"/>
      <c r="I45" s="45"/>
      <c r="J45" s="45"/>
      <c r="K45" s="28"/>
      <c r="L45" s="46">
        <f>AVERAGE(N6:N36)</f>
        <v>2.6451612903225805</v>
      </c>
      <c r="M45" s="46"/>
      <c r="N45" s="46"/>
      <c r="O45" s="5"/>
      <c r="U45" s="6"/>
      <c r="V45" s="5"/>
      <c r="W45" s="5"/>
    </row>
    <row r="46" spans="1:27" ht="16.5" x14ac:dyDescent="0.3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29"/>
      <c r="L46" s="51">
        <f>M37/L37</f>
        <v>2.4390243902439025E-2</v>
      </c>
      <c r="M46" s="51"/>
      <c r="N46" s="51"/>
      <c r="O46" s="5"/>
      <c r="U46" s="6"/>
      <c r="V46" s="5"/>
      <c r="W46" s="5"/>
    </row>
    <row r="48" spans="1:27" ht="15.75" x14ac:dyDescent="0.25"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24"/>
      <c r="N48" s="24"/>
    </row>
    <row r="49" spans="2:26" ht="16.5" x14ac:dyDescent="0.3">
      <c r="B49" s="7"/>
      <c r="C49" s="44">
        <v>2018</v>
      </c>
      <c r="D49" s="44"/>
      <c r="E49" s="44">
        <v>2019</v>
      </c>
      <c r="F49" s="44"/>
      <c r="G49" s="44">
        <v>2020</v>
      </c>
      <c r="H49" s="44"/>
      <c r="I49" s="44">
        <v>2021</v>
      </c>
      <c r="J49" s="44"/>
      <c r="K49" s="44">
        <v>2022</v>
      </c>
      <c r="L49" s="44"/>
      <c r="M49" s="23"/>
      <c r="T49" s="11"/>
      <c r="U49"/>
      <c r="W49" s="11"/>
      <c r="X49"/>
      <c r="Y49" s="1"/>
      <c r="Z49" s="11"/>
    </row>
    <row r="50" spans="2:26" ht="16.5" x14ac:dyDescent="0.3">
      <c r="B50" s="12" t="s">
        <v>0</v>
      </c>
      <c r="C50" s="54">
        <v>0.1348</v>
      </c>
      <c r="D50" s="54"/>
      <c r="E50" s="54">
        <v>0.1333</v>
      </c>
      <c r="F50" s="54"/>
      <c r="G50" s="54">
        <v>0.1782</v>
      </c>
      <c r="H50" s="54"/>
      <c r="I50" s="54">
        <v>7.6899999999999996E-2</v>
      </c>
      <c r="J50" s="54"/>
      <c r="K50" s="54">
        <v>0.1346</v>
      </c>
      <c r="L50" s="54"/>
      <c r="M50" s="13"/>
      <c r="T50" s="11"/>
      <c r="U50"/>
      <c r="W50" s="11"/>
      <c r="X50"/>
      <c r="Y50" s="1"/>
      <c r="Z50" s="11"/>
    </row>
    <row r="51" spans="2:26" ht="16.5" x14ac:dyDescent="0.3">
      <c r="B51" s="12" t="s">
        <v>27</v>
      </c>
      <c r="C51" s="54">
        <v>0.12939999999999999</v>
      </c>
      <c r="D51" s="57"/>
      <c r="E51" s="54">
        <v>0.13039999999999999</v>
      </c>
      <c r="F51" s="54"/>
      <c r="G51" s="54">
        <v>7.7799999999999994E-2</v>
      </c>
      <c r="H51" s="54"/>
      <c r="I51" s="54">
        <v>0.20430000000000001</v>
      </c>
      <c r="J51" s="54"/>
      <c r="K51" s="54">
        <v>9.4299999999999995E-2</v>
      </c>
      <c r="L51" s="54"/>
      <c r="M51" s="13"/>
      <c r="T51" s="11"/>
      <c r="U51"/>
      <c r="W51" s="11"/>
      <c r="X51"/>
      <c r="Y51" s="1"/>
      <c r="Z51" s="11"/>
    </row>
    <row r="52" spans="2:26" ht="16.5" x14ac:dyDescent="0.3">
      <c r="B52" s="12" t="s">
        <v>46</v>
      </c>
      <c r="C52" s="54">
        <v>0.12609999999999999</v>
      </c>
      <c r="D52" s="54"/>
      <c r="E52" s="54">
        <v>6.8199999999999997E-2</v>
      </c>
      <c r="F52" s="54"/>
      <c r="G52" s="54">
        <v>0.125</v>
      </c>
      <c r="H52" s="54"/>
      <c r="I52" s="54">
        <v>7.0000000000000007E-2</v>
      </c>
      <c r="J52" s="54"/>
      <c r="K52" s="54">
        <v>0.16669999999999999</v>
      </c>
      <c r="L52" s="54"/>
      <c r="T52" s="11"/>
      <c r="U52"/>
      <c r="W52" s="11"/>
      <c r="X52"/>
      <c r="Y52" s="1"/>
      <c r="Z52" s="11"/>
    </row>
    <row r="53" spans="2:26" ht="16.5" x14ac:dyDescent="0.3">
      <c r="B53" s="12" t="s">
        <v>51</v>
      </c>
      <c r="C53" s="54">
        <v>0.14630000000000001</v>
      </c>
      <c r="D53" s="54"/>
      <c r="E53" s="54">
        <v>7.6899999999999996E-2</v>
      </c>
      <c r="F53" s="54"/>
      <c r="G53" s="54">
        <v>0.16850000000000001</v>
      </c>
      <c r="H53" s="54"/>
      <c r="I53" s="54">
        <v>0.10199999999999999</v>
      </c>
      <c r="J53" s="54"/>
      <c r="K53" s="54">
        <v>9.2299999999999993E-2</v>
      </c>
      <c r="L53" s="54"/>
      <c r="T53" s="11"/>
      <c r="U53"/>
      <c r="W53" s="11"/>
      <c r="X53"/>
      <c r="Y53" s="1"/>
      <c r="Z53" s="11"/>
    </row>
    <row r="54" spans="2:26" ht="16.5" x14ac:dyDescent="0.3">
      <c r="B54" s="12" t="s">
        <v>33</v>
      </c>
      <c r="C54" s="54">
        <v>9.4700000000000006E-2</v>
      </c>
      <c r="D54" s="54"/>
      <c r="E54" s="54">
        <v>0.13789999999999999</v>
      </c>
      <c r="F54" s="54"/>
      <c r="G54" s="54">
        <v>0.1444</v>
      </c>
      <c r="H54" s="54"/>
      <c r="I54" s="54">
        <v>8.8200000000000001E-2</v>
      </c>
      <c r="J54" s="54"/>
      <c r="K54" s="52">
        <v>0.05</v>
      </c>
      <c r="L54" s="53"/>
      <c r="T54" s="11"/>
      <c r="U54"/>
      <c r="W54" s="11"/>
      <c r="X54"/>
      <c r="Y54" s="1"/>
      <c r="Z54" s="11"/>
    </row>
    <row r="55" spans="2:26" ht="16.5" x14ac:dyDescent="0.3">
      <c r="B55" s="12" t="s">
        <v>55</v>
      </c>
      <c r="C55" s="59">
        <v>7.0599999999999996E-2</v>
      </c>
      <c r="D55" s="59"/>
      <c r="E55" s="59">
        <v>7.3499999999999996E-2</v>
      </c>
      <c r="F55" s="59"/>
      <c r="G55" s="59">
        <v>0.1368</v>
      </c>
      <c r="H55" s="59"/>
      <c r="I55" s="54">
        <v>0.1087</v>
      </c>
      <c r="J55" s="54"/>
      <c r="K55" s="52">
        <v>6.9000000000000006E-2</v>
      </c>
      <c r="L55" s="53"/>
      <c r="T55" s="11"/>
      <c r="U55"/>
      <c r="W55" s="11"/>
      <c r="X55"/>
      <c r="Y55" s="1"/>
      <c r="Z55" s="11"/>
    </row>
    <row r="56" spans="2:26" ht="16.5" x14ac:dyDescent="0.3">
      <c r="B56" s="12" t="s">
        <v>57</v>
      </c>
      <c r="C56" s="54">
        <v>6.3299999999999995E-2</v>
      </c>
      <c r="D56" s="54"/>
      <c r="E56" s="54">
        <v>5.5599999999999997E-2</v>
      </c>
      <c r="F56" s="54"/>
      <c r="G56" s="54">
        <v>0.125</v>
      </c>
      <c r="H56" s="54"/>
      <c r="I56" s="54">
        <v>9.2999999999999999E-2</v>
      </c>
      <c r="J56" s="54"/>
      <c r="K56" s="52">
        <v>5.6599999999999998E-2</v>
      </c>
      <c r="L56" s="53"/>
    </row>
    <row r="57" spans="2:26" ht="16.5" x14ac:dyDescent="0.3">
      <c r="B57" s="12" t="s">
        <v>59</v>
      </c>
      <c r="C57" s="54">
        <v>8.4900000000000003E-2</v>
      </c>
      <c r="D57" s="54"/>
      <c r="E57" s="54">
        <v>0.1077</v>
      </c>
      <c r="F57" s="54"/>
      <c r="G57" s="54">
        <v>8.5099999999999995E-2</v>
      </c>
      <c r="H57" s="54"/>
      <c r="I57" s="54">
        <v>0.1188</v>
      </c>
      <c r="J57" s="54"/>
      <c r="K57" s="52">
        <v>2.4400000000000002E-2</v>
      </c>
      <c r="L57" s="53"/>
    </row>
  </sheetData>
  <mergeCells count="65">
    <mergeCell ref="A40:J40"/>
    <mergeCell ref="L40:N40"/>
    <mergeCell ref="A1:Y3"/>
    <mergeCell ref="A5:B5"/>
    <mergeCell ref="A37:B37"/>
    <mergeCell ref="A39:J39"/>
    <mergeCell ref="L39:N39"/>
    <mergeCell ref="A41:J41"/>
    <mergeCell ref="L41:N41"/>
    <mergeCell ref="A42:J42"/>
    <mergeCell ref="L42:N42"/>
    <mergeCell ref="A43:J43"/>
    <mergeCell ref="L43:N43"/>
    <mergeCell ref="B48:L48"/>
    <mergeCell ref="A44:J44"/>
    <mergeCell ref="L44:N44"/>
    <mergeCell ref="A45:J45"/>
    <mergeCell ref="L45:N45"/>
    <mergeCell ref="A46:J46"/>
    <mergeCell ref="L46:N46"/>
    <mergeCell ref="C49:D49"/>
    <mergeCell ref="E49:F49"/>
    <mergeCell ref="G49:H49"/>
    <mergeCell ref="I49:J49"/>
    <mergeCell ref="K49:L49"/>
    <mergeCell ref="C51:D51"/>
    <mergeCell ref="E51:F51"/>
    <mergeCell ref="G51:H51"/>
    <mergeCell ref="I51:J51"/>
    <mergeCell ref="K51:L51"/>
    <mergeCell ref="C50:D50"/>
    <mergeCell ref="E50:F50"/>
    <mergeCell ref="G50:H50"/>
    <mergeCell ref="I50:J50"/>
    <mergeCell ref="K50:L50"/>
    <mergeCell ref="C53:D53"/>
    <mergeCell ref="E53:F53"/>
    <mergeCell ref="G53:H53"/>
    <mergeCell ref="I53:J53"/>
    <mergeCell ref="K53:L53"/>
    <mergeCell ref="C52:D52"/>
    <mergeCell ref="E52:F52"/>
    <mergeCell ref="G52:H52"/>
    <mergeCell ref="I52:J52"/>
    <mergeCell ref="K52:L52"/>
    <mergeCell ref="C55:D55"/>
    <mergeCell ref="E55:F55"/>
    <mergeCell ref="G55:H55"/>
    <mergeCell ref="I55:J55"/>
    <mergeCell ref="K55:L55"/>
    <mergeCell ref="C54:D54"/>
    <mergeCell ref="E54:F54"/>
    <mergeCell ref="G54:H54"/>
    <mergeCell ref="I54:J54"/>
    <mergeCell ref="K54:L54"/>
    <mergeCell ref="C56:D56"/>
    <mergeCell ref="E56:F56"/>
    <mergeCell ref="G56:H56"/>
    <mergeCell ref="I56:J56"/>
    <mergeCell ref="K56:L56"/>
    <mergeCell ref="K57:L57"/>
    <mergeCell ref="C57:D57"/>
    <mergeCell ref="E57:F57"/>
    <mergeCell ref="G57:H57"/>
    <mergeCell ref="I57:J57"/>
  </mergeCells>
  <pageMargins left="0.7" right="0.7" top="0.75" bottom="0.75" header="0.3" footer="0.3"/>
  <pageSetup scale="63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E17" sqref="E17:I22"/>
    </sheetView>
  </sheetViews>
  <sheetFormatPr defaultRowHeight="11.25" x14ac:dyDescent="0.2"/>
  <sheetData>
    <row r="1" spans="1:9" x14ac:dyDescent="0.2">
      <c r="A1" s="11">
        <v>44774</v>
      </c>
      <c r="B1">
        <f>26-SUM(Aug!C6,Aug!E6,Aug!F6,Aug!G6)</f>
        <v>11</v>
      </c>
      <c r="F1" t="s">
        <v>42</v>
      </c>
      <c r="G1" t="s">
        <v>43</v>
      </c>
      <c r="H1" t="s">
        <v>44</v>
      </c>
      <c r="I1" t="s">
        <v>62</v>
      </c>
    </row>
    <row r="2" spans="1:9" x14ac:dyDescent="0.2">
      <c r="A2" s="11">
        <v>44775</v>
      </c>
      <c r="B2">
        <f>26-SUM(Aug!C7,Aug!E7,Aug!F7,Aug!G7)</f>
        <v>2</v>
      </c>
      <c r="E2" t="s">
        <v>29</v>
      </c>
      <c r="F2">
        <v>8</v>
      </c>
      <c r="G2">
        <v>16</v>
      </c>
      <c r="H2">
        <v>28</v>
      </c>
      <c r="I2">
        <v>0</v>
      </c>
    </row>
    <row r="3" spans="1:9" x14ac:dyDescent="0.2">
      <c r="A3" s="11">
        <v>44776</v>
      </c>
      <c r="B3">
        <f>26-SUM(Aug!C8,Aug!E8,Aug!F8,Aug!G8)</f>
        <v>4</v>
      </c>
      <c r="E3" t="s">
        <v>30</v>
      </c>
      <c r="F3">
        <v>14</v>
      </c>
      <c r="G3">
        <v>8</v>
      </c>
      <c r="H3">
        <v>31</v>
      </c>
      <c r="I3">
        <v>0</v>
      </c>
    </row>
    <row r="4" spans="1:9" x14ac:dyDescent="0.2">
      <c r="A4" s="11">
        <v>44777</v>
      </c>
      <c r="B4">
        <f>26-SUM(Aug!C9,Aug!E9,Aug!F9,Aug!G9)</f>
        <v>5</v>
      </c>
      <c r="E4" t="s">
        <v>31</v>
      </c>
      <c r="F4">
        <v>27</v>
      </c>
      <c r="G4">
        <v>10</v>
      </c>
      <c r="H4">
        <v>41</v>
      </c>
      <c r="I4">
        <v>0</v>
      </c>
    </row>
    <row r="5" spans="1:9" x14ac:dyDescent="0.2">
      <c r="A5" s="11">
        <v>44778</v>
      </c>
      <c r="B5">
        <f>26-SUM(Aug!C10,Aug!E10,Aug!F10,Aug!G10)</f>
        <v>4</v>
      </c>
      <c r="E5" t="s">
        <v>32</v>
      </c>
      <c r="F5">
        <v>20</v>
      </c>
      <c r="G5">
        <v>13</v>
      </c>
      <c r="H5">
        <v>32</v>
      </c>
      <c r="I5">
        <v>0</v>
      </c>
    </row>
    <row r="6" spans="1:9" x14ac:dyDescent="0.2">
      <c r="A6" s="11">
        <v>44779</v>
      </c>
      <c r="B6">
        <f>26-SUM(Aug!C11,Aug!E11,Aug!F11,Aug!G11)</f>
        <v>0</v>
      </c>
      <c r="E6" t="s">
        <v>33</v>
      </c>
      <c r="F6">
        <v>26</v>
      </c>
      <c r="G6">
        <v>6</v>
      </c>
      <c r="H6">
        <v>28</v>
      </c>
      <c r="I6">
        <v>0</v>
      </c>
    </row>
    <row r="7" spans="1:9" x14ac:dyDescent="0.2">
      <c r="A7" s="11">
        <v>44780</v>
      </c>
      <c r="B7">
        <f>26-SUM(Aug!C12,Aug!E12,Aug!F12,Aug!G12)</f>
        <v>1</v>
      </c>
      <c r="E7" t="s">
        <v>34</v>
      </c>
      <c r="F7">
        <v>24</v>
      </c>
      <c r="G7">
        <v>8</v>
      </c>
      <c r="H7">
        <v>26</v>
      </c>
      <c r="I7">
        <v>0</v>
      </c>
    </row>
    <row r="8" spans="1:9" x14ac:dyDescent="0.2">
      <c r="A8" s="11">
        <v>44781</v>
      </c>
      <c r="B8">
        <f>26-SUM(Aug!C13,Aug!E13,Aug!F13,Aug!G13)</f>
        <v>2</v>
      </c>
      <c r="E8" s="11" t="s">
        <v>35</v>
      </c>
      <c r="F8">
        <v>13</v>
      </c>
      <c r="G8">
        <v>12</v>
      </c>
      <c r="H8">
        <v>27</v>
      </c>
      <c r="I8">
        <v>1</v>
      </c>
    </row>
    <row r="9" spans="1:9" x14ac:dyDescent="0.2">
      <c r="A9" s="11">
        <v>44782</v>
      </c>
      <c r="B9">
        <f>26-SUM(Aug!C14,Aug!E14,Aug!F14,Aug!G14)</f>
        <v>3</v>
      </c>
      <c r="E9" t="s">
        <v>36</v>
      </c>
      <c r="F9">
        <v>22</v>
      </c>
      <c r="G9">
        <v>10</v>
      </c>
      <c r="H9">
        <v>50</v>
      </c>
      <c r="I9">
        <v>0</v>
      </c>
    </row>
    <row r="10" spans="1:9" x14ac:dyDescent="0.2">
      <c r="A10" s="11">
        <v>44783</v>
      </c>
      <c r="B10">
        <f>26-SUM(Aug!C15,Aug!E15,Aug!F15,Aug!G15)</f>
        <v>2</v>
      </c>
      <c r="E10" t="s">
        <v>37</v>
      </c>
    </row>
    <row r="11" spans="1:9" x14ac:dyDescent="0.2">
      <c r="A11" s="11">
        <v>44784</v>
      </c>
      <c r="B11">
        <f>26-SUM(Aug!C16,Aug!E16,Aug!F16,Aug!G16)</f>
        <v>3</v>
      </c>
      <c r="E11" t="s">
        <v>38</v>
      </c>
    </row>
    <row r="12" spans="1:9" x14ac:dyDescent="0.2">
      <c r="A12" s="11">
        <v>44785</v>
      </c>
      <c r="B12">
        <f>26-SUM(Aug!C17,Aug!E17,Aug!F17,Aug!G17)</f>
        <v>4</v>
      </c>
      <c r="E12" t="s">
        <v>39</v>
      </c>
    </row>
    <row r="13" spans="1:9" x14ac:dyDescent="0.2">
      <c r="A13" s="11">
        <v>44786</v>
      </c>
      <c r="B13">
        <f>26-SUM(Aug!C18,Aug!E18,Aug!F18,Aug!G18)</f>
        <v>2</v>
      </c>
      <c r="E13" t="s">
        <v>40</v>
      </c>
    </row>
    <row r="14" spans="1:9" x14ac:dyDescent="0.2">
      <c r="A14" s="11">
        <v>44787</v>
      </c>
      <c r="B14">
        <f>26-SUM(Aug!C19,Aug!E19,Aug!F19,Aug!G19)</f>
        <v>0</v>
      </c>
      <c r="E14" t="s">
        <v>41</v>
      </c>
      <c r="F14">
        <f>SUM(F2:F13)</f>
        <v>154</v>
      </c>
      <c r="G14">
        <f>SUM(G2:G13)</f>
        <v>83</v>
      </c>
      <c r="H14">
        <f>SUM(H2:H13)</f>
        <v>263</v>
      </c>
      <c r="I14">
        <f>SUM(I2:I13)</f>
        <v>1</v>
      </c>
    </row>
    <row r="15" spans="1:9" x14ac:dyDescent="0.2">
      <c r="A15" s="11">
        <v>44788</v>
      </c>
      <c r="B15">
        <f>26-SUM(Aug!C20,Aug!E20,Aug!F20,Aug!G20)</f>
        <v>0</v>
      </c>
    </row>
    <row r="16" spans="1:9" x14ac:dyDescent="0.2">
      <c r="A16" s="11">
        <v>44789</v>
      </c>
      <c r="B16">
        <f>26-SUM(Aug!C21,Aug!E21,Aug!F21,Aug!G21)</f>
        <v>4</v>
      </c>
    </row>
    <row r="17" spans="1:9" x14ac:dyDescent="0.2">
      <c r="A17" s="11">
        <v>44790</v>
      </c>
      <c r="B17">
        <f>26-SUM(Aug!C22,Aug!E22,Aug!F22,Aug!G22)</f>
        <v>4</v>
      </c>
      <c r="F17" t="s">
        <v>42</v>
      </c>
      <c r="G17" t="s">
        <v>43</v>
      </c>
      <c r="H17" t="s">
        <v>44</v>
      </c>
      <c r="I17" t="s">
        <v>62</v>
      </c>
    </row>
    <row r="18" spans="1:9" x14ac:dyDescent="0.2">
      <c r="A18" s="11">
        <v>44791</v>
      </c>
      <c r="B18">
        <f>26-SUM(Aug!C23,Aug!E23,Aug!F23,Aug!G23)</f>
        <v>2</v>
      </c>
      <c r="E18">
        <v>2018</v>
      </c>
      <c r="F18">
        <v>48</v>
      </c>
      <c r="G18">
        <v>35</v>
      </c>
      <c r="H18">
        <v>23</v>
      </c>
      <c r="I18">
        <v>0</v>
      </c>
    </row>
    <row r="19" spans="1:9" x14ac:dyDescent="0.2">
      <c r="A19" s="11">
        <v>44792</v>
      </c>
      <c r="B19">
        <f>26-SUM(Aug!C24,Aug!E24,Aug!F24,Aug!G24)</f>
        <v>1</v>
      </c>
      <c r="E19">
        <v>2019</v>
      </c>
      <c r="F19">
        <v>16</v>
      </c>
      <c r="G19">
        <v>26</v>
      </c>
      <c r="H19">
        <v>23</v>
      </c>
      <c r="I19">
        <v>0</v>
      </c>
    </row>
    <row r="20" spans="1:9" x14ac:dyDescent="0.2">
      <c r="A20" s="11">
        <v>44793</v>
      </c>
      <c r="B20">
        <f>26-SUM(Aug!C25,Aug!E25,Aug!F25,Aug!G25)</f>
        <v>4</v>
      </c>
      <c r="E20">
        <v>2020</v>
      </c>
      <c r="F20">
        <v>54</v>
      </c>
      <c r="G20">
        <v>16</v>
      </c>
      <c r="H20">
        <v>24</v>
      </c>
      <c r="I20">
        <v>0</v>
      </c>
    </row>
    <row r="21" spans="1:9" x14ac:dyDescent="0.2">
      <c r="A21" s="11">
        <v>44794</v>
      </c>
      <c r="B21">
        <f>26-SUM(Aug!C26,Aug!E26,Aug!F26,Aug!G26)</f>
        <v>0</v>
      </c>
      <c r="E21">
        <v>2021</v>
      </c>
      <c r="F21">
        <v>40</v>
      </c>
      <c r="G21">
        <v>8</v>
      </c>
      <c r="H21">
        <v>53</v>
      </c>
      <c r="I21">
        <v>0</v>
      </c>
    </row>
    <row r="22" spans="1:9" x14ac:dyDescent="0.2">
      <c r="A22" s="11">
        <v>44795</v>
      </c>
      <c r="B22">
        <f>26-SUM(Aug!C27,Aug!E27,Aug!F27,Aug!G27)</f>
        <v>0</v>
      </c>
      <c r="E22">
        <v>2022</v>
      </c>
      <c r="F22">
        <v>22</v>
      </c>
      <c r="G22">
        <v>10</v>
      </c>
      <c r="H22">
        <v>50</v>
      </c>
      <c r="I22">
        <v>0</v>
      </c>
    </row>
    <row r="23" spans="1:9" x14ac:dyDescent="0.2">
      <c r="A23" s="11">
        <v>44796</v>
      </c>
      <c r="B23">
        <f>26-SUM(Aug!C28,Aug!E28,Aug!F28,Aug!G28)</f>
        <v>3</v>
      </c>
    </row>
    <row r="24" spans="1:9" x14ac:dyDescent="0.2">
      <c r="A24" s="11">
        <v>44797</v>
      </c>
      <c r="B24">
        <f>26-SUM(Aug!C29,Aug!E29,Aug!F29,Aug!G29)</f>
        <v>1</v>
      </c>
    </row>
    <row r="25" spans="1:9" x14ac:dyDescent="0.2">
      <c r="A25" s="11">
        <v>44798</v>
      </c>
      <c r="B25">
        <f>26-SUM(Aug!C30,Aug!E30,Aug!F30,Aug!G30)</f>
        <v>0</v>
      </c>
    </row>
    <row r="26" spans="1:9" x14ac:dyDescent="0.2">
      <c r="A26" s="11">
        <v>44799</v>
      </c>
      <c r="B26">
        <f>26-SUM(Aug!C31,Aug!E31,Aug!F31,Aug!G31)</f>
        <v>2</v>
      </c>
    </row>
    <row r="27" spans="1:9" x14ac:dyDescent="0.2">
      <c r="A27" s="11">
        <v>44800</v>
      </c>
      <c r="B27">
        <f>26-SUM(Aug!C32,Aug!E32,Aug!F32,Aug!G32)</f>
        <v>1</v>
      </c>
    </row>
    <row r="28" spans="1:9" x14ac:dyDescent="0.2">
      <c r="A28" s="11">
        <v>44801</v>
      </c>
      <c r="B28">
        <f>26-SUM(Aug!C33,Aug!E33,Aug!F33,Aug!G33)</f>
        <v>0</v>
      </c>
    </row>
    <row r="29" spans="1:9" x14ac:dyDescent="0.2">
      <c r="A29" s="11">
        <v>44802</v>
      </c>
      <c r="B29">
        <f>26-SUM(Aug!C34,Aug!E34,Aug!F34,Aug!G34)</f>
        <v>0</v>
      </c>
    </row>
    <row r="30" spans="1:9" x14ac:dyDescent="0.2">
      <c r="A30" s="11">
        <v>44803</v>
      </c>
      <c r="B30">
        <f>26-SUM(Aug!C35,Aug!E35,Aug!F35,Aug!G35)</f>
        <v>0</v>
      </c>
    </row>
    <row r="31" spans="1:9" x14ac:dyDescent="0.2">
      <c r="A31" s="11">
        <v>44804</v>
      </c>
      <c r="B31">
        <f>26-SUM(Aug!C36,Aug!E36,Aug!F36,Aug!G36)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opLeftCell="A4" zoomScaleNormal="100" workbookViewId="0">
      <selection activeCell="O36" sqref="O5:O36"/>
    </sheetView>
  </sheetViews>
  <sheetFormatPr defaultRowHeight="12.75" x14ac:dyDescent="0.25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11"/>
    <col min="24" max="25" width="9.33203125" style="11"/>
    <col min="26" max="26" width="9.33203125" style="22"/>
    <col min="36" max="36" width="10.6640625" customWidth="1"/>
  </cols>
  <sheetData>
    <row r="1" spans="1:27" x14ac:dyDescent="0.25">
      <c r="A1" s="42" t="s">
        <v>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7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7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7" ht="4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3"/>
      <c r="V4" s="2"/>
      <c r="W4" s="2"/>
    </row>
    <row r="5" spans="1:27" ht="179.25" x14ac:dyDescent="0.3">
      <c r="A5" s="61" t="s">
        <v>63</v>
      </c>
      <c r="B5" s="61"/>
      <c r="C5" s="4" t="s">
        <v>1</v>
      </c>
      <c r="D5" s="4" t="s">
        <v>2</v>
      </c>
      <c r="E5" s="4" t="s">
        <v>3</v>
      </c>
      <c r="F5" s="4" t="s">
        <v>45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58</v>
      </c>
      <c r="L5" s="4" t="s">
        <v>8</v>
      </c>
      <c r="M5" s="4" t="s">
        <v>9</v>
      </c>
      <c r="N5" s="4" t="s">
        <v>10</v>
      </c>
      <c r="O5" s="35" t="s">
        <v>67</v>
      </c>
      <c r="P5" s="5"/>
      <c r="Q5" s="5"/>
      <c r="R5" s="5"/>
      <c r="S5" s="5"/>
      <c r="T5" s="5"/>
      <c r="U5" s="6"/>
      <c r="V5" s="6"/>
      <c r="W5" s="5"/>
      <c r="X5" s="5"/>
      <c r="Z5" s="11"/>
      <c r="AA5" s="22"/>
    </row>
    <row r="6" spans="1:27" ht="16.5" x14ac:dyDescent="0.3">
      <c r="A6" s="18">
        <v>1</v>
      </c>
      <c r="B6" s="7" t="s">
        <v>17</v>
      </c>
      <c r="C6" s="7">
        <v>13</v>
      </c>
      <c r="D6" s="7">
        <v>0</v>
      </c>
      <c r="E6" s="7">
        <v>2</v>
      </c>
      <c r="F6" s="7">
        <v>11</v>
      </c>
      <c r="G6" s="7">
        <v>0</v>
      </c>
      <c r="H6" s="7">
        <v>0</v>
      </c>
      <c r="I6" s="7">
        <v>0</v>
      </c>
      <c r="J6" s="7">
        <v>1</v>
      </c>
      <c r="K6" s="7">
        <v>0</v>
      </c>
      <c r="L6" s="8">
        <f>SUM(H6,I6,J6,K6)</f>
        <v>1</v>
      </c>
      <c r="M6" s="9">
        <v>0</v>
      </c>
      <c r="N6" s="10">
        <v>1</v>
      </c>
      <c r="O6" s="39">
        <f>(C6)/(26-E6-F6-G6)</f>
        <v>1</v>
      </c>
      <c r="P6" s="5"/>
      <c r="Q6" s="5"/>
      <c r="R6" s="5"/>
      <c r="S6" s="5"/>
      <c r="T6" s="5"/>
      <c r="U6" s="6"/>
      <c r="V6" s="11"/>
      <c r="X6" s="5"/>
      <c r="Z6" s="11"/>
      <c r="AA6" s="22"/>
    </row>
    <row r="7" spans="1:27" ht="16.5" x14ac:dyDescent="0.3">
      <c r="A7" s="12">
        <v>2</v>
      </c>
      <c r="B7" s="7" t="s">
        <v>11</v>
      </c>
      <c r="C7" s="7">
        <v>12</v>
      </c>
      <c r="D7" s="7">
        <v>0</v>
      </c>
      <c r="E7" s="7">
        <v>3</v>
      </c>
      <c r="F7" s="7">
        <v>8</v>
      </c>
      <c r="G7" s="7">
        <v>0</v>
      </c>
      <c r="H7" s="7">
        <v>0</v>
      </c>
      <c r="I7" s="7">
        <v>0</v>
      </c>
      <c r="J7" s="7">
        <v>3</v>
      </c>
      <c r="K7" s="7">
        <v>2</v>
      </c>
      <c r="L7" s="8">
        <f t="shared" ref="L7:L35" si="0">SUM(H7,I7,J7,K7)</f>
        <v>5</v>
      </c>
      <c r="M7" s="9">
        <v>1</v>
      </c>
      <c r="N7" s="10">
        <v>2</v>
      </c>
      <c r="O7" s="39">
        <f t="shared" ref="O7:O35" si="1">(C7)/(26-E7-F7-G7)</f>
        <v>0.8</v>
      </c>
      <c r="P7" s="5"/>
      <c r="Q7" s="5"/>
      <c r="R7" s="5"/>
      <c r="S7" s="5"/>
      <c r="T7" s="5"/>
      <c r="U7" s="6"/>
      <c r="V7" s="11"/>
      <c r="X7" s="5"/>
      <c r="Z7" s="11"/>
      <c r="AA7" s="22"/>
    </row>
    <row r="8" spans="1:27" ht="16.5" x14ac:dyDescent="0.3">
      <c r="A8" s="12">
        <v>3</v>
      </c>
      <c r="B8" s="12" t="s">
        <v>12</v>
      </c>
      <c r="C8" s="7">
        <v>15</v>
      </c>
      <c r="D8" s="7">
        <v>1</v>
      </c>
      <c r="E8" s="7">
        <v>4</v>
      </c>
      <c r="F8" s="7">
        <v>5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8">
        <f t="shared" si="0"/>
        <v>1</v>
      </c>
      <c r="M8" s="9">
        <v>0</v>
      </c>
      <c r="N8" s="10">
        <v>0</v>
      </c>
      <c r="O8" s="39">
        <f t="shared" si="1"/>
        <v>0.88235294117647056</v>
      </c>
      <c r="P8" s="5"/>
      <c r="Q8" s="5"/>
      <c r="R8" s="5"/>
      <c r="S8" s="5"/>
      <c r="T8" s="5"/>
      <c r="U8" s="6"/>
      <c r="V8" s="11"/>
      <c r="X8" s="5"/>
      <c r="Z8" s="11"/>
      <c r="AA8" s="22"/>
    </row>
    <row r="9" spans="1:27" ht="16.5" x14ac:dyDescent="0.3">
      <c r="A9" s="18">
        <v>4</v>
      </c>
      <c r="B9" s="12" t="s">
        <v>13</v>
      </c>
      <c r="C9" s="7">
        <v>16</v>
      </c>
      <c r="D9" s="7">
        <v>1</v>
      </c>
      <c r="E9" s="7">
        <v>4</v>
      </c>
      <c r="F9" s="7">
        <v>5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8">
        <f t="shared" si="0"/>
        <v>1</v>
      </c>
      <c r="M9" s="9">
        <v>0</v>
      </c>
      <c r="N9" s="10">
        <v>0</v>
      </c>
      <c r="O9" s="39">
        <f t="shared" si="1"/>
        <v>0.94117647058823528</v>
      </c>
      <c r="P9" s="5"/>
      <c r="Q9" s="5"/>
      <c r="R9" s="5"/>
      <c r="S9" s="5"/>
      <c r="T9" s="5"/>
      <c r="U9" s="6"/>
      <c r="V9" s="11"/>
      <c r="X9" s="5"/>
      <c r="Z9" s="11"/>
      <c r="AA9" s="22"/>
    </row>
    <row r="10" spans="1:27" ht="16.5" x14ac:dyDescent="0.3">
      <c r="A10" s="26">
        <v>5</v>
      </c>
      <c r="B10" s="7" t="s">
        <v>14</v>
      </c>
      <c r="C10" s="7">
        <v>17</v>
      </c>
      <c r="D10" s="7">
        <v>2</v>
      </c>
      <c r="E10" s="7">
        <v>4</v>
      </c>
      <c r="F10" s="7">
        <v>5</v>
      </c>
      <c r="G10" s="7">
        <v>0</v>
      </c>
      <c r="H10" s="7">
        <v>0</v>
      </c>
      <c r="I10" s="7">
        <v>0</v>
      </c>
      <c r="J10" s="7">
        <v>1</v>
      </c>
      <c r="K10" s="7">
        <v>0</v>
      </c>
      <c r="L10" s="8">
        <f t="shared" si="0"/>
        <v>1</v>
      </c>
      <c r="M10" s="9">
        <v>0</v>
      </c>
      <c r="N10" s="10">
        <v>0</v>
      </c>
      <c r="O10" s="39">
        <f t="shared" si="1"/>
        <v>1</v>
      </c>
      <c r="P10" s="5"/>
      <c r="Q10" s="5"/>
      <c r="R10" s="13"/>
      <c r="S10" s="13"/>
      <c r="T10" s="13"/>
      <c r="U10" s="6"/>
      <c r="V10" s="11"/>
      <c r="X10" s="5"/>
      <c r="Z10" s="11"/>
      <c r="AA10" s="22"/>
    </row>
    <row r="11" spans="1:27" ht="16.5" x14ac:dyDescent="0.3">
      <c r="A11" s="12">
        <v>6</v>
      </c>
      <c r="B11" s="7" t="s">
        <v>15</v>
      </c>
      <c r="C11" s="7">
        <v>17</v>
      </c>
      <c r="D11" s="7">
        <v>2</v>
      </c>
      <c r="E11" s="7">
        <v>4</v>
      </c>
      <c r="F11" s="7">
        <v>5</v>
      </c>
      <c r="G11" s="7">
        <v>0</v>
      </c>
      <c r="H11" s="7">
        <v>0</v>
      </c>
      <c r="I11" s="7">
        <v>0</v>
      </c>
      <c r="J11" s="7">
        <v>4</v>
      </c>
      <c r="K11" s="7">
        <v>0</v>
      </c>
      <c r="L11" s="8">
        <f t="shared" si="0"/>
        <v>4</v>
      </c>
      <c r="M11" s="9">
        <v>0</v>
      </c>
      <c r="N11" s="10">
        <v>6</v>
      </c>
      <c r="O11" s="39">
        <f t="shared" si="1"/>
        <v>1</v>
      </c>
      <c r="P11" s="5"/>
      <c r="Q11" s="5"/>
      <c r="R11" s="13"/>
      <c r="S11" s="13"/>
      <c r="T11" s="13"/>
      <c r="U11" s="6"/>
      <c r="V11" s="11"/>
      <c r="X11" s="5"/>
      <c r="Z11" s="11"/>
      <c r="AA11" s="22"/>
    </row>
    <row r="12" spans="1:27" ht="16.5" x14ac:dyDescent="0.3">
      <c r="A12" s="12">
        <v>7</v>
      </c>
      <c r="B12" s="7" t="s">
        <v>16</v>
      </c>
      <c r="C12" s="7">
        <v>15</v>
      </c>
      <c r="D12" s="7">
        <v>0</v>
      </c>
      <c r="E12" s="7">
        <v>3</v>
      </c>
      <c r="F12" s="7">
        <v>8</v>
      </c>
      <c r="G12" s="7">
        <v>0</v>
      </c>
      <c r="H12" s="7">
        <v>0</v>
      </c>
      <c r="I12" s="7">
        <v>0</v>
      </c>
      <c r="J12" s="7">
        <v>1</v>
      </c>
      <c r="K12" s="7">
        <v>0</v>
      </c>
      <c r="L12" s="8">
        <f t="shared" si="0"/>
        <v>1</v>
      </c>
      <c r="M12" s="9">
        <v>0</v>
      </c>
      <c r="N12" s="10">
        <v>2</v>
      </c>
      <c r="O12" s="39">
        <f t="shared" si="1"/>
        <v>1</v>
      </c>
      <c r="P12" s="22"/>
      <c r="Q12" s="5"/>
      <c r="R12" s="13"/>
      <c r="S12" s="13"/>
      <c r="T12" s="13"/>
      <c r="U12" s="6"/>
      <c r="V12" s="11"/>
      <c r="X12" s="5"/>
      <c r="Z12" s="11"/>
      <c r="AA12" s="22"/>
    </row>
    <row r="13" spans="1:27" ht="16.5" x14ac:dyDescent="0.3">
      <c r="A13" s="12">
        <v>8</v>
      </c>
      <c r="B13" s="7" t="s">
        <v>17</v>
      </c>
      <c r="C13" s="7">
        <v>15</v>
      </c>
      <c r="D13" s="7">
        <v>1</v>
      </c>
      <c r="E13" s="7">
        <v>3</v>
      </c>
      <c r="F13" s="7">
        <v>8</v>
      </c>
      <c r="G13" s="7">
        <v>0</v>
      </c>
      <c r="H13" s="7">
        <v>0</v>
      </c>
      <c r="I13" s="7">
        <v>1</v>
      </c>
      <c r="J13" s="7">
        <v>1</v>
      </c>
      <c r="K13" s="7">
        <v>0</v>
      </c>
      <c r="L13" s="8">
        <f t="shared" si="0"/>
        <v>2</v>
      </c>
      <c r="M13" s="9">
        <v>0</v>
      </c>
      <c r="N13" s="10">
        <v>2</v>
      </c>
      <c r="O13" s="39">
        <f t="shared" si="1"/>
        <v>1</v>
      </c>
      <c r="P13" s="5"/>
      <c r="Q13" s="5"/>
      <c r="R13" s="13"/>
      <c r="S13" s="13"/>
      <c r="T13" s="13"/>
      <c r="U13" s="6"/>
      <c r="V13" s="11"/>
      <c r="X13" s="5"/>
      <c r="Z13" s="11"/>
      <c r="AA13" s="22"/>
    </row>
    <row r="14" spans="1:27" ht="16.5" x14ac:dyDescent="0.3">
      <c r="A14" s="12">
        <v>9</v>
      </c>
      <c r="B14" s="7" t="s">
        <v>11</v>
      </c>
      <c r="C14" s="7">
        <v>14</v>
      </c>
      <c r="D14" s="7">
        <v>1</v>
      </c>
      <c r="E14" s="7">
        <v>3</v>
      </c>
      <c r="F14" s="7">
        <v>9</v>
      </c>
      <c r="G14" s="7">
        <v>0</v>
      </c>
      <c r="H14" s="7">
        <v>0</v>
      </c>
      <c r="I14" s="7">
        <v>1</v>
      </c>
      <c r="J14" s="7">
        <v>3</v>
      </c>
      <c r="K14" s="7">
        <v>0</v>
      </c>
      <c r="L14" s="8">
        <f t="shared" si="0"/>
        <v>4</v>
      </c>
      <c r="M14" s="9">
        <v>1</v>
      </c>
      <c r="N14" s="10">
        <v>4</v>
      </c>
      <c r="O14" s="39">
        <f t="shared" si="1"/>
        <v>1</v>
      </c>
      <c r="P14" s="5"/>
      <c r="Q14" s="5"/>
      <c r="R14" s="13"/>
      <c r="S14" s="13"/>
      <c r="T14" s="13"/>
      <c r="U14" s="6"/>
      <c r="V14" s="11"/>
      <c r="X14" s="5"/>
      <c r="Z14" s="11"/>
      <c r="AA14" s="22"/>
    </row>
    <row r="15" spans="1:27" ht="16.5" x14ac:dyDescent="0.3">
      <c r="A15" s="12">
        <v>10</v>
      </c>
      <c r="B15" s="12" t="s">
        <v>12</v>
      </c>
      <c r="C15" s="7">
        <v>16</v>
      </c>
      <c r="D15" s="7">
        <v>1</v>
      </c>
      <c r="E15" s="7">
        <v>2</v>
      </c>
      <c r="F15" s="7">
        <v>7</v>
      </c>
      <c r="G15" s="7">
        <v>0</v>
      </c>
      <c r="H15" s="7">
        <v>1</v>
      </c>
      <c r="I15" s="7">
        <v>0</v>
      </c>
      <c r="J15" s="7">
        <v>1</v>
      </c>
      <c r="K15" s="7">
        <v>0</v>
      </c>
      <c r="L15" s="8">
        <f t="shared" si="0"/>
        <v>2</v>
      </c>
      <c r="M15" s="9">
        <v>0</v>
      </c>
      <c r="N15" s="10">
        <v>0</v>
      </c>
      <c r="O15" s="39">
        <f t="shared" si="1"/>
        <v>0.94117647058823528</v>
      </c>
      <c r="P15" s="5"/>
      <c r="Q15" s="5"/>
      <c r="R15" s="13"/>
      <c r="S15" s="13"/>
      <c r="T15" s="13"/>
      <c r="U15" s="6"/>
      <c r="V15" s="11"/>
      <c r="X15" s="5"/>
      <c r="Z15" s="11"/>
      <c r="AA15" s="22"/>
    </row>
    <row r="16" spans="1:27" ht="16.5" x14ac:dyDescent="0.3">
      <c r="A16" s="12">
        <v>11</v>
      </c>
      <c r="B16" s="12" t="s">
        <v>13</v>
      </c>
      <c r="C16" s="7">
        <v>17</v>
      </c>
      <c r="D16" s="7">
        <v>1</v>
      </c>
      <c r="E16" s="7">
        <v>2</v>
      </c>
      <c r="F16" s="7">
        <v>7</v>
      </c>
      <c r="G16" s="7">
        <v>0</v>
      </c>
      <c r="H16" s="7">
        <v>0</v>
      </c>
      <c r="I16" s="7">
        <v>0</v>
      </c>
      <c r="J16" s="7">
        <v>1</v>
      </c>
      <c r="K16" s="7">
        <v>0</v>
      </c>
      <c r="L16" s="8">
        <f t="shared" si="0"/>
        <v>1</v>
      </c>
      <c r="M16" s="9">
        <v>0</v>
      </c>
      <c r="N16" s="10">
        <v>0</v>
      </c>
      <c r="O16" s="39">
        <f t="shared" si="1"/>
        <v>1</v>
      </c>
      <c r="P16" s="5"/>
      <c r="Q16" s="5"/>
      <c r="R16" s="13"/>
      <c r="S16" s="13"/>
      <c r="T16" s="13"/>
      <c r="U16" s="6"/>
      <c r="V16" s="11"/>
      <c r="X16" s="5"/>
      <c r="Z16" s="11"/>
      <c r="AA16" s="22"/>
    </row>
    <row r="17" spans="1:27" ht="16.5" x14ac:dyDescent="0.3">
      <c r="A17" s="12">
        <v>12</v>
      </c>
      <c r="B17" s="7" t="s">
        <v>14</v>
      </c>
      <c r="C17" s="7">
        <v>17</v>
      </c>
      <c r="D17" s="7">
        <v>0</v>
      </c>
      <c r="E17" s="7">
        <v>2</v>
      </c>
      <c r="F17" s="7">
        <v>7</v>
      </c>
      <c r="G17" s="7">
        <v>0</v>
      </c>
      <c r="H17" s="7">
        <v>0</v>
      </c>
      <c r="I17" s="7">
        <v>0</v>
      </c>
      <c r="J17" s="7">
        <v>2</v>
      </c>
      <c r="K17" s="7">
        <v>0</v>
      </c>
      <c r="L17" s="8">
        <f t="shared" si="0"/>
        <v>2</v>
      </c>
      <c r="M17" s="9">
        <v>0</v>
      </c>
      <c r="N17" s="10">
        <v>1</v>
      </c>
      <c r="O17" s="39">
        <f t="shared" si="1"/>
        <v>1</v>
      </c>
      <c r="P17" s="5"/>
      <c r="Q17" s="5"/>
      <c r="R17" s="13"/>
      <c r="S17" s="13"/>
      <c r="T17" s="13"/>
      <c r="U17" s="6"/>
      <c r="V17" s="11"/>
      <c r="X17" s="5"/>
      <c r="Z17" s="11"/>
      <c r="AA17" s="22"/>
    </row>
    <row r="18" spans="1:27" ht="16.5" x14ac:dyDescent="0.3">
      <c r="A18" s="12">
        <v>13</v>
      </c>
      <c r="B18" s="7" t="s">
        <v>15</v>
      </c>
      <c r="C18" s="7">
        <v>18</v>
      </c>
      <c r="D18" s="7">
        <v>0</v>
      </c>
      <c r="E18" s="7">
        <v>2</v>
      </c>
      <c r="F18" s="7">
        <v>6</v>
      </c>
      <c r="G18" s="7">
        <v>0</v>
      </c>
      <c r="H18" s="7">
        <v>0</v>
      </c>
      <c r="I18" s="7">
        <v>0</v>
      </c>
      <c r="J18" s="7">
        <v>3</v>
      </c>
      <c r="K18" s="7">
        <v>0</v>
      </c>
      <c r="L18" s="8">
        <f t="shared" si="0"/>
        <v>3</v>
      </c>
      <c r="M18" s="9">
        <v>0</v>
      </c>
      <c r="N18" s="10">
        <v>3</v>
      </c>
      <c r="O18" s="39">
        <f t="shared" si="1"/>
        <v>1</v>
      </c>
      <c r="P18" s="5"/>
      <c r="Q18" s="5"/>
      <c r="R18" s="13"/>
      <c r="S18" s="13"/>
      <c r="T18" s="13"/>
      <c r="U18" s="6"/>
      <c r="V18" s="11"/>
      <c r="X18" s="5"/>
      <c r="Z18" s="11"/>
      <c r="AA18" s="22"/>
    </row>
    <row r="19" spans="1:27" ht="16.5" x14ac:dyDescent="0.3">
      <c r="A19" s="12">
        <v>14</v>
      </c>
      <c r="B19" s="7" t="s">
        <v>16</v>
      </c>
      <c r="C19" s="7">
        <v>18</v>
      </c>
      <c r="D19" s="7">
        <v>0</v>
      </c>
      <c r="E19" s="7">
        <v>2</v>
      </c>
      <c r="F19" s="7">
        <v>6</v>
      </c>
      <c r="G19" s="7">
        <v>0</v>
      </c>
      <c r="H19" s="7">
        <v>0</v>
      </c>
      <c r="I19" s="7">
        <v>0</v>
      </c>
      <c r="J19" s="7">
        <v>1</v>
      </c>
      <c r="K19" s="7">
        <v>0</v>
      </c>
      <c r="L19" s="8">
        <f t="shared" si="0"/>
        <v>1</v>
      </c>
      <c r="M19" s="9">
        <v>0</v>
      </c>
      <c r="N19" s="10">
        <v>1</v>
      </c>
      <c r="O19" s="39">
        <f t="shared" si="1"/>
        <v>1</v>
      </c>
      <c r="P19" s="5"/>
      <c r="Q19" s="13"/>
      <c r="R19" s="13"/>
      <c r="S19" s="13"/>
      <c r="T19" s="13"/>
      <c r="U19" s="6"/>
      <c r="V19" s="11"/>
      <c r="X19" s="5"/>
      <c r="Z19" s="11"/>
      <c r="AA19" s="22"/>
    </row>
    <row r="20" spans="1:27" ht="16.5" x14ac:dyDescent="0.3">
      <c r="A20" s="12">
        <v>15</v>
      </c>
      <c r="B20" s="7" t="s">
        <v>17</v>
      </c>
      <c r="C20" s="7">
        <v>17</v>
      </c>
      <c r="D20" s="7">
        <v>0</v>
      </c>
      <c r="E20" s="7">
        <v>2</v>
      </c>
      <c r="F20" s="7">
        <v>6</v>
      </c>
      <c r="G20" s="7">
        <v>0</v>
      </c>
      <c r="H20" s="7">
        <v>0</v>
      </c>
      <c r="I20" s="7">
        <v>0</v>
      </c>
      <c r="J20" s="7">
        <v>2</v>
      </c>
      <c r="K20" s="7">
        <v>0</v>
      </c>
      <c r="L20" s="8">
        <f t="shared" si="0"/>
        <v>2</v>
      </c>
      <c r="M20" s="9">
        <v>0</v>
      </c>
      <c r="N20" s="10">
        <v>5</v>
      </c>
      <c r="O20" s="39">
        <f t="shared" si="1"/>
        <v>0.94444444444444442</v>
      </c>
      <c r="P20" s="5"/>
      <c r="Q20" s="5"/>
      <c r="R20" s="13"/>
      <c r="S20" s="13"/>
      <c r="T20" s="13"/>
      <c r="U20" s="6"/>
      <c r="V20" s="11"/>
      <c r="X20" s="5"/>
      <c r="Z20" s="11"/>
      <c r="AA20" s="22"/>
    </row>
    <row r="21" spans="1:27" ht="16.5" x14ac:dyDescent="0.3">
      <c r="A21" s="12">
        <v>16</v>
      </c>
      <c r="B21" s="7" t="s">
        <v>11</v>
      </c>
      <c r="C21" s="7">
        <v>15</v>
      </c>
      <c r="D21" s="7">
        <v>0</v>
      </c>
      <c r="E21" s="7">
        <v>3</v>
      </c>
      <c r="F21" s="7">
        <v>8</v>
      </c>
      <c r="G21" s="7">
        <v>0</v>
      </c>
      <c r="H21" s="7">
        <v>0</v>
      </c>
      <c r="I21" s="7">
        <v>1</v>
      </c>
      <c r="J21" s="7">
        <v>3</v>
      </c>
      <c r="K21" s="7">
        <v>0</v>
      </c>
      <c r="L21" s="8">
        <f t="shared" si="0"/>
        <v>4</v>
      </c>
      <c r="M21" s="9">
        <v>1</v>
      </c>
      <c r="N21" s="10">
        <v>4</v>
      </c>
      <c r="O21" s="39">
        <f t="shared" si="1"/>
        <v>1</v>
      </c>
      <c r="P21" s="22"/>
      <c r="Q21" s="5"/>
      <c r="R21" s="13"/>
      <c r="S21" s="13"/>
      <c r="T21" s="13"/>
      <c r="U21" s="6"/>
      <c r="V21" s="11"/>
      <c r="X21" s="5"/>
      <c r="Z21" s="11"/>
      <c r="AA21" s="22"/>
    </row>
    <row r="22" spans="1:27" ht="16.5" x14ac:dyDescent="0.3">
      <c r="A22" s="12">
        <v>17</v>
      </c>
      <c r="B22" s="12" t="s">
        <v>12</v>
      </c>
      <c r="C22" s="7">
        <v>15</v>
      </c>
      <c r="D22" s="7">
        <v>0</v>
      </c>
      <c r="E22" s="7">
        <v>3</v>
      </c>
      <c r="F22" s="7">
        <v>6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8">
        <f t="shared" si="0"/>
        <v>0</v>
      </c>
      <c r="M22" s="9">
        <v>0</v>
      </c>
      <c r="N22" s="10">
        <v>0</v>
      </c>
      <c r="O22" s="39">
        <f t="shared" si="1"/>
        <v>0.88235294117647056</v>
      </c>
      <c r="P22" s="5"/>
      <c r="Q22" s="5"/>
      <c r="R22" s="13"/>
      <c r="S22" s="13"/>
      <c r="T22" s="13"/>
      <c r="U22" s="6"/>
      <c r="V22" s="11"/>
      <c r="X22" s="5"/>
      <c r="Z22" s="11"/>
      <c r="AA22" s="22"/>
    </row>
    <row r="23" spans="1:27" ht="16.5" x14ac:dyDescent="0.3">
      <c r="A23" s="12">
        <v>18</v>
      </c>
      <c r="B23" s="12" t="s">
        <v>13</v>
      </c>
      <c r="C23" s="7">
        <v>16</v>
      </c>
      <c r="D23" s="7">
        <v>0</v>
      </c>
      <c r="E23" s="7">
        <v>3</v>
      </c>
      <c r="F23" s="7">
        <v>6</v>
      </c>
      <c r="G23" s="7">
        <v>0</v>
      </c>
      <c r="H23" s="7">
        <v>1</v>
      </c>
      <c r="I23" s="7">
        <v>0</v>
      </c>
      <c r="J23" s="7">
        <v>0</v>
      </c>
      <c r="K23" s="7">
        <v>0</v>
      </c>
      <c r="L23" s="8">
        <f t="shared" si="0"/>
        <v>1</v>
      </c>
      <c r="M23" s="9">
        <v>0</v>
      </c>
      <c r="N23" s="10">
        <v>0</v>
      </c>
      <c r="O23" s="39">
        <f t="shared" si="1"/>
        <v>0.94117647058823528</v>
      </c>
      <c r="P23" s="5"/>
      <c r="Q23" s="5"/>
      <c r="R23" s="13"/>
      <c r="S23" s="13"/>
      <c r="T23" s="13"/>
      <c r="U23" s="6"/>
      <c r="V23" s="11"/>
      <c r="X23" s="5"/>
      <c r="Z23" s="11"/>
      <c r="AA23" s="22"/>
    </row>
    <row r="24" spans="1:27" ht="16.5" x14ac:dyDescent="0.3">
      <c r="A24" s="12">
        <v>19</v>
      </c>
      <c r="B24" s="7" t="s">
        <v>14</v>
      </c>
      <c r="C24" s="7">
        <v>16</v>
      </c>
      <c r="D24" s="7">
        <v>0</v>
      </c>
      <c r="E24" s="7">
        <v>3</v>
      </c>
      <c r="F24" s="7">
        <v>6</v>
      </c>
      <c r="G24" s="7">
        <v>0</v>
      </c>
      <c r="H24" s="7">
        <v>0</v>
      </c>
      <c r="I24" s="7">
        <v>0</v>
      </c>
      <c r="J24" s="7">
        <v>3</v>
      </c>
      <c r="K24" s="7">
        <v>0</v>
      </c>
      <c r="L24" s="8">
        <f t="shared" si="0"/>
        <v>3</v>
      </c>
      <c r="M24" s="9">
        <v>0</v>
      </c>
      <c r="N24" s="10">
        <v>3</v>
      </c>
      <c r="O24" s="39">
        <f t="shared" si="1"/>
        <v>0.94117647058823528</v>
      </c>
      <c r="P24" s="5"/>
      <c r="Q24" s="5"/>
      <c r="R24" s="5"/>
      <c r="S24" s="5"/>
      <c r="T24" s="13"/>
      <c r="U24" s="6"/>
      <c r="V24" s="11"/>
      <c r="X24" s="5"/>
      <c r="Z24" s="11"/>
      <c r="AA24" s="22"/>
    </row>
    <row r="25" spans="1:27" ht="16.5" x14ac:dyDescent="0.3">
      <c r="A25" s="12">
        <v>20</v>
      </c>
      <c r="B25" s="7" t="s">
        <v>15</v>
      </c>
      <c r="C25" s="7">
        <v>18</v>
      </c>
      <c r="D25" s="7">
        <v>0</v>
      </c>
      <c r="E25" s="7">
        <v>1</v>
      </c>
      <c r="F25" s="7">
        <v>7</v>
      </c>
      <c r="G25" s="7">
        <v>0</v>
      </c>
      <c r="H25" s="7">
        <v>2</v>
      </c>
      <c r="I25" s="7">
        <v>0</v>
      </c>
      <c r="J25" s="7">
        <v>1</v>
      </c>
      <c r="K25" s="7">
        <v>0</v>
      </c>
      <c r="L25" s="8">
        <f t="shared" si="0"/>
        <v>3</v>
      </c>
      <c r="M25" s="9">
        <v>0</v>
      </c>
      <c r="N25" s="10">
        <v>3</v>
      </c>
      <c r="O25" s="39">
        <f t="shared" si="1"/>
        <v>1</v>
      </c>
      <c r="P25" s="5"/>
      <c r="Q25" s="5"/>
      <c r="R25" s="5"/>
      <c r="S25" s="5"/>
      <c r="T25" s="5"/>
      <c r="U25" s="6"/>
      <c r="V25" s="11"/>
      <c r="X25" s="5"/>
      <c r="Z25" s="11"/>
      <c r="AA25" s="22"/>
    </row>
    <row r="26" spans="1:27" ht="16.5" x14ac:dyDescent="0.3">
      <c r="A26" s="12">
        <v>21</v>
      </c>
      <c r="B26" s="7" t="s">
        <v>16</v>
      </c>
      <c r="C26" s="7">
        <v>16</v>
      </c>
      <c r="D26" s="7">
        <v>1</v>
      </c>
      <c r="E26" s="7">
        <v>1</v>
      </c>
      <c r="F26" s="7">
        <v>9</v>
      </c>
      <c r="G26" s="7">
        <v>0</v>
      </c>
      <c r="H26" s="7">
        <v>0</v>
      </c>
      <c r="I26" s="7">
        <v>0</v>
      </c>
      <c r="J26" s="7">
        <v>2</v>
      </c>
      <c r="K26" s="7">
        <v>0</v>
      </c>
      <c r="L26" s="8">
        <f t="shared" si="0"/>
        <v>2</v>
      </c>
      <c r="M26" s="9">
        <v>0</v>
      </c>
      <c r="N26" s="10">
        <v>2</v>
      </c>
      <c r="O26" s="39">
        <f t="shared" si="1"/>
        <v>1</v>
      </c>
      <c r="P26" s="5"/>
      <c r="Q26" s="5"/>
      <c r="R26" s="5"/>
      <c r="S26" s="5"/>
      <c r="T26" s="5"/>
      <c r="U26" s="6"/>
      <c r="V26" s="11"/>
      <c r="X26" s="5"/>
      <c r="Z26" s="11"/>
      <c r="AA26" s="22"/>
    </row>
    <row r="27" spans="1:27" ht="16.5" x14ac:dyDescent="0.3">
      <c r="A27" s="12">
        <v>22</v>
      </c>
      <c r="B27" s="7" t="s">
        <v>17</v>
      </c>
      <c r="C27" s="7">
        <v>16</v>
      </c>
      <c r="D27" s="7">
        <v>2</v>
      </c>
      <c r="E27" s="30">
        <v>2</v>
      </c>
      <c r="F27" s="7">
        <v>8</v>
      </c>
      <c r="G27" s="7">
        <v>0</v>
      </c>
      <c r="H27" s="7">
        <v>0</v>
      </c>
      <c r="I27" s="7">
        <v>0</v>
      </c>
      <c r="J27" s="7">
        <v>4</v>
      </c>
      <c r="K27" s="7">
        <v>0</v>
      </c>
      <c r="L27" s="8">
        <f t="shared" si="0"/>
        <v>4</v>
      </c>
      <c r="M27" s="9">
        <v>0</v>
      </c>
      <c r="N27" s="10">
        <v>4</v>
      </c>
      <c r="O27" s="39">
        <f t="shared" si="1"/>
        <v>1</v>
      </c>
      <c r="P27" s="5"/>
      <c r="Q27" s="5"/>
      <c r="R27" s="5"/>
      <c r="S27" s="5"/>
      <c r="T27" s="5"/>
      <c r="U27" s="6"/>
      <c r="V27" s="11"/>
      <c r="X27" s="5"/>
      <c r="Z27" s="11"/>
      <c r="AA27" s="22"/>
    </row>
    <row r="28" spans="1:27" ht="16.5" x14ac:dyDescent="0.3">
      <c r="A28" s="12">
        <v>23</v>
      </c>
      <c r="B28" s="7" t="s">
        <v>11</v>
      </c>
      <c r="C28" s="7">
        <v>16</v>
      </c>
      <c r="D28" s="7">
        <v>1</v>
      </c>
      <c r="E28" s="7">
        <v>4</v>
      </c>
      <c r="F28" s="7">
        <v>6</v>
      </c>
      <c r="G28" s="7">
        <v>0</v>
      </c>
      <c r="H28" s="7">
        <v>0</v>
      </c>
      <c r="I28" s="7">
        <v>0</v>
      </c>
      <c r="J28" s="7">
        <v>2</v>
      </c>
      <c r="K28" s="7">
        <v>0</v>
      </c>
      <c r="L28" s="8">
        <f t="shared" si="0"/>
        <v>2</v>
      </c>
      <c r="M28" s="9">
        <v>0</v>
      </c>
      <c r="N28" s="10">
        <v>4</v>
      </c>
      <c r="O28" s="39">
        <f t="shared" si="1"/>
        <v>1</v>
      </c>
      <c r="P28" s="5"/>
      <c r="Q28" s="5"/>
      <c r="R28" s="5"/>
      <c r="S28" s="5"/>
      <c r="T28" s="5"/>
      <c r="U28" s="6"/>
      <c r="V28" s="11"/>
      <c r="X28" s="5"/>
      <c r="Z28" s="11"/>
      <c r="AA28" s="22"/>
    </row>
    <row r="29" spans="1:27" ht="16.5" x14ac:dyDescent="0.3">
      <c r="A29" s="12">
        <v>24</v>
      </c>
      <c r="B29" s="12" t="s">
        <v>12</v>
      </c>
      <c r="C29" s="7">
        <v>15</v>
      </c>
      <c r="D29" s="7">
        <v>1</v>
      </c>
      <c r="E29" s="7">
        <v>5</v>
      </c>
      <c r="F29" s="7">
        <v>5</v>
      </c>
      <c r="G29" s="7">
        <v>0</v>
      </c>
      <c r="H29" s="7">
        <v>0</v>
      </c>
      <c r="I29" s="7">
        <v>0</v>
      </c>
      <c r="J29" s="7">
        <v>3</v>
      </c>
      <c r="K29" s="7">
        <v>0</v>
      </c>
      <c r="L29" s="8">
        <f t="shared" si="0"/>
        <v>3</v>
      </c>
      <c r="M29" s="9">
        <v>1</v>
      </c>
      <c r="N29" s="10">
        <v>1</v>
      </c>
      <c r="O29" s="39">
        <f t="shared" si="1"/>
        <v>0.9375</v>
      </c>
      <c r="P29" s="5"/>
      <c r="Q29" s="5"/>
      <c r="R29" s="5"/>
      <c r="S29" s="5"/>
      <c r="T29" s="5"/>
      <c r="U29" s="6"/>
      <c r="V29" s="11"/>
      <c r="X29" s="5"/>
      <c r="Z29" s="11"/>
      <c r="AA29" s="22"/>
    </row>
    <row r="30" spans="1:27" ht="16.5" x14ac:dyDescent="0.3">
      <c r="A30" s="12">
        <v>25</v>
      </c>
      <c r="B30" s="12" t="s">
        <v>13</v>
      </c>
      <c r="C30" s="7">
        <v>16</v>
      </c>
      <c r="D30" s="7">
        <v>1</v>
      </c>
      <c r="E30" s="7">
        <v>5</v>
      </c>
      <c r="F30" s="7">
        <v>5</v>
      </c>
      <c r="G30" s="7">
        <v>0</v>
      </c>
      <c r="H30" s="7">
        <v>0</v>
      </c>
      <c r="I30" s="7">
        <v>0</v>
      </c>
      <c r="J30" s="7">
        <v>1</v>
      </c>
      <c r="K30" s="7">
        <v>0</v>
      </c>
      <c r="L30" s="8">
        <f t="shared" si="0"/>
        <v>1</v>
      </c>
      <c r="M30" s="9">
        <v>1</v>
      </c>
      <c r="N30" s="10">
        <v>1</v>
      </c>
      <c r="O30" s="39">
        <f t="shared" si="1"/>
        <v>1</v>
      </c>
      <c r="P30" s="5"/>
      <c r="Q30" s="5"/>
      <c r="R30" s="5"/>
      <c r="S30" s="5"/>
      <c r="T30" s="5"/>
      <c r="U30" s="6"/>
      <c r="V30" s="11"/>
      <c r="X30" s="31"/>
      <c r="Z30" s="11"/>
      <c r="AA30" s="22"/>
    </row>
    <row r="31" spans="1:27" ht="16.5" x14ac:dyDescent="0.3">
      <c r="A31" s="12">
        <v>26</v>
      </c>
      <c r="B31" s="7" t="s">
        <v>14</v>
      </c>
      <c r="C31" s="7">
        <v>16</v>
      </c>
      <c r="D31" s="7">
        <v>1</v>
      </c>
      <c r="E31" s="7">
        <v>5</v>
      </c>
      <c r="F31" s="7">
        <v>5</v>
      </c>
      <c r="G31" s="7">
        <v>0</v>
      </c>
      <c r="H31" s="7">
        <v>0</v>
      </c>
      <c r="I31" s="7">
        <v>1</v>
      </c>
      <c r="J31" s="7">
        <v>1</v>
      </c>
      <c r="K31" s="7">
        <v>0</v>
      </c>
      <c r="L31" s="8">
        <f t="shared" si="0"/>
        <v>2</v>
      </c>
      <c r="M31" s="9">
        <v>0</v>
      </c>
      <c r="N31" s="10">
        <v>4</v>
      </c>
      <c r="O31" s="39">
        <f t="shared" si="1"/>
        <v>1</v>
      </c>
      <c r="P31" s="5"/>
      <c r="Q31" s="5"/>
      <c r="R31" s="5"/>
      <c r="S31" s="5"/>
      <c r="T31" s="5"/>
      <c r="U31" s="6"/>
      <c r="V31" s="11"/>
      <c r="X31" s="5"/>
      <c r="Z31" s="11"/>
      <c r="AA31" s="22"/>
    </row>
    <row r="32" spans="1:27" ht="16.5" x14ac:dyDescent="0.3">
      <c r="A32" s="12">
        <v>27</v>
      </c>
      <c r="B32" s="7" t="s">
        <v>15</v>
      </c>
      <c r="C32" s="7">
        <v>15</v>
      </c>
      <c r="D32" s="7">
        <v>1</v>
      </c>
      <c r="E32" s="7">
        <v>4</v>
      </c>
      <c r="F32" s="7">
        <v>7</v>
      </c>
      <c r="G32" s="7">
        <v>0</v>
      </c>
      <c r="H32" s="7">
        <v>0</v>
      </c>
      <c r="I32" s="7">
        <v>0</v>
      </c>
      <c r="J32" s="7">
        <v>2</v>
      </c>
      <c r="K32" s="7">
        <v>0</v>
      </c>
      <c r="L32" s="8">
        <f>SUM(H32,I32,J32,K32)</f>
        <v>2</v>
      </c>
      <c r="M32" s="9">
        <v>0</v>
      </c>
      <c r="N32" s="10">
        <v>0</v>
      </c>
      <c r="O32" s="39">
        <f t="shared" si="1"/>
        <v>1</v>
      </c>
      <c r="P32" s="22"/>
      <c r="Q32" s="5"/>
      <c r="R32" s="5" t="s">
        <v>50</v>
      </c>
      <c r="S32" s="5"/>
      <c r="T32" s="5"/>
      <c r="U32" s="6"/>
      <c r="V32" s="11"/>
      <c r="X32" s="5"/>
      <c r="Z32" s="11"/>
      <c r="AA32" s="22"/>
    </row>
    <row r="33" spans="1:27" ht="16.5" x14ac:dyDescent="0.3">
      <c r="A33" s="12">
        <v>28</v>
      </c>
      <c r="B33" s="7" t="s">
        <v>16</v>
      </c>
      <c r="C33" s="7">
        <v>16</v>
      </c>
      <c r="D33" s="7">
        <v>0</v>
      </c>
      <c r="E33" s="7">
        <v>5</v>
      </c>
      <c r="F33" s="7">
        <v>5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8">
        <f t="shared" si="0"/>
        <v>0</v>
      </c>
      <c r="M33" s="9">
        <v>0</v>
      </c>
      <c r="N33" s="10">
        <v>0</v>
      </c>
      <c r="O33" s="39">
        <f t="shared" si="1"/>
        <v>1</v>
      </c>
      <c r="P33" s="5"/>
      <c r="Q33" s="5"/>
      <c r="R33" s="5"/>
      <c r="S33" s="5"/>
      <c r="T33" s="5"/>
      <c r="U33" s="6"/>
      <c r="V33" s="11"/>
      <c r="X33" s="5"/>
      <c r="Z33" s="11"/>
      <c r="AA33" s="22"/>
    </row>
    <row r="34" spans="1:27" ht="16.5" x14ac:dyDescent="0.3">
      <c r="A34" s="12">
        <v>29</v>
      </c>
      <c r="B34" s="7" t="s">
        <v>17</v>
      </c>
      <c r="C34" s="7">
        <v>16</v>
      </c>
      <c r="D34" s="7">
        <v>0</v>
      </c>
      <c r="E34" s="7">
        <v>5</v>
      </c>
      <c r="F34" s="7">
        <v>5</v>
      </c>
      <c r="G34" s="7">
        <v>0</v>
      </c>
      <c r="H34" s="7">
        <v>0</v>
      </c>
      <c r="I34" s="7">
        <v>0</v>
      </c>
      <c r="J34" s="7">
        <v>2</v>
      </c>
      <c r="K34" s="7">
        <v>0</v>
      </c>
      <c r="L34" s="8">
        <f t="shared" si="0"/>
        <v>2</v>
      </c>
      <c r="M34" s="9">
        <v>0</v>
      </c>
      <c r="N34" s="10">
        <v>1</v>
      </c>
      <c r="O34" s="39">
        <f t="shared" si="1"/>
        <v>1</v>
      </c>
      <c r="P34" s="5"/>
      <c r="Q34" s="5"/>
      <c r="R34" s="5"/>
      <c r="S34" s="5"/>
      <c r="T34" s="5"/>
      <c r="U34" s="6"/>
      <c r="V34" s="11"/>
      <c r="X34" s="5"/>
      <c r="Z34" s="11"/>
      <c r="AA34" s="22"/>
    </row>
    <row r="35" spans="1:27" ht="16.5" x14ac:dyDescent="0.3">
      <c r="A35" s="18">
        <v>30</v>
      </c>
      <c r="B35" s="7" t="s">
        <v>11</v>
      </c>
      <c r="C35" s="7">
        <v>17</v>
      </c>
      <c r="D35" s="7">
        <v>0</v>
      </c>
      <c r="E35" s="7">
        <v>5</v>
      </c>
      <c r="F35" s="7">
        <v>4</v>
      </c>
      <c r="G35" s="7">
        <v>0</v>
      </c>
      <c r="H35" s="7">
        <v>0</v>
      </c>
      <c r="I35" s="7">
        <v>0</v>
      </c>
      <c r="J35" s="7">
        <v>3</v>
      </c>
      <c r="K35" s="7">
        <v>0</v>
      </c>
      <c r="L35" s="8">
        <f t="shared" si="0"/>
        <v>3</v>
      </c>
      <c r="M35" s="9">
        <v>0</v>
      </c>
      <c r="N35" s="10">
        <v>5</v>
      </c>
      <c r="O35" s="39">
        <f t="shared" si="1"/>
        <v>1</v>
      </c>
      <c r="P35" s="5"/>
      <c r="Q35" s="5"/>
      <c r="R35" s="5"/>
      <c r="S35" s="5"/>
      <c r="T35" s="5"/>
      <c r="U35" s="6"/>
      <c r="V35" s="11"/>
      <c r="X35" s="5"/>
      <c r="Z35" s="11"/>
      <c r="AA35" s="22"/>
    </row>
    <row r="36" spans="1:27" ht="16.5" x14ac:dyDescent="0.3">
      <c r="A36" s="44" t="s">
        <v>18</v>
      </c>
      <c r="B36" s="44"/>
      <c r="C36" s="12">
        <f t="shared" ref="C36:N36" si="2">SUM(C6:C35)</f>
        <v>476</v>
      </c>
      <c r="D36" s="12">
        <f t="shared" si="2"/>
        <v>18</v>
      </c>
      <c r="E36" s="12">
        <f t="shared" si="2"/>
        <v>96</v>
      </c>
      <c r="F36" s="12">
        <f t="shared" si="2"/>
        <v>195</v>
      </c>
      <c r="G36" s="12">
        <f t="shared" si="2"/>
        <v>0</v>
      </c>
      <c r="H36" s="12">
        <f t="shared" si="2"/>
        <v>4</v>
      </c>
      <c r="I36" s="12">
        <f t="shared" si="2"/>
        <v>4</v>
      </c>
      <c r="J36" s="12">
        <f t="shared" si="2"/>
        <v>53</v>
      </c>
      <c r="K36" s="12">
        <f t="shared" si="2"/>
        <v>2</v>
      </c>
      <c r="L36" s="14">
        <f t="shared" si="2"/>
        <v>63</v>
      </c>
      <c r="M36" s="15">
        <f t="shared" si="2"/>
        <v>5</v>
      </c>
      <c r="N36" s="16">
        <f t="shared" si="2"/>
        <v>59</v>
      </c>
      <c r="O36" s="41">
        <f>AVERAGE(O6:O35)</f>
        <v>0.97371187363834422</v>
      </c>
      <c r="P36" s="5"/>
      <c r="Q36" s="17"/>
      <c r="R36" s="5"/>
      <c r="S36" s="5"/>
      <c r="T36" s="5"/>
      <c r="U36" s="6"/>
      <c r="V36" s="6"/>
      <c r="W36" s="5"/>
      <c r="X36" s="5"/>
      <c r="Z36" s="11"/>
      <c r="AA36" s="22"/>
    </row>
    <row r="37" spans="1:27" ht="16.5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6"/>
      <c r="U37" s="6"/>
      <c r="V37" s="5"/>
      <c r="W37" s="5"/>
    </row>
    <row r="38" spans="1:27" ht="16.5" x14ac:dyDescent="0.3">
      <c r="A38" s="45" t="s">
        <v>19</v>
      </c>
      <c r="B38" s="45"/>
      <c r="C38" s="45"/>
      <c r="D38" s="45"/>
      <c r="E38" s="45"/>
      <c r="F38" s="45"/>
      <c r="G38" s="45"/>
      <c r="H38" s="45"/>
      <c r="I38" s="45"/>
      <c r="J38" s="45"/>
      <c r="K38" s="28"/>
      <c r="L38" s="46">
        <f>AVERAGE(C6:C35)</f>
        <v>15.866666666666667</v>
      </c>
      <c r="M38" s="46"/>
      <c r="N38" s="46"/>
      <c r="O38" s="5"/>
      <c r="P38" s="5"/>
      <c r="Q38" s="5"/>
      <c r="R38" s="5"/>
      <c r="S38" s="5"/>
      <c r="T38" s="6"/>
      <c r="U38" s="6"/>
      <c r="V38" s="5"/>
      <c r="W38" s="5"/>
    </row>
    <row r="39" spans="1:27" ht="16.5" x14ac:dyDescent="0.3">
      <c r="A39" s="45" t="s">
        <v>25</v>
      </c>
      <c r="B39" s="45"/>
      <c r="C39" s="45"/>
      <c r="D39" s="45"/>
      <c r="E39" s="45"/>
      <c r="F39" s="45"/>
      <c r="G39" s="45"/>
      <c r="H39" s="45"/>
      <c r="I39" s="45"/>
      <c r="J39" s="45"/>
      <c r="K39" s="28"/>
      <c r="L39" s="46">
        <f>AVERAGE(E6:E35)</f>
        <v>3.2</v>
      </c>
      <c r="M39" s="46"/>
      <c r="N39" s="46"/>
      <c r="O39" s="5"/>
      <c r="P39" s="5"/>
      <c r="Q39" s="5"/>
      <c r="R39" s="5"/>
      <c r="S39" s="5"/>
      <c r="T39" s="6"/>
      <c r="U39" s="6"/>
      <c r="V39" s="5"/>
      <c r="W39" s="5"/>
    </row>
    <row r="40" spans="1:27" ht="16.5" x14ac:dyDescent="0.3">
      <c r="A40" s="45" t="s">
        <v>20</v>
      </c>
      <c r="B40" s="45"/>
      <c r="C40" s="45"/>
      <c r="D40" s="45"/>
      <c r="E40" s="45"/>
      <c r="F40" s="45"/>
      <c r="G40" s="45"/>
      <c r="H40" s="45"/>
      <c r="I40" s="45"/>
      <c r="J40" s="45"/>
      <c r="K40" s="28"/>
      <c r="L40" s="46">
        <f>AVERAGE(L6:L35)</f>
        <v>2.1</v>
      </c>
      <c r="M40" s="46"/>
      <c r="N40" s="46"/>
      <c r="O40" s="5"/>
      <c r="P40" s="5"/>
      <c r="Q40" s="5"/>
      <c r="R40" s="5"/>
      <c r="S40" s="5"/>
      <c r="T40" s="6"/>
      <c r="U40" s="6"/>
      <c r="V40" s="5"/>
      <c r="W40" s="5"/>
    </row>
    <row r="41" spans="1:27" ht="16.5" x14ac:dyDescent="0.3">
      <c r="A41" s="45" t="s">
        <v>21</v>
      </c>
      <c r="B41" s="45"/>
      <c r="C41" s="45"/>
      <c r="D41" s="45"/>
      <c r="E41" s="45"/>
      <c r="F41" s="45"/>
      <c r="G41" s="45"/>
      <c r="H41" s="45"/>
      <c r="I41" s="45"/>
      <c r="J41" s="45"/>
      <c r="K41" s="28"/>
      <c r="L41" s="46">
        <f>AVERAGE(H6:H35)</f>
        <v>0.13333333333333333</v>
      </c>
      <c r="M41" s="46"/>
      <c r="N41" s="46"/>
      <c r="O41" s="5"/>
      <c r="P41" s="5"/>
      <c r="Q41" s="5"/>
      <c r="R41" s="5"/>
      <c r="S41" s="5"/>
      <c r="T41" s="6"/>
      <c r="U41" s="6"/>
      <c r="V41" s="5"/>
      <c r="W41" s="5"/>
    </row>
    <row r="42" spans="1:27" ht="16.5" x14ac:dyDescent="0.3">
      <c r="A42" s="45" t="s">
        <v>22</v>
      </c>
      <c r="B42" s="45"/>
      <c r="C42" s="45"/>
      <c r="D42" s="45"/>
      <c r="E42" s="45"/>
      <c r="F42" s="45"/>
      <c r="G42" s="45"/>
      <c r="H42" s="45"/>
      <c r="I42" s="45"/>
      <c r="J42" s="45"/>
      <c r="K42" s="28"/>
      <c r="L42" s="46">
        <f>AVERAGE(I6:I35)</f>
        <v>0.13333333333333333</v>
      </c>
      <c r="M42" s="46"/>
      <c r="N42" s="46"/>
      <c r="O42" s="5"/>
      <c r="P42" s="5"/>
      <c r="Q42" s="5"/>
      <c r="R42" s="5"/>
      <c r="S42" s="5"/>
      <c r="T42" s="6"/>
      <c r="U42" s="6"/>
      <c r="V42" s="5"/>
      <c r="W42" s="5"/>
    </row>
    <row r="43" spans="1:27" ht="16.5" x14ac:dyDescent="0.3">
      <c r="A43" s="45" t="s">
        <v>23</v>
      </c>
      <c r="B43" s="45"/>
      <c r="C43" s="45"/>
      <c r="D43" s="45"/>
      <c r="E43" s="45"/>
      <c r="F43" s="45"/>
      <c r="G43" s="45"/>
      <c r="H43" s="45"/>
      <c r="I43" s="45"/>
      <c r="J43" s="45"/>
      <c r="K43" s="28"/>
      <c r="L43" s="46">
        <f>AVERAGE(J6:J35)</f>
        <v>1.7666666666666666</v>
      </c>
      <c r="M43" s="46"/>
      <c r="N43" s="46"/>
      <c r="O43" s="5"/>
      <c r="U43" s="6"/>
      <c r="V43" s="5"/>
      <c r="W43" s="5"/>
    </row>
    <row r="44" spans="1:27" ht="16.5" x14ac:dyDescent="0.3">
      <c r="A44" s="45" t="s">
        <v>24</v>
      </c>
      <c r="B44" s="45"/>
      <c r="C44" s="45"/>
      <c r="D44" s="45"/>
      <c r="E44" s="45"/>
      <c r="F44" s="45"/>
      <c r="G44" s="45"/>
      <c r="H44" s="45"/>
      <c r="I44" s="45"/>
      <c r="J44" s="45"/>
      <c r="K44" s="28"/>
      <c r="L44" s="46">
        <f>AVERAGE(N6:N35)</f>
        <v>1.9666666666666666</v>
      </c>
      <c r="M44" s="46"/>
      <c r="N44" s="46"/>
      <c r="O44" s="5"/>
      <c r="U44" s="6"/>
      <c r="V44" s="5"/>
      <c r="W44" s="5"/>
    </row>
    <row r="45" spans="1:27" ht="16.5" x14ac:dyDescent="0.3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29"/>
      <c r="L45" s="51">
        <f>M36/L36</f>
        <v>7.9365079365079361E-2</v>
      </c>
      <c r="M45" s="51"/>
      <c r="N45" s="51"/>
      <c r="O45" s="5"/>
      <c r="U45" s="6"/>
      <c r="V45" s="5"/>
      <c r="W45" s="5"/>
    </row>
    <row r="47" spans="1:27" ht="15.75" x14ac:dyDescent="0.25"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24"/>
      <c r="N47" s="24"/>
    </row>
    <row r="48" spans="1:27" ht="16.5" x14ac:dyDescent="0.3">
      <c r="B48" s="7"/>
      <c r="C48" s="44">
        <v>2018</v>
      </c>
      <c r="D48" s="44"/>
      <c r="E48" s="44">
        <v>2019</v>
      </c>
      <c r="F48" s="44"/>
      <c r="G48" s="44">
        <v>2020</v>
      </c>
      <c r="H48" s="44"/>
      <c r="I48" s="44">
        <v>2021</v>
      </c>
      <c r="J48" s="44"/>
      <c r="K48" s="44">
        <v>2022</v>
      </c>
      <c r="L48" s="44"/>
      <c r="M48" s="23"/>
      <c r="T48" s="11"/>
      <c r="U48"/>
      <c r="W48" s="11"/>
      <c r="X48"/>
      <c r="Y48" s="1"/>
      <c r="Z48"/>
    </row>
    <row r="49" spans="2:26" ht="16.5" x14ac:dyDescent="0.3">
      <c r="B49" s="12" t="s">
        <v>0</v>
      </c>
      <c r="C49" s="54">
        <v>0.1348</v>
      </c>
      <c r="D49" s="54"/>
      <c r="E49" s="54">
        <v>0.1333</v>
      </c>
      <c r="F49" s="54"/>
      <c r="G49" s="54">
        <v>0.1782</v>
      </c>
      <c r="H49" s="54"/>
      <c r="I49" s="54">
        <v>7.6899999999999996E-2</v>
      </c>
      <c r="J49" s="54"/>
      <c r="K49" s="54">
        <v>0.1346</v>
      </c>
      <c r="L49" s="54"/>
      <c r="M49" s="13"/>
      <c r="T49" s="11"/>
      <c r="U49"/>
      <c r="W49" s="11"/>
      <c r="X49"/>
      <c r="Y49" s="1"/>
      <c r="Z49"/>
    </row>
    <row r="50" spans="2:26" ht="16.5" x14ac:dyDescent="0.3">
      <c r="B50" s="12" t="s">
        <v>27</v>
      </c>
      <c r="C50" s="54">
        <v>0.12939999999999999</v>
      </c>
      <c r="D50" s="57"/>
      <c r="E50" s="54">
        <v>0.13039999999999999</v>
      </c>
      <c r="F50" s="54"/>
      <c r="G50" s="54">
        <v>7.7799999999999994E-2</v>
      </c>
      <c r="H50" s="54"/>
      <c r="I50" s="54">
        <v>0.20430000000000001</v>
      </c>
      <c r="J50" s="54"/>
      <c r="K50" s="54">
        <v>9.4299999999999995E-2</v>
      </c>
      <c r="L50" s="54"/>
      <c r="M50" s="13"/>
      <c r="T50" s="11"/>
      <c r="U50"/>
      <c r="W50" s="11"/>
      <c r="X50"/>
      <c r="Y50" s="1"/>
      <c r="Z50"/>
    </row>
    <row r="51" spans="2:26" ht="16.5" x14ac:dyDescent="0.3">
      <c r="B51" s="12" t="s">
        <v>46</v>
      </c>
      <c r="C51" s="54">
        <v>0.12609999999999999</v>
      </c>
      <c r="D51" s="54"/>
      <c r="E51" s="54">
        <v>6.8199999999999997E-2</v>
      </c>
      <c r="F51" s="54"/>
      <c r="G51" s="54">
        <v>0.125</v>
      </c>
      <c r="H51" s="54"/>
      <c r="I51" s="54">
        <v>7.0000000000000007E-2</v>
      </c>
      <c r="J51" s="54"/>
      <c r="K51" s="54">
        <v>0.16669999999999999</v>
      </c>
      <c r="L51" s="54"/>
      <c r="T51" s="11"/>
      <c r="U51"/>
      <c r="W51" s="11"/>
      <c r="X51"/>
      <c r="Y51" s="1"/>
      <c r="Z51"/>
    </row>
    <row r="52" spans="2:26" ht="16.5" x14ac:dyDescent="0.3">
      <c r="B52" s="12" t="s">
        <v>51</v>
      </c>
      <c r="C52" s="54">
        <v>0.14630000000000001</v>
      </c>
      <c r="D52" s="54"/>
      <c r="E52" s="54">
        <v>7.6899999999999996E-2</v>
      </c>
      <c r="F52" s="54"/>
      <c r="G52" s="54">
        <v>0.16850000000000001</v>
      </c>
      <c r="H52" s="54"/>
      <c r="I52" s="54">
        <v>0.10199999999999999</v>
      </c>
      <c r="J52" s="54"/>
      <c r="K52" s="54">
        <v>9.2299999999999993E-2</v>
      </c>
      <c r="L52" s="54"/>
      <c r="T52" s="11"/>
      <c r="U52"/>
      <c r="W52" s="11"/>
      <c r="X52"/>
      <c r="Y52" s="1"/>
      <c r="Z52"/>
    </row>
    <row r="53" spans="2:26" ht="16.5" x14ac:dyDescent="0.3">
      <c r="B53" s="12" t="s">
        <v>33</v>
      </c>
      <c r="C53" s="54">
        <v>9.4700000000000006E-2</v>
      </c>
      <c r="D53" s="54"/>
      <c r="E53" s="54">
        <v>0.13789999999999999</v>
      </c>
      <c r="F53" s="54"/>
      <c r="G53" s="54">
        <v>0.1444</v>
      </c>
      <c r="H53" s="54"/>
      <c r="I53" s="54">
        <v>8.8200000000000001E-2</v>
      </c>
      <c r="J53" s="54"/>
      <c r="K53" s="52">
        <v>0.05</v>
      </c>
      <c r="L53" s="53"/>
      <c r="T53" s="11"/>
      <c r="U53"/>
      <c r="W53" s="11"/>
      <c r="X53"/>
      <c r="Y53" s="1"/>
      <c r="Z53"/>
    </row>
    <row r="54" spans="2:26" ht="16.5" x14ac:dyDescent="0.3">
      <c r="B54" s="12" t="s">
        <v>55</v>
      </c>
      <c r="C54" s="59">
        <v>7.0599999999999996E-2</v>
      </c>
      <c r="D54" s="59"/>
      <c r="E54" s="59">
        <v>7.3499999999999996E-2</v>
      </c>
      <c r="F54" s="59"/>
      <c r="G54" s="59">
        <v>0.1368</v>
      </c>
      <c r="H54" s="59"/>
      <c r="I54" s="54">
        <v>0.1087</v>
      </c>
      <c r="J54" s="54"/>
      <c r="K54" s="52">
        <v>6.9000000000000006E-2</v>
      </c>
      <c r="L54" s="53"/>
      <c r="T54" s="11"/>
      <c r="U54"/>
      <c r="W54" s="11"/>
      <c r="X54"/>
      <c r="Y54" s="1"/>
      <c r="Z54"/>
    </row>
    <row r="55" spans="2:26" ht="16.5" x14ac:dyDescent="0.3">
      <c r="B55" s="12" t="s">
        <v>57</v>
      </c>
      <c r="C55" s="54">
        <v>6.3299999999999995E-2</v>
      </c>
      <c r="D55" s="54"/>
      <c r="E55" s="54">
        <v>5.5599999999999997E-2</v>
      </c>
      <c r="F55" s="54"/>
      <c r="G55" s="54">
        <v>0.125</v>
      </c>
      <c r="H55" s="54"/>
      <c r="I55" s="54">
        <v>9.2999999999999999E-2</v>
      </c>
      <c r="J55" s="54"/>
      <c r="K55" s="52">
        <v>5.6599999999999998E-2</v>
      </c>
      <c r="L55" s="53"/>
    </row>
    <row r="56" spans="2:26" ht="16.5" x14ac:dyDescent="0.3">
      <c r="B56" s="12" t="s">
        <v>59</v>
      </c>
      <c r="C56" s="54">
        <v>8.4900000000000003E-2</v>
      </c>
      <c r="D56" s="54"/>
      <c r="E56" s="54">
        <v>0.1077</v>
      </c>
      <c r="F56" s="54"/>
      <c r="G56" s="54">
        <v>8.5099999999999995E-2</v>
      </c>
      <c r="H56" s="54"/>
      <c r="I56" s="54">
        <v>0.1188</v>
      </c>
      <c r="J56" s="54"/>
      <c r="K56" s="52">
        <v>2.4400000000000002E-2</v>
      </c>
      <c r="L56" s="53"/>
    </row>
    <row r="57" spans="2:26" ht="16.5" x14ac:dyDescent="0.3">
      <c r="B57" s="12" t="s">
        <v>63</v>
      </c>
      <c r="C57" s="52">
        <v>0.1111</v>
      </c>
      <c r="D57" s="53"/>
      <c r="E57" s="52">
        <v>6.25E-2</v>
      </c>
      <c r="F57" s="53"/>
      <c r="G57" s="54">
        <v>0.1101</v>
      </c>
      <c r="H57" s="54"/>
      <c r="I57" s="52">
        <v>8.3299999999999999E-2</v>
      </c>
      <c r="J57" s="53"/>
      <c r="K57" s="52">
        <v>7.9399999999999998E-2</v>
      </c>
      <c r="L57" s="53"/>
    </row>
  </sheetData>
  <mergeCells count="70">
    <mergeCell ref="C57:D57"/>
    <mergeCell ref="E57:F57"/>
    <mergeCell ref="G57:H57"/>
    <mergeCell ref="I57:J57"/>
    <mergeCell ref="K57:L57"/>
    <mergeCell ref="C55:D55"/>
    <mergeCell ref="E55:F55"/>
    <mergeCell ref="G55:H55"/>
    <mergeCell ref="I55:J55"/>
    <mergeCell ref="K55:L55"/>
    <mergeCell ref="C56:D56"/>
    <mergeCell ref="E56:F56"/>
    <mergeCell ref="G56:H56"/>
    <mergeCell ref="I56:J56"/>
    <mergeCell ref="K56:L56"/>
    <mergeCell ref="C53:D53"/>
    <mergeCell ref="E53:F53"/>
    <mergeCell ref="G53:H53"/>
    <mergeCell ref="I53:J53"/>
    <mergeCell ref="K53:L53"/>
    <mergeCell ref="C54:D54"/>
    <mergeCell ref="E54:F54"/>
    <mergeCell ref="G54:H54"/>
    <mergeCell ref="I54:J54"/>
    <mergeCell ref="K54:L54"/>
    <mergeCell ref="C51:D51"/>
    <mergeCell ref="E51:F51"/>
    <mergeCell ref="G51:H51"/>
    <mergeCell ref="I51:J51"/>
    <mergeCell ref="K51:L51"/>
    <mergeCell ref="C52:D52"/>
    <mergeCell ref="E52:F52"/>
    <mergeCell ref="G52:H52"/>
    <mergeCell ref="I52:J52"/>
    <mergeCell ref="K52:L52"/>
    <mergeCell ref="C49:D49"/>
    <mergeCell ref="E49:F49"/>
    <mergeCell ref="G49:H49"/>
    <mergeCell ref="I49:J49"/>
    <mergeCell ref="K49:L49"/>
    <mergeCell ref="C50:D50"/>
    <mergeCell ref="E50:F50"/>
    <mergeCell ref="G50:H50"/>
    <mergeCell ref="I50:J50"/>
    <mergeCell ref="K50:L50"/>
    <mergeCell ref="B47:L47"/>
    <mergeCell ref="C48:D48"/>
    <mergeCell ref="E48:F48"/>
    <mergeCell ref="G48:H48"/>
    <mergeCell ref="I48:J48"/>
    <mergeCell ref="K48:L48"/>
    <mergeCell ref="A43:J43"/>
    <mergeCell ref="L43:N43"/>
    <mergeCell ref="A44:J44"/>
    <mergeCell ref="L44:N44"/>
    <mergeCell ref="A45:J45"/>
    <mergeCell ref="L45:N45"/>
    <mergeCell ref="A40:J40"/>
    <mergeCell ref="L40:N40"/>
    <mergeCell ref="A41:J41"/>
    <mergeCell ref="L41:N41"/>
    <mergeCell ref="A42:J42"/>
    <mergeCell ref="L42:N42"/>
    <mergeCell ref="A39:J39"/>
    <mergeCell ref="L39:N39"/>
    <mergeCell ref="A1:Y3"/>
    <mergeCell ref="A5:B5"/>
    <mergeCell ref="A36:B36"/>
    <mergeCell ref="A38:J38"/>
    <mergeCell ref="L38:N38"/>
  </mergeCells>
  <pageMargins left="0.7" right="0.7" top="0.75" bottom="0.75" header="0.3" footer="0.3"/>
  <pageSetup scale="66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18" sqref="D18:H21"/>
    </sheetView>
  </sheetViews>
  <sheetFormatPr defaultRowHeight="11.25" x14ac:dyDescent="0.2"/>
  <sheetData>
    <row r="1" spans="1:8" ht="12.75" x14ac:dyDescent="0.25">
      <c r="A1" s="11">
        <v>44805</v>
      </c>
      <c r="B1" s="22">
        <f>26-SUM(Sep!C6,Sep!E6,Sep!F6,Sep!G6)</f>
        <v>0</v>
      </c>
      <c r="E1" t="s">
        <v>42</v>
      </c>
      <c r="F1" t="s">
        <v>43</v>
      </c>
      <c r="G1" t="s">
        <v>44</v>
      </c>
      <c r="H1" t="s">
        <v>62</v>
      </c>
    </row>
    <row r="2" spans="1:8" ht="12.75" x14ac:dyDescent="0.25">
      <c r="A2" s="11">
        <v>44806</v>
      </c>
      <c r="B2" s="22">
        <f>26-SUM(Sep!C7,Sep!E7,Sep!F7,Sep!G7)</f>
        <v>3</v>
      </c>
      <c r="D2" t="s">
        <v>29</v>
      </c>
      <c r="E2">
        <v>8</v>
      </c>
      <c r="F2">
        <v>16</v>
      </c>
      <c r="G2">
        <v>28</v>
      </c>
      <c r="H2">
        <v>0</v>
      </c>
    </row>
    <row r="3" spans="1:8" ht="12.75" x14ac:dyDescent="0.25">
      <c r="A3" s="11">
        <v>44807</v>
      </c>
      <c r="B3" s="22">
        <f>26-SUM(Sep!C8,Sep!E8,Sep!F8,Sep!G8)</f>
        <v>2</v>
      </c>
      <c r="D3" t="s">
        <v>30</v>
      </c>
      <c r="E3">
        <v>14</v>
      </c>
      <c r="F3">
        <v>8</v>
      </c>
      <c r="G3">
        <v>31</v>
      </c>
      <c r="H3">
        <v>0</v>
      </c>
    </row>
    <row r="4" spans="1:8" ht="12.75" x14ac:dyDescent="0.25">
      <c r="A4" s="11">
        <v>44808</v>
      </c>
      <c r="B4" s="22">
        <f>26-SUM(Sep!C9,Sep!E9,Sep!F9,Sep!G9)</f>
        <v>1</v>
      </c>
      <c r="D4" t="s">
        <v>31</v>
      </c>
      <c r="E4">
        <v>27</v>
      </c>
      <c r="F4">
        <v>10</v>
      </c>
      <c r="G4">
        <v>41</v>
      </c>
      <c r="H4">
        <v>0</v>
      </c>
    </row>
    <row r="5" spans="1:8" ht="12.75" x14ac:dyDescent="0.25">
      <c r="A5" s="11">
        <v>44809</v>
      </c>
      <c r="B5" s="22">
        <f>26-SUM(Sep!C10,Sep!E10,Sep!F10,Sep!G10)</f>
        <v>0</v>
      </c>
      <c r="D5" t="s">
        <v>32</v>
      </c>
      <c r="E5">
        <v>20</v>
      </c>
      <c r="F5">
        <v>13</v>
      </c>
      <c r="G5">
        <v>32</v>
      </c>
      <c r="H5">
        <v>0</v>
      </c>
    </row>
    <row r="6" spans="1:8" ht="12.75" x14ac:dyDescent="0.25">
      <c r="A6" s="11">
        <v>44810</v>
      </c>
      <c r="B6" s="22">
        <f>26-SUM(Sep!C11,Sep!E11,Sep!F11,Sep!G11)</f>
        <v>0</v>
      </c>
      <c r="D6" t="s">
        <v>33</v>
      </c>
      <c r="E6">
        <v>26</v>
      </c>
      <c r="F6">
        <v>6</v>
      </c>
      <c r="G6">
        <v>28</v>
      </c>
      <c r="H6">
        <v>0</v>
      </c>
    </row>
    <row r="7" spans="1:8" ht="12.75" x14ac:dyDescent="0.25">
      <c r="A7" s="11">
        <v>44811</v>
      </c>
      <c r="B7" s="22">
        <f>26-SUM(Sep!C12,Sep!E12,Sep!F12,Sep!G12)</f>
        <v>0</v>
      </c>
      <c r="D7" t="s">
        <v>34</v>
      </c>
      <c r="E7">
        <v>24</v>
      </c>
      <c r="F7">
        <v>8</v>
      </c>
      <c r="G7">
        <v>26</v>
      </c>
      <c r="H7">
        <v>0</v>
      </c>
    </row>
    <row r="8" spans="1:8" ht="12.75" x14ac:dyDescent="0.25">
      <c r="A8" s="11">
        <v>44812</v>
      </c>
      <c r="B8" s="22">
        <f>26-SUM(Sep!C13,Sep!E13,Sep!F13,Sep!G13)</f>
        <v>0</v>
      </c>
      <c r="D8" s="11" t="s">
        <v>35</v>
      </c>
      <c r="E8">
        <v>13</v>
      </c>
      <c r="F8">
        <v>12</v>
      </c>
      <c r="G8">
        <v>27</v>
      </c>
      <c r="H8">
        <v>1</v>
      </c>
    </row>
    <row r="9" spans="1:8" ht="12.75" x14ac:dyDescent="0.25">
      <c r="A9" s="11">
        <v>44813</v>
      </c>
      <c r="B9" s="22">
        <f>26-SUM(Sep!C14,Sep!E14,Sep!F14,Sep!G14)</f>
        <v>0</v>
      </c>
      <c r="D9" t="s">
        <v>36</v>
      </c>
      <c r="E9">
        <v>22</v>
      </c>
      <c r="F9">
        <v>10</v>
      </c>
      <c r="G9">
        <v>50</v>
      </c>
      <c r="H9">
        <v>0</v>
      </c>
    </row>
    <row r="10" spans="1:8" ht="12.75" x14ac:dyDescent="0.25">
      <c r="A10" s="11">
        <v>44814</v>
      </c>
      <c r="B10" s="22">
        <f>26-SUM(Sep!C15,Sep!E15,Sep!F15,Sep!G15)</f>
        <v>1</v>
      </c>
      <c r="D10" t="s">
        <v>37</v>
      </c>
      <c r="E10">
        <v>4</v>
      </c>
      <c r="F10">
        <v>4</v>
      </c>
      <c r="G10">
        <v>53</v>
      </c>
      <c r="H10">
        <v>2</v>
      </c>
    </row>
    <row r="11" spans="1:8" ht="12.75" x14ac:dyDescent="0.25">
      <c r="A11" s="11">
        <v>44815</v>
      </c>
      <c r="B11" s="22">
        <f>26-SUM(Sep!C16,Sep!E16,Sep!F16,Sep!G16)</f>
        <v>0</v>
      </c>
      <c r="D11" t="s">
        <v>38</v>
      </c>
    </row>
    <row r="12" spans="1:8" ht="12.75" x14ac:dyDescent="0.25">
      <c r="A12" s="11">
        <v>44816</v>
      </c>
      <c r="B12" s="22">
        <f>26-SUM(Sep!C17,Sep!E17,Sep!F17,Sep!G17)</f>
        <v>0</v>
      </c>
      <c r="D12" t="s">
        <v>39</v>
      </c>
    </row>
    <row r="13" spans="1:8" ht="12.75" x14ac:dyDescent="0.25">
      <c r="A13" s="11">
        <v>44817</v>
      </c>
      <c r="B13" s="22">
        <f>26-SUM(Sep!C18,Sep!E18,Sep!F18,Sep!G18)</f>
        <v>0</v>
      </c>
      <c r="D13" t="s">
        <v>40</v>
      </c>
    </row>
    <row r="14" spans="1:8" ht="12.75" x14ac:dyDescent="0.25">
      <c r="A14" s="11">
        <v>44818</v>
      </c>
      <c r="B14" s="22">
        <f>26-SUM(Sep!C19,Sep!E19,Sep!F19,Sep!G19)</f>
        <v>0</v>
      </c>
      <c r="D14" t="s">
        <v>41</v>
      </c>
      <c r="E14">
        <f>SUM(E2:E13)</f>
        <v>158</v>
      </c>
      <c r="F14">
        <f>SUM(F2:F13)</f>
        <v>87</v>
      </c>
      <c r="G14">
        <f>SUM(G2:G13)</f>
        <v>316</v>
      </c>
      <c r="H14">
        <f>SUM(H2:H13)</f>
        <v>3</v>
      </c>
    </row>
    <row r="15" spans="1:8" ht="12.75" x14ac:dyDescent="0.25">
      <c r="A15" s="11">
        <v>44819</v>
      </c>
      <c r="B15" s="22">
        <f>26-SUM(Sep!C20,Sep!E20,Sep!F20,Sep!G20)</f>
        <v>1</v>
      </c>
    </row>
    <row r="16" spans="1:8" ht="12.75" x14ac:dyDescent="0.25">
      <c r="A16" s="11">
        <v>44820</v>
      </c>
      <c r="B16" s="22">
        <f>26-SUM(Sep!C21,Sep!E21,Sep!F21,Sep!G21)</f>
        <v>0</v>
      </c>
      <c r="E16" t="s">
        <v>42</v>
      </c>
      <c r="F16" t="s">
        <v>43</v>
      </c>
      <c r="G16" t="s">
        <v>44</v>
      </c>
      <c r="H16" t="s">
        <v>62</v>
      </c>
    </row>
    <row r="17" spans="1:8" ht="12.75" x14ac:dyDescent="0.25">
      <c r="A17" s="11">
        <v>44821</v>
      </c>
      <c r="B17" s="22">
        <f>26-SUM(Sep!C22,Sep!E22,Sep!F22,Sep!G22)</f>
        <v>2</v>
      </c>
      <c r="D17">
        <v>2018</v>
      </c>
      <c r="E17">
        <v>44</v>
      </c>
      <c r="F17">
        <v>23</v>
      </c>
      <c r="G17">
        <v>23</v>
      </c>
      <c r="H17">
        <v>0</v>
      </c>
    </row>
    <row r="18" spans="1:8" ht="12.75" x14ac:dyDescent="0.25">
      <c r="A18" s="11">
        <v>44822</v>
      </c>
      <c r="B18" s="22">
        <f>26-SUM(Sep!C23,Sep!E23,Sep!F23,Sep!G23)</f>
        <v>1</v>
      </c>
      <c r="D18">
        <v>2019</v>
      </c>
      <c r="E18">
        <v>40</v>
      </c>
      <c r="F18">
        <v>19</v>
      </c>
      <c r="G18">
        <v>21</v>
      </c>
      <c r="H18">
        <v>0</v>
      </c>
    </row>
    <row r="19" spans="1:8" ht="12.75" x14ac:dyDescent="0.25">
      <c r="A19" s="11">
        <v>44823</v>
      </c>
      <c r="B19" s="22">
        <f>26-SUM(Sep!C24,Sep!E24,Sep!F24,Sep!G24)</f>
        <v>1</v>
      </c>
      <c r="D19">
        <v>2020</v>
      </c>
      <c r="E19">
        <v>58</v>
      </c>
      <c r="F19">
        <v>13</v>
      </c>
      <c r="G19">
        <v>39</v>
      </c>
      <c r="H19">
        <v>0</v>
      </c>
    </row>
    <row r="20" spans="1:8" ht="12.75" x14ac:dyDescent="0.25">
      <c r="A20" s="11">
        <v>44824</v>
      </c>
      <c r="B20" s="22">
        <f>26-SUM(Sep!C25,Sep!E25,Sep!F25,Sep!G25)</f>
        <v>0</v>
      </c>
      <c r="D20">
        <v>2021</v>
      </c>
      <c r="E20">
        <v>26</v>
      </c>
      <c r="F20">
        <v>9</v>
      </c>
      <c r="G20">
        <v>49</v>
      </c>
      <c r="H20">
        <v>0</v>
      </c>
    </row>
    <row r="21" spans="1:8" ht="12.75" x14ac:dyDescent="0.25">
      <c r="A21" s="11">
        <v>44825</v>
      </c>
      <c r="B21" s="22">
        <f>26-SUM(Sep!C26,Sep!E26,Sep!F26,Sep!G26)</f>
        <v>0</v>
      </c>
      <c r="D21">
        <v>2022</v>
      </c>
      <c r="E21">
        <v>4</v>
      </c>
      <c r="F21">
        <v>4</v>
      </c>
      <c r="G21">
        <v>53</v>
      </c>
      <c r="H21">
        <v>2</v>
      </c>
    </row>
    <row r="22" spans="1:8" ht="12.75" x14ac:dyDescent="0.25">
      <c r="A22" s="11">
        <v>44826</v>
      </c>
      <c r="B22" s="22">
        <f>26-SUM(Sep!C27,Sep!E27,Sep!F27,Sep!G27)</f>
        <v>0</v>
      </c>
    </row>
    <row r="23" spans="1:8" ht="12.75" x14ac:dyDescent="0.25">
      <c r="A23" s="11">
        <v>44827</v>
      </c>
      <c r="B23" s="22">
        <f>26-SUM(Sep!C28,Sep!E28,Sep!F28,Sep!G28)</f>
        <v>0</v>
      </c>
    </row>
    <row r="24" spans="1:8" ht="12.75" x14ac:dyDescent="0.25">
      <c r="A24" s="11">
        <v>44828</v>
      </c>
      <c r="B24" s="22">
        <f>26-SUM(Sep!C29,Sep!E29,Sep!F29,Sep!G29)</f>
        <v>1</v>
      </c>
    </row>
    <row r="25" spans="1:8" ht="12.75" x14ac:dyDescent="0.25">
      <c r="A25" s="11">
        <v>44829</v>
      </c>
      <c r="B25" s="22">
        <f>26-SUM(Sep!C30,Sep!E30,Sep!F30,Sep!G30)</f>
        <v>0</v>
      </c>
    </row>
    <row r="26" spans="1:8" ht="12.75" x14ac:dyDescent="0.25">
      <c r="A26" s="11">
        <v>44830</v>
      </c>
      <c r="B26" s="22">
        <f>26-SUM(Sep!C31,Sep!E31,Sep!F31,Sep!G31)</f>
        <v>0</v>
      </c>
    </row>
    <row r="27" spans="1:8" ht="12.75" x14ac:dyDescent="0.25">
      <c r="A27" s="11">
        <v>44831</v>
      </c>
      <c r="B27" s="22">
        <f>26-SUM(Sep!C32,Sep!E32,Sep!F32,Sep!G32)</f>
        <v>0</v>
      </c>
    </row>
    <row r="28" spans="1:8" ht="12.75" x14ac:dyDescent="0.25">
      <c r="A28" s="11">
        <v>44832</v>
      </c>
      <c r="B28" s="22">
        <f>26-SUM(Sep!C33,Sep!E33,Sep!F33,Sep!G33)</f>
        <v>0</v>
      </c>
    </row>
    <row r="29" spans="1:8" ht="12.75" x14ac:dyDescent="0.25">
      <c r="A29" s="11">
        <v>44833</v>
      </c>
      <c r="B29" s="22">
        <f>26-SUM(Sep!C34,Sep!E34,Sep!F34,Sep!G34)</f>
        <v>0</v>
      </c>
    </row>
    <row r="30" spans="1:8" ht="12.75" x14ac:dyDescent="0.25">
      <c r="A30" s="11">
        <v>44834</v>
      </c>
      <c r="B30" s="22">
        <f>26-SUM(Sep!C35,Sep!E35,Sep!F35,Sep!G35)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opLeftCell="A4" zoomScaleNormal="100" workbookViewId="0">
      <selection activeCell="O37" sqref="O5:O37"/>
    </sheetView>
  </sheetViews>
  <sheetFormatPr defaultRowHeight="12.75" x14ac:dyDescent="0.25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11"/>
    <col min="24" max="25" width="9.33203125" style="11"/>
    <col min="26" max="26" width="9.33203125" style="22"/>
    <col min="36" max="36" width="10.6640625" customWidth="1"/>
  </cols>
  <sheetData>
    <row r="1" spans="1:25" x14ac:dyDescent="0.25">
      <c r="A1" s="42" t="s">
        <v>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4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3"/>
      <c r="V4" s="2"/>
      <c r="W4" s="2"/>
    </row>
    <row r="5" spans="1:25" ht="179.25" x14ac:dyDescent="0.4">
      <c r="A5" s="43" t="s">
        <v>64</v>
      </c>
      <c r="B5" s="43"/>
      <c r="C5" s="4" t="s">
        <v>1</v>
      </c>
      <c r="D5" s="4" t="s">
        <v>2</v>
      </c>
      <c r="E5" s="4" t="s">
        <v>3</v>
      </c>
      <c r="F5" s="4" t="s">
        <v>45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58</v>
      </c>
      <c r="L5" s="4" t="s">
        <v>8</v>
      </c>
      <c r="M5" s="4" t="s">
        <v>9</v>
      </c>
      <c r="N5" s="4" t="s">
        <v>10</v>
      </c>
      <c r="O5" s="35" t="s">
        <v>67</v>
      </c>
      <c r="P5" s="5"/>
      <c r="Q5" s="5"/>
      <c r="R5" s="5"/>
      <c r="S5" s="5"/>
      <c r="T5" s="6"/>
      <c r="U5" s="6"/>
      <c r="V5" s="5"/>
      <c r="W5" s="5"/>
    </row>
    <row r="6" spans="1:25" ht="16.5" x14ac:dyDescent="0.3">
      <c r="A6" s="18">
        <v>1</v>
      </c>
      <c r="B6" s="12" t="s">
        <v>12</v>
      </c>
      <c r="C6" s="7">
        <v>16</v>
      </c>
      <c r="D6" s="7">
        <v>3</v>
      </c>
      <c r="E6" s="7">
        <v>6</v>
      </c>
      <c r="F6" s="7">
        <v>4</v>
      </c>
      <c r="G6" s="7">
        <v>0</v>
      </c>
      <c r="H6" s="7">
        <v>0</v>
      </c>
      <c r="I6" s="7">
        <v>0</v>
      </c>
      <c r="J6" s="7">
        <v>1</v>
      </c>
      <c r="K6" s="7">
        <v>0</v>
      </c>
      <c r="L6" s="8">
        <f>SUM(H6,I6,J6,K6)</f>
        <v>1</v>
      </c>
      <c r="M6" s="9">
        <v>0</v>
      </c>
      <c r="N6" s="10">
        <v>0</v>
      </c>
      <c r="O6" s="39">
        <f>(C6)/(26-E6-F6-G6)</f>
        <v>1</v>
      </c>
      <c r="P6" s="5"/>
      <c r="Q6" s="5"/>
      <c r="R6" s="5"/>
      <c r="S6" s="5"/>
      <c r="T6" s="6"/>
      <c r="W6" s="5"/>
    </row>
    <row r="7" spans="1:25" ht="16.5" x14ac:dyDescent="0.3">
      <c r="A7" s="12">
        <v>2</v>
      </c>
      <c r="B7" s="12" t="s">
        <v>13</v>
      </c>
      <c r="C7" s="7">
        <v>16</v>
      </c>
      <c r="D7" s="7">
        <v>2</v>
      </c>
      <c r="E7" s="7">
        <v>6</v>
      </c>
      <c r="F7" s="7">
        <v>4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8">
        <f t="shared" ref="L7:L36" si="0">SUM(H7,I7,J7,K7)</f>
        <v>0</v>
      </c>
      <c r="M7" s="9">
        <v>0</v>
      </c>
      <c r="N7" s="10">
        <v>0</v>
      </c>
      <c r="O7" s="39">
        <f t="shared" ref="O7:O36" si="1">(C7)/(26-E7-F7-G7)</f>
        <v>1</v>
      </c>
      <c r="P7" s="5"/>
      <c r="Q7" s="5"/>
      <c r="R7" s="5"/>
      <c r="S7" s="5"/>
      <c r="T7" s="6"/>
      <c r="W7" s="5"/>
    </row>
    <row r="8" spans="1:25" ht="16.5" x14ac:dyDescent="0.3">
      <c r="A8" s="12">
        <v>3</v>
      </c>
      <c r="B8" s="7" t="s">
        <v>14</v>
      </c>
      <c r="C8" s="7">
        <v>16</v>
      </c>
      <c r="D8" s="7">
        <v>2</v>
      </c>
      <c r="E8" s="7">
        <v>6</v>
      </c>
      <c r="F8" s="7">
        <v>4</v>
      </c>
      <c r="G8" s="7">
        <v>0</v>
      </c>
      <c r="H8" s="7">
        <v>0</v>
      </c>
      <c r="I8" s="7">
        <v>0</v>
      </c>
      <c r="J8" s="7">
        <v>3</v>
      </c>
      <c r="K8" s="7">
        <v>0</v>
      </c>
      <c r="L8" s="8">
        <f t="shared" si="0"/>
        <v>3</v>
      </c>
      <c r="M8" s="9">
        <v>0</v>
      </c>
      <c r="N8" s="10">
        <v>3</v>
      </c>
      <c r="O8" s="39">
        <f t="shared" si="1"/>
        <v>1</v>
      </c>
      <c r="P8" s="5"/>
      <c r="Q8" s="5"/>
      <c r="R8" s="5"/>
      <c r="S8" s="5"/>
      <c r="T8" s="6"/>
      <c r="W8" s="5"/>
    </row>
    <row r="9" spans="1:25" ht="16.5" x14ac:dyDescent="0.3">
      <c r="A9" s="18">
        <v>4</v>
      </c>
      <c r="B9" s="7" t="s">
        <v>15</v>
      </c>
      <c r="C9" s="7">
        <v>16</v>
      </c>
      <c r="D9" s="7">
        <v>0</v>
      </c>
      <c r="E9" s="7">
        <v>5</v>
      </c>
      <c r="F9" s="7">
        <v>5</v>
      </c>
      <c r="G9" s="7">
        <v>0</v>
      </c>
      <c r="H9" s="7">
        <v>0</v>
      </c>
      <c r="I9" s="7">
        <v>0</v>
      </c>
      <c r="J9" s="7">
        <v>2</v>
      </c>
      <c r="K9" s="7">
        <v>0</v>
      </c>
      <c r="L9" s="8">
        <f t="shared" si="0"/>
        <v>2</v>
      </c>
      <c r="M9" s="9">
        <v>0</v>
      </c>
      <c r="N9" s="10">
        <v>3</v>
      </c>
      <c r="O9" s="39">
        <f t="shared" si="1"/>
        <v>1</v>
      </c>
      <c r="P9" s="5"/>
      <c r="Q9" s="5"/>
      <c r="R9" s="5"/>
      <c r="S9" s="5"/>
      <c r="T9" s="6"/>
      <c r="W9" s="5"/>
    </row>
    <row r="10" spans="1:25" ht="16.5" x14ac:dyDescent="0.3">
      <c r="A10" s="12">
        <v>5</v>
      </c>
      <c r="B10" s="7" t="s">
        <v>16</v>
      </c>
      <c r="C10" s="7">
        <v>15</v>
      </c>
      <c r="D10" s="7">
        <v>0</v>
      </c>
      <c r="E10" s="7">
        <v>5</v>
      </c>
      <c r="F10" s="7">
        <v>6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8">
        <f t="shared" si="0"/>
        <v>0</v>
      </c>
      <c r="M10" s="9">
        <v>0</v>
      </c>
      <c r="N10" s="10">
        <v>0</v>
      </c>
      <c r="O10" s="39">
        <f t="shared" si="1"/>
        <v>1</v>
      </c>
      <c r="P10" s="5"/>
      <c r="Q10" s="13"/>
      <c r="R10" s="13"/>
      <c r="S10" s="13"/>
      <c r="T10" s="6"/>
      <c r="W10" s="5"/>
    </row>
    <row r="11" spans="1:25" ht="16.5" x14ac:dyDescent="0.3">
      <c r="A11" s="12">
        <v>6</v>
      </c>
      <c r="B11" s="7" t="s">
        <v>17</v>
      </c>
      <c r="C11" s="7">
        <v>15</v>
      </c>
      <c r="D11" s="7">
        <v>0</v>
      </c>
      <c r="E11" s="7">
        <v>5</v>
      </c>
      <c r="F11" s="7">
        <v>6</v>
      </c>
      <c r="G11" s="7">
        <v>0</v>
      </c>
      <c r="H11" s="7">
        <v>0</v>
      </c>
      <c r="I11" s="7">
        <v>0</v>
      </c>
      <c r="J11" s="7">
        <v>2</v>
      </c>
      <c r="K11" s="7">
        <v>0</v>
      </c>
      <c r="L11" s="8">
        <f t="shared" si="0"/>
        <v>2</v>
      </c>
      <c r="M11" s="9">
        <v>0</v>
      </c>
      <c r="N11" s="10">
        <v>0</v>
      </c>
      <c r="O11" s="39">
        <f t="shared" si="1"/>
        <v>1</v>
      </c>
      <c r="P11" s="5"/>
      <c r="Q11" s="13"/>
      <c r="R11" s="13"/>
      <c r="S11" s="13"/>
      <c r="T11" s="6"/>
      <c r="W11" s="5"/>
    </row>
    <row r="12" spans="1:25" ht="16.5" x14ac:dyDescent="0.3">
      <c r="A12" s="12">
        <v>7</v>
      </c>
      <c r="B12" s="7" t="s">
        <v>11</v>
      </c>
      <c r="C12" s="7">
        <v>17</v>
      </c>
      <c r="D12" s="7">
        <v>0</v>
      </c>
      <c r="E12" s="7">
        <v>5</v>
      </c>
      <c r="F12" s="7">
        <v>4</v>
      </c>
      <c r="G12" s="7">
        <v>0</v>
      </c>
      <c r="H12" s="7">
        <v>0</v>
      </c>
      <c r="I12" s="7">
        <v>0</v>
      </c>
      <c r="J12" s="7">
        <v>1</v>
      </c>
      <c r="K12" s="7">
        <v>0</v>
      </c>
      <c r="L12" s="8">
        <f t="shared" si="0"/>
        <v>1</v>
      </c>
      <c r="M12" s="9">
        <v>0</v>
      </c>
      <c r="N12" s="10">
        <v>4</v>
      </c>
      <c r="O12" s="39">
        <f t="shared" si="1"/>
        <v>1</v>
      </c>
      <c r="P12" s="5"/>
      <c r="Q12" s="13"/>
      <c r="R12" s="13"/>
      <c r="S12" s="13"/>
      <c r="T12" s="6"/>
      <c r="W12" s="5"/>
    </row>
    <row r="13" spans="1:25" ht="16.5" x14ac:dyDescent="0.3">
      <c r="A13" s="12">
        <v>8</v>
      </c>
      <c r="B13" s="12" t="s">
        <v>12</v>
      </c>
      <c r="C13" s="7">
        <v>14</v>
      </c>
      <c r="D13" s="7">
        <v>0</v>
      </c>
      <c r="E13" s="7">
        <v>4</v>
      </c>
      <c r="F13" s="7">
        <v>6</v>
      </c>
      <c r="G13" s="7">
        <v>0</v>
      </c>
      <c r="H13" s="7">
        <v>1</v>
      </c>
      <c r="I13" s="7">
        <v>0</v>
      </c>
      <c r="J13" s="7">
        <v>0</v>
      </c>
      <c r="K13" s="7">
        <v>0</v>
      </c>
      <c r="L13" s="8">
        <f t="shared" si="0"/>
        <v>1</v>
      </c>
      <c r="M13" s="9">
        <v>0</v>
      </c>
      <c r="N13" s="10">
        <v>0</v>
      </c>
      <c r="O13" s="39">
        <f t="shared" si="1"/>
        <v>0.875</v>
      </c>
      <c r="P13" s="5"/>
      <c r="Q13" s="13"/>
      <c r="R13" s="13"/>
      <c r="S13" s="13"/>
      <c r="T13" s="6"/>
      <c r="W13" s="5"/>
    </row>
    <row r="14" spans="1:25" ht="16.5" x14ac:dyDescent="0.3">
      <c r="A14" s="12">
        <v>9</v>
      </c>
      <c r="B14" s="12" t="s">
        <v>13</v>
      </c>
      <c r="C14" s="7">
        <v>15</v>
      </c>
      <c r="D14" s="7">
        <v>0</v>
      </c>
      <c r="E14" s="7">
        <v>4</v>
      </c>
      <c r="F14" s="7">
        <v>6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8">
        <f t="shared" si="0"/>
        <v>0</v>
      </c>
      <c r="M14" s="9">
        <v>0</v>
      </c>
      <c r="N14" s="10">
        <v>0</v>
      </c>
      <c r="O14" s="39">
        <f t="shared" si="1"/>
        <v>0.9375</v>
      </c>
      <c r="P14" s="5"/>
      <c r="Q14" s="13"/>
      <c r="R14" s="13"/>
      <c r="S14" s="13"/>
      <c r="T14" s="6"/>
      <c r="W14" s="5"/>
    </row>
    <row r="15" spans="1:25" ht="16.5" x14ac:dyDescent="0.3">
      <c r="A15" s="12">
        <v>10</v>
      </c>
      <c r="B15" s="7" t="s">
        <v>14</v>
      </c>
      <c r="C15" s="7">
        <v>16</v>
      </c>
      <c r="D15" s="7">
        <v>0</v>
      </c>
      <c r="E15" s="7">
        <v>4</v>
      </c>
      <c r="F15" s="7">
        <v>6</v>
      </c>
      <c r="G15" s="7">
        <v>0</v>
      </c>
      <c r="H15" s="7">
        <v>0</v>
      </c>
      <c r="I15" s="7">
        <v>0</v>
      </c>
      <c r="J15" s="7">
        <v>3</v>
      </c>
      <c r="K15" s="7">
        <v>0</v>
      </c>
      <c r="L15" s="8">
        <f t="shared" si="0"/>
        <v>3</v>
      </c>
      <c r="M15" s="9">
        <v>0</v>
      </c>
      <c r="N15" s="10">
        <v>1</v>
      </c>
      <c r="O15" s="39">
        <f t="shared" si="1"/>
        <v>1</v>
      </c>
      <c r="P15" s="5"/>
      <c r="Q15" s="13"/>
      <c r="R15" s="13"/>
      <c r="S15" s="13"/>
      <c r="T15" s="6"/>
      <c r="W15" s="5"/>
    </row>
    <row r="16" spans="1:25" ht="16.5" x14ac:dyDescent="0.3">
      <c r="A16" s="12">
        <v>11</v>
      </c>
      <c r="B16" s="7" t="s">
        <v>15</v>
      </c>
      <c r="C16" s="7">
        <v>17</v>
      </c>
      <c r="D16" s="7">
        <v>1</v>
      </c>
      <c r="E16" s="7">
        <v>5</v>
      </c>
      <c r="F16" s="7">
        <v>4</v>
      </c>
      <c r="G16" s="7">
        <v>0</v>
      </c>
      <c r="H16" s="7">
        <v>0</v>
      </c>
      <c r="I16" s="7">
        <v>0</v>
      </c>
      <c r="J16" s="7">
        <v>4</v>
      </c>
      <c r="K16" s="7">
        <v>0</v>
      </c>
      <c r="L16" s="8">
        <f t="shared" si="0"/>
        <v>4</v>
      </c>
      <c r="M16" s="9">
        <v>0</v>
      </c>
      <c r="N16" s="10">
        <v>7</v>
      </c>
      <c r="O16" s="39">
        <f t="shared" si="1"/>
        <v>1</v>
      </c>
      <c r="P16" s="5"/>
      <c r="Q16" s="13"/>
      <c r="R16" s="13"/>
      <c r="S16" s="13"/>
      <c r="T16" s="6"/>
      <c r="W16" s="5"/>
    </row>
    <row r="17" spans="1:23" ht="16.5" x14ac:dyDescent="0.3">
      <c r="A17" s="12">
        <v>12</v>
      </c>
      <c r="B17" s="7" t="s">
        <v>16</v>
      </c>
      <c r="C17" s="7">
        <v>15</v>
      </c>
      <c r="D17" s="7">
        <v>2</v>
      </c>
      <c r="E17" s="7">
        <v>1</v>
      </c>
      <c r="F17" s="7">
        <v>9</v>
      </c>
      <c r="G17" s="7">
        <v>0</v>
      </c>
      <c r="H17" s="7">
        <v>1</v>
      </c>
      <c r="I17" s="7">
        <v>1</v>
      </c>
      <c r="J17" s="7">
        <v>1</v>
      </c>
      <c r="K17" s="7">
        <v>0</v>
      </c>
      <c r="L17" s="8">
        <f t="shared" si="0"/>
        <v>3</v>
      </c>
      <c r="M17" s="9">
        <v>1</v>
      </c>
      <c r="N17" s="10">
        <v>2</v>
      </c>
      <c r="O17" s="39">
        <f t="shared" si="1"/>
        <v>0.9375</v>
      </c>
      <c r="P17" s="5"/>
      <c r="Q17" s="13"/>
      <c r="R17" s="13"/>
      <c r="S17" s="13"/>
      <c r="T17" s="6"/>
      <c r="W17" s="5"/>
    </row>
    <row r="18" spans="1:23" ht="16.5" x14ac:dyDescent="0.3">
      <c r="A18" s="12">
        <v>13</v>
      </c>
      <c r="B18" s="7" t="s">
        <v>17</v>
      </c>
      <c r="C18" s="7">
        <v>15</v>
      </c>
      <c r="D18" s="7">
        <v>2</v>
      </c>
      <c r="E18" s="7">
        <v>1</v>
      </c>
      <c r="F18" s="7">
        <v>9</v>
      </c>
      <c r="G18" s="7">
        <v>0</v>
      </c>
      <c r="H18" s="7">
        <v>1</v>
      </c>
      <c r="I18" s="7">
        <v>0</v>
      </c>
      <c r="J18" s="7">
        <v>0</v>
      </c>
      <c r="K18" s="7">
        <v>0</v>
      </c>
      <c r="L18" s="8">
        <f t="shared" si="0"/>
        <v>1</v>
      </c>
      <c r="M18" s="9">
        <v>0</v>
      </c>
      <c r="N18" s="10">
        <v>0</v>
      </c>
      <c r="O18" s="39">
        <f t="shared" si="1"/>
        <v>0.9375</v>
      </c>
      <c r="P18" s="5"/>
      <c r="Q18" s="13"/>
      <c r="R18" s="13"/>
      <c r="S18" s="13"/>
      <c r="T18" s="6"/>
      <c r="W18" s="5"/>
    </row>
    <row r="19" spans="1:23" ht="16.5" x14ac:dyDescent="0.3">
      <c r="A19" s="12">
        <v>14</v>
      </c>
      <c r="B19" s="7" t="s">
        <v>11</v>
      </c>
      <c r="C19" s="7">
        <v>16</v>
      </c>
      <c r="D19" s="7">
        <v>2</v>
      </c>
      <c r="E19" s="7">
        <v>2</v>
      </c>
      <c r="F19" s="7">
        <v>8</v>
      </c>
      <c r="G19" s="7">
        <v>0</v>
      </c>
      <c r="H19" s="7">
        <v>0</v>
      </c>
      <c r="I19" s="7">
        <v>0</v>
      </c>
      <c r="J19" s="7">
        <v>3</v>
      </c>
      <c r="K19" s="7">
        <v>0</v>
      </c>
      <c r="L19" s="8">
        <f t="shared" si="0"/>
        <v>3</v>
      </c>
      <c r="M19" s="9">
        <v>0</v>
      </c>
      <c r="N19" s="10">
        <v>6</v>
      </c>
      <c r="O19" s="39">
        <f t="shared" si="1"/>
        <v>1</v>
      </c>
      <c r="P19" s="13"/>
      <c r="Q19" s="13"/>
      <c r="R19" s="13"/>
      <c r="S19" s="13"/>
      <c r="T19" s="6"/>
      <c r="W19" s="5"/>
    </row>
    <row r="20" spans="1:23" ht="16.5" x14ac:dyDescent="0.3">
      <c r="A20" s="12">
        <v>15</v>
      </c>
      <c r="B20" s="12" t="s">
        <v>12</v>
      </c>
      <c r="C20" s="7">
        <v>13</v>
      </c>
      <c r="D20" s="7">
        <v>2</v>
      </c>
      <c r="E20" s="7">
        <v>4</v>
      </c>
      <c r="F20" s="7">
        <v>8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8">
        <f t="shared" si="0"/>
        <v>0</v>
      </c>
      <c r="M20" s="9">
        <v>0</v>
      </c>
      <c r="N20" s="10">
        <v>0</v>
      </c>
      <c r="O20" s="39">
        <f t="shared" si="1"/>
        <v>0.9285714285714286</v>
      </c>
      <c r="P20" s="5"/>
      <c r="Q20" s="13"/>
      <c r="R20" s="13"/>
      <c r="S20" s="13"/>
      <c r="T20" s="6"/>
      <c r="W20" s="5"/>
    </row>
    <row r="21" spans="1:23" ht="16.5" x14ac:dyDescent="0.3">
      <c r="A21" s="12">
        <v>16</v>
      </c>
      <c r="B21" s="12" t="s">
        <v>13</v>
      </c>
      <c r="C21" s="7">
        <v>14</v>
      </c>
      <c r="D21" s="7">
        <v>2</v>
      </c>
      <c r="E21" s="7">
        <v>4</v>
      </c>
      <c r="F21" s="7">
        <v>8</v>
      </c>
      <c r="G21" s="7">
        <v>0</v>
      </c>
      <c r="H21" s="7">
        <v>1</v>
      </c>
      <c r="I21" s="7">
        <v>0</v>
      </c>
      <c r="J21" s="7">
        <v>0</v>
      </c>
      <c r="K21" s="7">
        <v>0</v>
      </c>
      <c r="L21" s="8">
        <f t="shared" si="0"/>
        <v>1</v>
      </c>
      <c r="M21" s="9">
        <v>0</v>
      </c>
      <c r="N21" s="10">
        <v>0</v>
      </c>
      <c r="O21" s="39">
        <f t="shared" si="1"/>
        <v>1</v>
      </c>
      <c r="P21" s="5"/>
      <c r="Q21" s="13"/>
      <c r="R21" s="13"/>
      <c r="S21" s="13"/>
      <c r="T21" s="6"/>
      <c r="W21" s="5"/>
    </row>
    <row r="22" spans="1:23" ht="16.5" x14ac:dyDescent="0.3">
      <c r="A22" s="12">
        <v>17</v>
      </c>
      <c r="B22" s="7" t="s">
        <v>14</v>
      </c>
      <c r="C22" s="7">
        <v>14</v>
      </c>
      <c r="D22" s="7">
        <v>2</v>
      </c>
      <c r="E22" s="7">
        <v>4</v>
      </c>
      <c r="F22" s="7">
        <v>8</v>
      </c>
      <c r="G22" s="7">
        <v>0</v>
      </c>
      <c r="H22" s="7">
        <v>0</v>
      </c>
      <c r="I22" s="7">
        <v>1</v>
      </c>
      <c r="J22" s="7">
        <v>2</v>
      </c>
      <c r="K22" s="7">
        <v>0</v>
      </c>
      <c r="L22" s="8">
        <f t="shared" si="0"/>
        <v>3</v>
      </c>
      <c r="M22" s="9">
        <v>0</v>
      </c>
      <c r="N22" s="10">
        <v>2</v>
      </c>
      <c r="O22" s="39">
        <f t="shared" si="1"/>
        <v>1</v>
      </c>
      <c r="P22" s="5"/>
      <c r="Q22" s="13"/>
      <c r="R22" s="13"/>
      <c r="S22" s="13"/>
      <c r="T22" s="6"/>
      <c r="W22" s="5"/>
    </row>
    <row r="23" spans="1:23" ht="16.5" x14ac:dyDescent="0.3">
      <c r="A23" s="12">
        <v>18</v>
      </c>
      <c r="B23" s="7" t="s">
        <v>15</v>
      </c>
      <c r="C23" s="7">
        <v>15</v>
      </c>
      <c r="D23" s="7">
        <v>2</v>
      </c>
      <c r="E23" s="7">
        <v>4</v>
      </c>
      <c r="F23" s="7">
        <v>7</v>
      </c>
      <c r="G23" s="7">
        <v>0</v>
      </c>
      <c r="H23" s="7">
        <v>0</v>
      </c>
      <c r="I23" s="7">
        <v>2</v>
      </c>
      <c r="J23" s="7">
        <v>1</v>
      </c>
      <c r="K23" s="7">
        <v>0</v>
      </c>
      <c r="L23" s="8">
        <f t="shared" si="0"/>
        <v>3</v>
      </c>
      <c r="M23" s="9">
        <v>0</v>
      </c>
      <c r="N23" s="10">
        <v>7</v>
      </c>
      <c r="O23" s="39">
        <f t="shared" si="1"/>
        <v>1</v>
      </c>
      <c r="P23" s="5"/>
      <c r="Q23" s="13"/>
      <c r="R23" s="13"/>
      <c r="S23" s="13"/>
      <c r="T23" s="6"/>
      <c r="W23" s="5"/>
    </row>
    <row r="24" spans="1:23" ht="16.5" x14ac:dyDescent="0.3">
      <c r="A24" s="12">
        <v>19</v>
      </c>
      <c r="B24" s="7" t="s">
        <v>16</v>
      </c>
      <c r="C24" s="7">
        <v>12</v>
      </c>
      <c r="D24" s="7">
        <v>1</v>
      </c>
      <c r="E24" s="7">
        <v>4</v>
      </c>
      <c r="F24" s="7">
        <v>10</v>
      </c>
      <c r="G24" s="7">
        <v>0</v>
      </c>
      <c r="H24" s="7">
        <v>1</v>
      </c>
      <c r="I24" s="7">
        <v>1</v>
      </c>
      <c r="J24" s="7">
        <v>1</v>
      </c>
      <c r="K24" s="7">
        <v>0</v>
      </c>
      <c r="L24" s="8">
        <f t="shared" si="0"/>
        <v>3</v>
      </c>
      <c r="M24" s="9">
        <v>0</v>
      </c>
      <c r="N24" s="10">
        <v>2</v>
      </c>
      <c r="O24" s="39">
        <f t="shared" si="1"/>
        <v>1</v>
      </c>
      <c r="P24" s="5"/>
      <c r="Q24" s="5"/>
      <c r="R24" s="5"/>
      <c r="S24" s="13"/>
      <c r="T24" s="6"/>
      <c r="W24" s="5"/>
    </row>
    <row r="25" spans="1:23" ht="16.5" x14ac:dyDescent="0.3">
      <c r="A25" s="12">
        <v>20</v>
      </c>
      <c r="B25" s="7" t="s">
        <v>17</v>
      </c>
      <c r="C25" s="7">
        <v>13</v>
      </c>
      <c r="D25" s="7">
        <v>1</v>
      </c>
      <c r="E25" s="7">
        <v>4</v>
      </c>
      <c r="F25" s="7">
        <v>9</v>
      </c>
      <c r="G25" s="7">
        <v>0</v>
      </c>
      <c r="H25" s="7">
        <v>1</v>
      </c>
      <c r="I25" s="7">
        <v>0</v>
      </c>
      <c r="J25" s="7">
        <v>4</v>
      </c>
      <c r="K25" s="7">
        <v>0</v>
      </c>
      <c r="L25" s="8">
        <f t="shared" si="0"/>
        <v>5</v>
      </c>
      <c r="M25" s="9">
        <v>0</v>
      </c>
      <c r="N25" s="10">
        <v>3</v>
      </c>
      <c r="O25" s="39">
        <f t="shared" si="1"/>
        <v>1</v>
      </c>
      <c r="P25" s="5"/>
      <c r="Q25" s="5"/>
      <c r="R25" s="5"/>
      <c r="S25" s="5"/>
      <c r="T25" s="6"/>
      <c r="W25" s="5"/>
    </row>
    <row r="26" spans="1:23" ht="16.5" x14ac:dyDescent="0.3">
      <c r="A26" s="12">
        <v>21</v>
      </c>
      <c r="B26" s="7" t="s">
        <v>11</v>
      </c>
      <c r="C26" s="7">
        <v>14</v>
      </c>
      <c r="D26" s="7">
        <v>1</v>
      </c>
      <c r="E26" s="7">
        <v>4</v>
      </c>
      <c r="F26" s="7">
        <v>8</v>
      </c>
      <c r="G26" s="7">
        <v>0</v>
      </c>
      <c r="H26" s="7">
        <v>0</v>
      </c>
      <c r="I26" s="7">
        <v>0</v>
      </c>
      <c r="J26" s="7">
        <v>1</v>
      </c>
      <c r="K26" s="7">
        <v>0</v>
      </c>
      <c r="L26" s="8">
        <f t="shared" si="0"/>
        <v>1</v>
      </c>
      <c r="M26" s="9">
        <v>0</v>
      </c>
      <c r="N26" s="10">
        <v>1</v>
      </c>
      <c r="O26" s="39">
        <f t="shared" si="1"/>
        <v>1</v>
      </c>
      <c r="P26" s="5"/>
      <c r="Q26" s="5"/>
      <c r="R26" s="5"/>
      <c r="S26" s="5"/>
      <c r="T26" s="6"/>
      <c r="W26" s="5"/>
    </row>
    <row r="27" spans="1:23" ht="16.5" x14ac:dyDescent="0.3">
      <c r="A27" s="12">
        <v>22</v>
      </c>
      <c r="B27" s="12" t="s">
        <v>12</v>
      </c>
      <c r="C27" s="7">
        <v>14</v>
      </c>
      <c r="D27" s="7">
        <v>1</v>
      </c>
      <c r="E27" s="7">
        <v>6</v>
      </c>
      <c r="F27" s="7">
        <v>5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8">
        <f t="shared" si="0"/>
        <v>0</v>
      </c>
      <c r="M27" s="9">
        <v>0</v>
      </c>
      <c r="N27" s="10">
        <v>0</v>
      </c>
      <c r="O27" s="39">
        <f t="shared" si="1"/>
        <v>0.93333333333333335</v>
      </c>
      <c r="P27" s="5"/>
      <c r="Q27" s="5"/>
      <c r="R27" s="5"/>
      <c r="S27" s="5"/>
      <c r="T27" s="6"/>
      <c r="W27" s="5"/>
    </row>
    <row r="28" spans="1:23" ht="16.5" x14ac:dyDescent="0.3">
      <c r="A28" s="12">
        <v>23</v>
      </c>
      <c r="B28" s="12" t="s">
        <v>13</v>
      </c>
      <c r="C28" s="7">
        <v>14</v>
      </c>
      <c r="D28" s="7">
        <v>1</v>
      </c>
      <c r="E28" s="7">
        <v>6</v>
      </c>
      <c r="F28" s="7">
        <v>5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8">
        <f t="shared" si="0"/>
        <v>0</v>
      </c>
      <c r="M28" s="9">
        <v>0</v>
      </c>
      <c r="N28" s="10">
        <v>0</v>
      </c>
      <c r="O28" s="39">
        <f t="shared" si="1"/>
        <v>0.93333333333333335</v>
      </c>
      <c r="P28" s="5"/>
      <c r="Q28" s="5"/>
      <c r="R28" s="5"/>
      <c r="S28" s="5"/>
      <c r="T28" s="6"/>
      <c r="W28" s="5"/>
    </row>
    <row r="29" spans="1:23" ht="16.5" x14ac:dyDescent="0.3">
      <c r="A29" s="12">
        <v>24</v>
      </c>
      <c r="B29" s="7" t="s">
        <v>14</v>
      </c>
      <c r="C29" s="7">
        <v>15</v>
      </c>
      <c r="D29" s="7">
        <v>1</v>
      </c>
      <c r="E29" s="7">
        <v>6</v>
      </c>
      <c r="F29" s="7">
        <v>5</v>
      </c>
      <c r="G29" s="7">
        <v>0</v>
      </c>
      <c r="H29" s="7">
        <v>1</v>
      </c>
      <c r="I29" s="7">
        <v>0</v>
      </c>
      <c r="J29" s="7">
        <v>1</v>
      </c>
      <c r="K29" s="7">
        <v>0</v>
      </c>
      <c r="L29" s="8">
        <f t="shared" si="0"/>
        <v>2</v>
      </c>
      <c r="M29" s="9">
        <v>0</v>
      </c>
      <c r="N29" s="10">
        <v>2</v>
      </c>
      <c r="O29" s="39">
        <f t="shared" si="1"/>
        <v>1</v>
      </c>
      <c r="P29" s="5"/>
      <c r="Q29" s="5"/>
      <c r="R29" s="5"/>
      <c r="S29" s="5"/>
      <c r="T29" s="6"/>
      <c r="W29" s="5"/>
    </row>
    <row r="30" spans="1:23" ht="16.5" x14ac:dyDescent="0.3">
      <c r="A30" s="12">
        <v>25</v>
      </c>
      <c r="B30" s="7" t="s">
        <v>15</v>
      </c>
      <c r="C30" s="7">
        <v>15</v>
      </c>
      <c r="D30" s="7">
        <v>1</v>
      </c>
      <c r="E30" s="7">
        <v>6</v>
      </c>
      <c r="F30" s="7">
        <v>5</v>
      </c>
      <c r="G30" s="7">
        <v>0</v>
      </c>
      <c r="H30" s="7">
        <v>1</v>
      </c>
      <c r="I30" s="7">
        <v>2</v>
      </c>
      <c r="J30" s="7">
        <v>0</v>
      </c>
      <c r="K30" s="7">
        <v>0</v>
      </c>
      <c r="L30" s="8">
        <f t="shared" si="0"/>
        <v>3</v>
      </c>
      <c r="M30" s="9">
        <v>0</v>
      </c>
      <c r="N30" s="10">
        <v>4</v>
      </c>
      <c r="O30" s="39">
        <f t="shared" si="1"/>
        <v>1</v>
      </c>
      <c r="P30" s="5"/>
      <c r="Q30" s="5"/>
      <c r="R30" s="5"/>
      <c r="S30" s="5"/>
      <c r="T30" s="6"/>
      <c r="W30" s="5"/>
    </row>
    <row r="31" spans="1:23" ht="16.5" x14ac:dyDescent="0.3">
      <c r="A31" s="12">
        <v>26</v>
      </c>
      <c r="B31" s="7" t="s">
        <v>16</v>
      </c>
      <c r="C31" s="7">
        <v>13</v>
      </c>
      <c r="D31" s="7">
        <v>1</v>
      </c>
      <c r="E31" s="7">
        <v>3</v>
      </c>
      <c r="F31" s="7">
        <v>8</v>
      </c>
      <c r="G31" s="7">
        <v>0</v>
      </c>
      <c r="H31" s="7">
        <v>2</v>
      </c>
      <c r="I31" s="7">
        <v>0</v>
      </c>
      <c r="J31" s="7">
        <v>1</v>
      </c>
      <c r="K31" s="7">
        <v>0</v>
      </c>
      <c r="L31" s="8">
        <f t="shared" si="0"/>
        <v>3</v>
      </c>
      <c r="M31" s="9">
        <v>0</v>
      </c>
      <c r="N31" s="10">
        <v>3</v>
      </c>
      <c r="O31" s="39">
        <f t="shared" si="1"/>
        <v>0.8666666666666667</v>
      </c>
      <c r="P31" s="5"/>
      <c r="Q31" s="5"/>
      <c r="R31" s="5"/>
      <c r="S31" s="5"/>
      <c r="T31" s="6"/>
      <c r="W31" s="5"/>
    </row>
    <row r="32" spans="1:23" ht="16.5" x14ac:dyDescent="0.3">
      <c r="A32" s="12">
        <v>27</v>
      </c>
      <c r="B32" s="7" t="s">
        <v>17</v>
      </c>
      <c r="C32" s="7">
        <v>13</v>
      </c>
      <c r="D32" s="7">
        <v>2</v>
      </c>
      <c r="E32" s="7">
        <v>3</v>
      </c>
      <c r="F32" s="7">
        <v>9</v>
      </c>
      <c r="G32" s="7">
        <v>0</v>
      </c>
      <c r="H32" s="7">
        <v>1</v>
      </c>
      <c r="I32" s="7">
        <v>1</v>
      </c>
      <c r="J32" s="7">
        <v>0</v>
      </c>
      <c r="K32" s="7">
        <v>0</v>
      </c>
      <c r="L32" s="8">
        <f t="shared" si="0"/>
        <v>2</v>
      </c>
      <c r="M32" s="9">
        <v>0</v>
      </c>
      <c r="N32" s="10">
        <v>2</v>
      </c>
      <c r="O32" s="39">
        <f t="shared" si="1"/>
        <v>0.9285714285714286</v>
      </c>
      <c r="P32" s="5"/>
      <c r="Q32" s="5" t="s">
        <v>50</v>
      </c>
      <c r="R32" s="5"/>
      <c r="S32" s="5"/>
      <c r="T32" s="6"/>
      <c r="W32" s="5"/>
    </row>
    <row r="33" spans="1:23" ht="16.5" x14ac:dyDescent="0.3">
      <c r="A33" s="12">
        <v>28</v>
      </c>
      <c r="B33" s="7" t="s">
        <v>11</v>
      </c>
      <c r="C33" s="7">
        <v>13</v>
      </c>
      <c r="D33" s="7">
        <v>2</v>
      </c>
      <c r="E33" s="7">
        <v>4</v>
      </c>
      <c r="F33" s="7">
        <v>8</v>
      </c>
      <c r="G33" s="7">
        <v>0</v>
      </c>
      <c r="H33" s="7">
        <v>1</v>
      </c>
      <c r="I33" s="7">
        <v>0</v>
      </c>
      <c r="J33" s="7">
        <v>3</v>
      </c>
      <c r="K33" s="7">
        <v>0</v>
      </c>
      <c r="L33" s="8">
        <f t="shared" si="0"/>
        <v>4</v>
      </c>
      <c r="M33" s="9">
        <v>0</v>
      </c>
      <c r="N33" s="10">
        <v>4</v>
      </c>
      <c r="O33" s="39">
        <f t="shared" si="1"/>
        <v>0.9285714285714286</v>
      </c>
      <c r="P33" s="5"/>
      <c r="Q33" s="5"/>
      <c r="R33" s="5"/>
      <c r="S33" s="5"/>
      <c r="T33" s="6"/>
      <c r="W33" s="5"/>
    </row>
    <row r="34" spans="1:23" ht="16.5" x14ac:dyDescent="0.3">
      <c r="A34" s="12">
        <v>29</v>
      </c>
      <c r="B34" s="12" t="s">
        <v>12</v>
      </c>
      <c r="C34" s="7">
        <v>13</v>
      </c>
      <c r="D34" s="7">
        <v>1</v>
      </c>
      <c r="E34" s="7">
        <v>4</v>
      </c>
      <c r="F34" s="7">
        <v>5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8">
        <f t="shared" si="0"/>
        <v>0</v>
      </c>
      <c r="M34" s="9">
        <v>0</v>
      </c>
      <c r="N34" s="10">
        <v>0</v>
      </c>
      <c r="O34" s="39">
        <f t="shared" si="1"/>
        <v>0.76470588235294112</v>
      </c>
      <c r="P34" s="5"/>
      <c r="Q34" s="5"/>
      <c r="R34" s="5"/>
      <c r="S34" s="5"/>
      <c r="T34" s="6"/>
      <c r="W34" s="5"/>
    </row>
    <row r="35" spans="1:23" ht="16.5" x14ac:dyDescent="0.3">
      <c r="A35" s="18">
        <v>30</v>
      </c>
      <c r="B35" s="12" t="s">
        <v>13</v>
      </c>
      <c r="C35" s="7">
        <v>16</v>
      </c>
      <c r="D35" s="7">
        <v>2</v>
      </c>
      <c r="E35" s="7">
        <v>5</v>
      </c>
      <c r="F35" s="7">
        <v>5</v>
      </c>
      <c r="G35" s="7">
        <v>0</v>
      </c>
      <c r="H35" s="7">
        <v>1</v>
      </c>
      <c r="I35" s="7">
        <v>1</v>
      </c>
      <c r="J35" s="7">
        <v>1</v>
      </c>
      <c r="K35" s="7">
        <v>0</v>
      </c>
      <c r="L35" s="8">
        <f t="shared" si="0"/>
        <v>3</v>
      </c>
      <c r="M35" s="9">
        <v>0</v>
      </c>
      <c r="N35" s="10">
        <v>0</v>
      </c>
      <c r="O35" s="39">
        <f t="shared" si="1"/>
        <v>1</v>
      </c>
      <c r="P35" s="5"/>
      <c r="Q35" s="5"/>
      <c r="R35" s="5"/>
      <c r="S35" s="5"/>
      <c r="T35" s="6"/>
      <c r="W35" s="5"/>
    </row>
    <row r="36" spans="1:23" ht="16.5" x14ac:dyDescent="0.3">
      <c r="A36" s="12">
        <v>31</v>
      </c>
      <c r="B36" s="7" t="s">
        <v>14</v>
      </c>
      <c r="C36" s="7">
        <v>16</v>
      </c>
      <c r="D36" s="7">
        <v>2</v>
      </c>
      <c r="E36" s="7">
        <v>5</v>
      </c>
      <c r="F36" s="7">
        <v>5</v>
      </c>
      <c r="G36" s="7">
        <v>0</v>
      </c>
      <c r="H36" s="7">
        <v>0</v>
      </c>
      <c r="I36" s="7">
        <v>0</v>
      </c>
      <c r="J36" s="7">
        <v>1</v>
      </c>
      <c r="K36" s="7">
        <v>0</v>
      </c>
      <c r="L36" s="8">
        <f t="shared" si="0"/>
        <v>1</v>
      </c>
      <c r="M36" s="9">
        <v>0</v>
      </c>
      <c r="N36" s="10">
        <v>1</v>
      </c>
      <c r="O36" s="39">
        <f t="shared" si="1"/>
        <v>1</v>
      </c>
      <c r="P36" s="5"/>
      <c r="Q36" s="5"/>
      <c r="R36" s="5"/>
      <c r="S36" s="5"/>
      <c r="T36" s="6"/>
      <c r="W36" s="5"/>
    </row>
    <row r="37" spans="1:23" ht="16.5" x14ac:dyDescent="0.3">
      <c r="A37" s="44" t="s">
        <v>18</v>
      </c>
      <c r="B37" s="44"/>
      <c r="C37" s="12">
        <f>SUM(C6:C36)</f>
        <v>456</v>
      </c>
      <c r="D37" s="12">
        <f t="shared" ref="D37:N37" si="2">SUM(D6:D36)</f>
        <v>39</v>
      </c>
      <c r="E37" s="12">
        <f t="shared" si="2"/>
        <v>135</v>
      </c>
      <c r="F37" s="12">
        <f t="shared" si="2"/>
        <v>199</v>
      </c>
      <c r="G37" s="12">
        <f t="shared" si="2"/>
        <v>0</v>
      </c>
      <c r="H37" s="12">
        <f>SUM(H6:H36)</f>
        <v>13</v>
      </c>
      <c r="I37" s="12">
        <f t="shared" si="2"/>
        <v>9</v>
      </c>
      <c r="J37" s="12">
        <f t="shared" si="2"/>
        <v>36</v>
      </c>
      <c r="K37" s="12">
        <f t="shared" si="2"/>
        <v>0</v>
      </c>
      <c r="L37" s="14">
        <f t="shared" si="2"/>
        <v>58</v>
      </c>
      <c r="M37" s="15">
        <f t="shared" si="2"/>
        <v>1</v>
      </c>
      <c r="N37" s="16">
        <f t="shared" si="2"/>
        <v>57</v>
      </c>
      <c r="O37" s="41">
        <f>AVERAGE(O6:O36)</f>
        <v>0.96681462907743743</v>
      </c>
      <c r="P37" s="17"/>
      <c r="Q37" s="5"/>
      <c r="R37" s="5"/>
      <c r="S37" s="5"/>
      <c r="T37" s="6"/>
      <c r="U37" s="6"/>
      <c r="V37" s="5"/>
      <c r="W37" s="5"/>
    </row>
    <row r="38" spans="1:23" ht="16.5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6"/>
      <c r="U38" s="6"/>
      <c r="V38" s="5"/>
      <c r="W38" s="5"/>
    </row>
    <row r="39" spans="1:23" ht="16.5" x14ac:dyDescent="0.3">
      <c r="A39" s="45" t="s">
        <v>19</v>
      </c>
      <c r="B39" s="45"/>
      <c r="C39" s="45"/>
      <c r="D39" s="45"/>
      <c r="E39" s="45"/>
      <c r="F39" s="45"/>
      <c r="G39" s="45"/>
      <c r="H39" s="45"/>
      <c r="I39" s="45"/>
      <c r="J39" s="45"/>
      <c r="K39" s="28"/>
      <c r="L39" s="46">
        <f>AVERAGE(C6:C36)</f>
        <v>14.709677419354838</v>
      </c>
      <c r="M39" s="46"/>
      <c r="N39" s="46"/>
      <c r="O39" s="5"/>
      <c r="P39" s="5"/>
      <c r="Q39" s="5"/>
      <c r="R39" s="5"/>
      <c r="S39" s="5"/>
      <c r="T39" s="6"/>
      <c r="U39" s="6"/>
      <c r="V39" s="5"/>
      <c r="W39" s="5"/>
    </row>
    <row r="40" spans="1:23" ht="16.5" x14ac:dyDescent="0.3">
      <c r="A40" s="45" t="s">
        <v>25</v>
      </c>
      <c r="B40" s="45"/>
      <c r="C40" s="45"/>
      <c r="D40" s="45"/>
      <c r="E40" s="45"/>
      <c r="F40" s="45"/>
      <c r="G40" s="45"/>
      <c r="H40" s="45"/>
      <c r="I40" s="45"/>
      <c r="J40" s="45"/>
      <c r="K40" s="28"/>
      <c r="L40" s="46">
        <f>AVERAGE(E6:E36)</f>
        <v>4.354838709677419</v>
      </c>
      <c r="M40" s="46"/>
      <c r="N40" s="46"/>
      <c r="O40" s="5"/>
      <c r="P40" s="5"/>
      <c r="Q40" s="5"/>
      <c r="R40" s="5"/>
      <c r="S40" s="5"/>
      <c r="T40" s="6"/>
      <c r="U40" s="6"/>
      <c r="V40" s="5"/>
      <c r="W40" s="5"/>
    </row>
    <row r="41" spans="1:23" ht="16.5" x14ac:dyDescent="0.3">
      <c r="A41" s="45" t="s">
        <v>20</v>
      </c>
      <c r="B41" s="45"/>
      <c r="C41" s="45"/>
      <c r="D41" s="45"/>
      <c r="E41" s="45"/>
      <c r="F41" s="45"/>
      <c r="G41" s="45"/>
      <c r="H41" s="45"/>
      <c r="I41" s="45"/>
      <c r="J41" s="45"/>
      <c r="K41" s="28"/>
      <c r="L41" s="46">
        <f>AVERAGE(L6:L36)</f>
        <v>1.8709677419354838</v>
      </c>
      <c r="M41" s="46"/>
      <c r="N41" s="46"/>
      <c r="O41" s="5"/>
      <c r="P41" s="5"/>
      <c r="Q41" s="5"/>
      <c r="R41" s="5"/>
      <c r="S41" s="5"/>
      <c r="T41" s="6"/>
      <c r="U41" s="6"/>
      <c r="V41" s="5"/>
      <c r="W41" s="5"/>
    </row>
    <row r="42" spans="1:23" ht="16.5" x14ac:dyDescent="0.3">
      <c r="A42" s="45" t="s">
        <v>21</v>
      </c>
      <c r="B42" s="45"/>
      <c r="C42" s="45"/>
      <c r="D42" s="45"/>
      <c r="E42" s="45"/>
      <c r="F42" s="45"/>
      <c r="G42" s="45"/>
      <c r="H42" s="45"/>
      <c r="I42" s="45"/>
      <c r="J42" s="45"/>
      <c r="K42" s="28"/>
      <c r="L42" s="46">
        <f>AVERAGE(H6:H36)</f>
        <v>0.41935483870967744</v>
      </c>
      <c r="M42" s="46"/>
      <c r="N42" s="46"/>
      <c r="O42" s="5"/>
      <c r="P42" s="5"/>
      <c r="Q42" s="5"/>
      <c r="R42" s="5"/>
      <c r="S42" s="5"/>
      <c r="T42" s="6"/>
      <c r="U42" s="6"/>
      <c r="V42" s="5"/>
      <c r="W42" s="5"/>
    </row>
    <row r="43" spans="1:23" ht="16.5" x14ac:dyDescent="0.3">
      <c r="A43" s="45" t="s">
        <v>22</v>
      </c>
      <c r="B43" s="45"/>
      <c r="C43" s="45"/>
      <c r="D43" s="45"/>
      <c r="E43" s="45"/>
      <c r="F43" s="45"/>
      <c r="G43" s="45"/>
      <c r="H43" s="45"/>
      <c r="I43" s="45"/>
      <c r="J43" s="45"/>
      <c r="K43" s="28"/>
      <c r="L43" s="46">
        <f>AVERAGE(I6:I36)</f>
        <v>0.29032258064516131</v>
      </c>
      <c r="M43" s="46"/>
      <c r="N43" s="46"/>
      <c r="O43" s="5"/>
      <c r="P43" s="5"/>
      <c r="Q43" s="5"/>
      <c r="R43" s="5"/>
      <c r="S43" s="5"/>
      <c r="T43" s="6"/>
      <c r="U43" s="6"/>
      <c r="V43" s="5"/>
      <c r="W43" s="5"/>
    </row>
    <row r="44" spans="1:23" ht="16.5" x14ac:dyDescent="0.3">
      <c r="A44" s="45" t="s">
        <v>23</v>
      </c>
      <c r="B44" s="45"/>
      <c r="C44" s="45"/>
      <c r="D44" s="45"/>
      <c r="E44" s="45"/>
      <c r="F44" s="45"/>
      <c r="G44" s="45"/>
      <c r="H44" s="45"/>
      <c r="I44" s="45"/>
      <c r="J44" s="45"/>
      <c r="K44" s="28"/>
      <c r="L44" s="46">
        <f>AVERAGE(J6:J36)</f>
        <v>1.1612903225806452</v>
      </c>
      <c r="M44" s="46"/>
      <c r="N44" s="46"/>
      <c r="O44" s="5"/>
      <c r="U44" s="6"/>
      <c r="V44" s="5"/>
      <c r="W44" s="5"/>
    </row>
    <row r="45" spans="1:23" ht="16.5" x14ac:dyDescent="0.3">
      <c r="A45" s="45" t="s">
        <v>24</v>
      </c>
      <c r="B45" s="45"/>
      <c r="C45" s="45"/>
      <c r="D45" s="45"/>
      <c r="E45" s="45"/>
      <c r="F45" s="45"/>
      <c r="G45" s="45"/>
      <c r="H45" s="45"/>
      <c r="I45" s="45"/>
      <c r="J45" s="45"/>
      <c r="K45" s="28"/>
      <c r="L45" s="46">
        <f>AVERAGE(N6:N36)</f>
        <v>1.8387096774193548</v>
      </c>
      <c r="M45" s="46"/>
      <c r="N45" s="46"/>
      <c r="O45" s="5"/>
      <c r="U45" s="6"/>
      <c r="V45" s="5"/>
      <c r="W45" s="5"/>
    </row>
    <row r="46" spans="1:23" ht="16.5" x14ac:dyDescent="0.3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29"/>
      <c r="L46" s="51">
        <f>M37/L37</f>
        <v>1.7241379310344827E-2</v>
      </c>
      <c r="M46" s="51"/>
      <c r="N46" s="51"/>
      <c r="O46" s="5"/>
      <c r="U46" s="6"/>
      <c r="V46" s="5"/>
      <c r="W46" s="5"/>
    </row>
    <row r="48" spans="1:23" ht="15.75" x14ac:dyDescent="0.25"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24"/>
      <c r="N48" s="24"/>
    </row>
    <row r="49" spans="2:26" ht="16.5" x14ac:dyDescent="0.3">
      <c r="B49" s="7"/>
      <c r="C49" s="44">
        <v>2018</v>
      </c>
      <c r="D49" s="44"/>
      <c r="E49" s="44">
        <v>2019</v>
      </c>
      <c r="F49" s="44"/>
      <c r="G49" s="44">
        <v>2020</v>
      </c>
      <c r="H49" s="44"/>
      <c r="I49" s="44">
        <v>2021</v>
      </c>
      <c r="J49" s="44"/>
      <c r="K49" s="44">
        <v>2022</v>
      </c>
      <c r="L49" s="44"/>
      <c r="M49" s="23"/>
      <c r="T49" s="11"/>
      <c r="U49"/>
      <c r="W49" s="11"/>
      <c r="X49"/>
      <c r="Y49" s="1"/>
      <c r="Z49"/>
    </row>
    <row r="50" spans="2:26" ht="16.5" x14ac:dyDescent="0.3">
      <c r="B50" s="12" t="s">
        <v>0</v>
      </c>
      <c r="C50" s="54">
        <v>0.1348</v>
      </c>
      <c r="D50" s="54"/>
      <c r="E50" s="54">
        <v>0.1333</v>
      </c>
      <c r="F50" s="54"/>
      <c r="G50" s="54">
        <v>0.1782</v>
      </c>
      <c r="H50" s="54"/>
      <c r="I50" s="54">
        <v>7.6899999999999996E-2</v>
      </c>
      <c r="J50" s="54"/>
      <c r="K50" s="54">
        <v>0.1346</v>
      </c>
      <c r="L50" s="54"/>
      <c r="M50" s="13"/>
      <c r="T50" s="11"/>
      <c r="U50"/>
      <c r="W50" s="11"/>
      <c r="X50"/>
      <c r="Y50" s="1"/>
      <c r="Z50"/>
    </row>
    <row r="51" spans="2:26" ht="16.5" x14ac:dyDescent="0.3">
      <c r="B51" s="12" t="s">
        <v>27</v>
      </c>
      <c r="C51" s="54">
        <v>0.12939999999999999</v>
      </c>
      <c r="D51" s="57"/>
      <c r="E51" s="54">
        <v>0.13039999999999999</v>
      </c>
      <c r="F51" s="54"/>
      <c r="G51" s="54">
        <v>7.7799999999999994E-2</v>
      </c>
      <c r="H51" s="54"/>
      <c r="I51" s="54">
        <v>0.20430000000000001</v>
      </c>
      <c r="J51" s="54"/>
      <c r="K51" s="54">
        <v>9.4299999999999995E-2</v>
      </c>
      <c r="L51" s="54"/>
      <c r="M51" s="13"/>
      <c r="T51" s="11"/>
      <c r="U51"/>
      <c r="W51" s="11"/>
      <c r="X51"/>
      <c r="Y51" s="1"/>
      <c r="Z51"/>
    </row>
    <row r="52" spans="2:26" ht="16.5" x14ac:dyDescent="0.3">
      <c r="B52" s="12" t="s">
        <v>46</v>
      </c>
      <c r="C52" s="54">
        <v>0.12609999999999999</v>
      </c>
      <c r="D52" s="54"/>
      <c r="E52" s="54">
        <v>6.8199999999999997E-2</v>
      </c>
      <c r="F52" s="54"/>
      <c r="G52" s="54">
        <v>0.125</v>
      </c>
      <c r="H52" s="54"/>
      <c r="I52" s="54">
        <v>7.0000000000000007E-2</v>
      </c>
      <c r="J52" s="54"/>
      <c r="K52" s="54">
        <v>0.16669999999999999</v>
      </c>
      <c r="L52" s="54"/>
      <c r="T52" s="11"/>
      <c r="U52"/>
      <c r="W52" s="11"/>
      <c r="X52"/>
      <c r="Y52" s="1"/>
      <c r="Z52"/>
    </row>
    <row r="53" spans="2:26" ht="16.5" x14ac:dyDescent="0.3">
      <c r="B53" s="12" t="s">
        <v>51</v>
      </c>
      <c r="C53" s="54">
        <v>0.14630000000000001</v>
      </c>
      <c r="D53" s="54"/>
      <c r="E53" s="54">
        <v>7.6899999999999996E-2</v>
      </c>
      <c r="F53" s="54"/>
      <c r="G53" s="54">
        <v>0.16850000000000001</v>
      </c>
      <c r="H53" s="54"/>
      <c r="I53" s="54">
        <v>0.10199999999999999</v>
      </c>
      <c r="J53" s="54"/>
      <c r="K53" s="54">
        <v>9.2299999999999993E-2</v>
      </c>
      <c r="L53" s="54"/>
      <c r="T53" s="11"/>
      <c r="U53"/>
      <c r="W53" s="11"/>
      <c r="X53"/>
      <c r="Y53" s="1"/>
      <c r="Z53"/>
    </row>
    <row r="54" spans="2:26" ht="16.5" x14ac:dyDescent="0.3">
      <c r="B54" s="12" t="s">
        <v>33</v>
      </c>
      <c r="C54" s="54">
        <v>9.4700000000000006E-2</v>
      </c>
      <c r="D54" s="54"/>
      <c r="E54" s="54">
        <v>0.13789999999999999</v>
      </c>
      <c r="F54" s="54"/>
      <c r="G54" s="54">
        <v>0.1444</v>
      </c>
      <c r="H54" s="54"/>
      <c r="I54" s="54">
        <v>8.8200000000000001E-2</v>
      </c>
      <c r="J54" s="54"/>
      <c r="K54" s="52">
        <v>0.05</v>
      </c>
      <c r="L54" s="53"/>
      <c r="T54" s="11"/>
      <c r="U54"/>
      <c r="W54" s="11"/>
      <c r="X54"/>
      <c r="Y54" s="1"/>
      <c r="Z54"/>
    </row>
    <row r="55" spans="2:26" ht="16.5" x14ac:dyDescent="0.3">
      <c r="B55" s="12" t="s">
        <v>55</v>
      </c>
      <c r="C55" s="59">
        <v>7.0599999999999996E-2</v>
      </c>
      <c r="D55" s="59"/>
      <c r="E55" s="59">
        <v>7.3499999999999996E-2</v>
      </c>
      <c r="F55" s="59"/>
      <c r="G55" s="59">
        <v>0.1368</v>
      </c>
      <c r="H55" s="59"/>
      <c r="I55" s="54">
        <v>0.1087</v>
      </c>
      <c r="J55" s="54"/>
      <c r="K55" s="52">
        <v>6.9000000000000006E-2</v>
      </c>
      <c r="L55" s="53"/>
      <c r="T55" s="11"/>
      <c r="U55"/>
      <c r="W55" s="11"/>
      <c r="X55"/>
      <c r="Y55" s="1"/>
      <c r="Z55"/>
    </row>
    <row r="56" spans="2:26" ht="16.5" x14ac:dyDescent="0.3">
      <c r="B56" s="12" t="s">
        <v>57</v>
      </c>
      <c r="C56" s="54">
        <v>6.3299999999999995E-2</v>
      </c>
      <c r="D56" s="54"/>
      <c r="E56" s="54">
        <v>5.5599999999999997E-2</v>
      </c>
      <c r="F56" s="54"/>
      <c r="G56" s="54">
        <v>0.125</v>
      </c>
      <c r="H56" s="54"/>
      <c r="I56" s="54">
        <v>9.2999999999999999E-2</v>
      </c>
      <c r="J56" s="54"/>
      <c r="K56" s="52">
        <v>5.6599999999999998E-2</v>
      </c>
      <c r="L56" s="53"/>
    </row>
    <row r="57" spans="2:26" ht="16.5" x14ac:dyDescent="0.3">
      <c r="B57" s="12" t="s">
        <v>59</v>
      </c>
      <c r="C57" s="54">
        <v>8.4900000000000003E-2</v>
      </c>
      <c r="D57" s="54"/>
      <c r="E57" s="54">
        <v>0.1077</v>
      </c>
      <c r="F57" s="54"/>
      <c r="G57" s="54">
        <v>8.5099999999999995E-2</v>
      </c>
      <c r="H57" s="54"/>
      <c r="I57" s="54">
        <v>0.1188</v>
      </c>
      <c r="J57" s="54"/>
      <c r="K57" s="52">
        <v>2.4400000000000002E-2</v>
      </c>
      <c r="L57" s="53"/>
    </row>
    <row r="58" spans="2:26" ht="16.5" x14ac:dyDescent="0.3">
      <c r="B58" s="12" t="s">
        <v>63</v>
      </c>
      <c r="C58" s="52">
        <v>0.1111</v>
      </c>
      <c r="D58" s="53"/>
      <c r="E58" s="52">
        <v>6.25E-2</v>
      </c>
      <c r="F58" s="53"/>
      <c r="G58" s="54">
        <v>0.1101</v>
      </c>
      <c r="H58" s="54"/>
      <c r="I58" s="52">
        <v>8.3299999999999999E-2</v>
      </c>
      <c r="J58" s="53"/>
      <c r="K58" s="52">
        <v>7.9399999999999998E-2</v>
      </c>
      <c r="L58" s="53"/>
    </row>
    <row r="59" spans="2:26" ht="16.5" x14ac:dyDescent="0.3">
      <c r="B59" s="12" t="s">
        <v>64</v>
      </c>
      <c r="C59" s="54">
        <v>9.7799999999999998E-2</v>
      </c>
      <c r="D59" s="54"/>
      <c r="E59" s="54">
        <v>0.1618</v>
      </c>
      <c r="F59" s="54"/>
      <c r="G59" s="54">
        <v>0.1545</v>
      </c>
      <c r="H59" s="54"/>
      <c r="I59" s="52">
        <v>0.14099999999999999</v>
      </c>
      <c r="J59" s="53"/>
      <c r="K59" s="52">
        <v>1.72E-2</v>
      </c>
      <c r="L59" s="53"/>
    </row>
  </sheetData>
  <mergeCells count="75">
    <mergeCell ref="A40:J40"/>
    <mergeCell ref="L40:N40"/>
    <mergeCell ref="A1:Y3"/>
    <mergeCell ref="A5:B5"/>
    <mergeCell ref="A37:B37"/>
    <mergeCell ref="A39:J39"/>
    <mergeCell ref="L39:N39"/>
    <mergeCell ref="A41:J41"/>
    <mergeCell ref="L41:N41"/>
    <mergeCell ref="A42:J42"/>
    <mergeCell ref="L42:N42"/>
    <mergeCell ref="A43:J43"/>
    <mergeCell ref="L43:N43"/>
    <mergeCell ref="A44:J44"/>
    <mergeCell ref="L44:N44"/>
    <mergeCell ref="A45:J45"/>
    <mergeCell ref="L45:N45"/>
    <mergeCell ref="A46:J46"/>
    <mergeCell ref="L46:N46"/>
    <mergeCell ref="B48:L48"/>
    <mergeCell ref="C49:D49"/>
    <mergeCell ref="E49:F49"/>
    <mergeCell ref="G49:H49"/>
    <mergeCell ref="I49:J49"/>
    <mergeCell ref="K49:L49"/>
    <mergeCell ref="C51:D51"/>
    <mergeCell ref="E51:F51"/>
    <mergeCell ref="G51:H51"/>
    <mergeCell ref="I51:J51"/>
    <mergeCell ref="K51:L51"/>
    <mergeCell ref="C50:D50"/>
    <mergeCell ref="E50:F50"/>
    <mergeCell ref="G50:H50"/>
    <mergeCell ref="I50:J50"/>
    <mergeCell ref="K50:L50"/>
    <mergeCell ref="C53:D53"/>
    <mergeCell ref="E53:F53"/>
    <mergeCell ref="G53:H53"/>
    <mergeCell ref="I53:J53"/>
    <mergeCell ref="K53:L53"/>
    <mergeCell ref="C52:D52"/>
    <mergeCell ref="E52:F52"/>
    <mergeCell ref="G52:H52"/>
    <mergeCell ref="I52:J52"/>
    <mergeCell ref="K52:L52"/>
    <mergeCell ref="C55:D55"/>
    <mergeCell ref="E55:F55"/>
    <mergeCell ref="G55:H55"/>
    <mergeCell ref="I55:J55"/>
    <mergeCell ref="K55:L55"/>
    <mergeCell ref="C54:D54"/>
    <mergeCell ref="E54:F54"/>
    <mergeCell ref="G54:H54"/>
    <mergeCell ref="I54:J54"/>
    <mergeCell ref="K54:L54"/>
    <mergeCell ref="C57:D57"/>
    <mergeCell ref="E57:F57"/>
    <mergeCell ref="G57:H57"/>
    <mergeCell ref="I57:J57"/>
    <mergeCell ref="K57:L57"/>
    <mergeCell ref="C56:D56"/>
    <mergeCell ref="E56:F56"/>
    <mergeCell ref="G56:H56"/>
    <mergeCell ref="I56:J56"/>
    <mergeCell ref="K56:L56"/>
    <mergeCell ref="C58:D58"/>
    <mergeCell ref="E58:F58"/>
    <mergeCell ref="G58:H58"/>
    <mergeCell ref="I58:J58"/>
    <mergeCell ref="K58:L58"/>
    <mergeCell ref="C59:D59"/>
    <mergeCell ref="E59:F59"/>
    <mergeCell ref="G59:H59"/>
    <mergeCell ref="I59:J59"/>
    <mergeCell ref="K59:L59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18" sqref="E18:H22"/>
    </sheetView>
  </sheetViews>
  <sheetFormatPr defaultRowHeight="11.25" x14ac:dyDescent="0.2"/>
  <sheetData>
    <row r="1" spans="1:8" x14ac:dyDescent="0.2">
      <c r="A1" s="11">
        <v>44562</v>
      </c>
      <c r="B1">
        <f>26-SUM(Jan!C6,Jan!E6,Jan!F6)</f>
        <v>0</v>
      </c>
      <c r="F1" t="s">
        <v>42</v>
      </c>
      <c r="G1" t="s">
        <v>43</v>
      </c>
      <c r="H1" t="s">
        <v>44</v>
      </c>
    </row>
    <row r="2" spans="1:8" x14ac:dyDescent="0.2">
      <c r="A2" s="11">
        <v>44563</v>
      </c>
      <c r="B2">
        <f>26-SUM(Jan!C7,Jan!E7,Jan!F7)</f>
        <v>0</v>
      </c>
      <c r="E2" t="s">
        <v>29</v>
      </c>
      <c r="F2">
        <v>8</v>
      </c>
      <c r="G2">
        <v>16</v>
      </c>
      <c r="H2">
        <v>28</v>
      </c>
    </row>
    <row r="3" spans="1:8" x14ac:dyDescent="0.2">
      <c r="A3" s="11">
        <v>44564</v>
      </c>
      <c r="B3">
        <f>26-SUM(Jan!C8,Jan!E8,Jan!F8)</f>
        <v>0</v>
      </c>
      <c r="E3" t="s">
        <v>30</v>
      </c>
    </row>
    <row r="4" spans="1:8" x14ac:dyDescent="0.2">
      <c r="A4" s="11">
        <v>44565</v>
      </c>
      <c r="B4">
        <f>26-SUM(Jan!C9,Jan!E9,Jan!F9)</f>
        <v>1</v>
      </c>
      <c r="E4" t="s">
        <v>31</v>
      </c>
    </row>
    <row r="5" spans="1:8" ht="14.25" x14ac:dyDescent="0.2">
      <c r="A5" s="11">
        <v>44566</v>
      </c>
      <c r="B5">
        <f>26-SUM(Jan!C10,Jan!E10,Jan!F10)</f>
        <v>1</v>
      </c>
      <c r="E5" t="s">
        <v>32</v>
      </c>
      <c r="F5" s="19"/>
    </row>
    <row r="6" spans="1:8" ht="12.75" customHeight="1" x14ac:dyDescent="0.2">
      <c r="A6" s="11">
        <v>44567</v>
      </c>
      <c r="B6">
        <f>26-SUM(Jan!C11,Jan!E11,Jan!F11)</f>
        <v>0</v>
      </c>
      <c r="E6" t="s">
        <v>33</v>
      </c>
      <c r="F6" s="19"/>
      <c r="G6" s="19"/>
      <c r="H6" s="19"/>
    </row>
    <row r="7" spans="1:8" ht="14.25" x14ac:dyDescent="0.2">
      <c r="A7" s="11">
        <v>44568</v>
      </c>
      <c r="B7">
        <f>26-SUM(Jan!C12,Jan!E12,Jan!F12)</f>
        <v>2</v>
      </c>
      <c r="E7" t="s">
        <v>34</v>
      </c>
      <c r="F7" s="19"/>
      <c r="G7" s="19"/>
      <c r="H7" s="19"/>
    </row>
    <row r="8" spans="1:8" ht="14.25" x14ac:dyDescent="0.2">
      <c r="A8" s="11">
        <v>44569</v>
      </c>
      <c r="B8">
        <f>26-SUM(Jan!C13,Jan!E13,Jan!F13)</f>
        <v>2</v>
      </c>
      <c r="E8" s="11" t="s">
        <v>35</v>
      </c>
      <c r="F8" s="19"/>
      <c r="G8" s="19"/>
      <c r="H8" s="19"/>
    </row>
    <row r="9" spans="1:8" ht="14.25" x14ac:dyDescent="0.2">
      <c r="A9" s="11">
        <v>44570</v>
      </c>
      <c r="B9">
        <f>26-SUM(Jan!C14,Jan!E14,Jan!F14)</f>
        <v>2</v>
      </c>
      <c r="E9" t="s">
        <v>36</v>
      </c>
      <c r="F9" s="19"/>
      <c r="G9" s="19"/>
      <c r="H9" s="19"/>
    </row>
    <row r="10" spans="1:8" ht="14.25" x14ac:dyDescent="0.2">
      <c r="A10" s="11">
        <v>44571</v>
      </c>
      <c r="B10">
        <f>26-SUM(Jan!C15,Jan!E15,Jan!F15)</f>
        <v>0</v>
      </c>
      <c r="E10" t="s">
        <v>37</v>
      </c>
      <c r="F10" s="19"/>
      <c r="G10" s="19"/>
      <c r="H10" s="19"/>
    </row>
    <row r="11" spans="1:8" ht="14.25" x14ac:dyDescent="0.2">
      <c r="A11" s="11">
        <v>44572</v>
      </c>
      <c r="B11">
        <f>26-SUM(Jan!C16,Jan!E16,Jan!F16)</f>
        <v>0</v>
      </c>
      <c r="E11" t="s">
        <v>38</v>
      </c>
      <c r="F11" s="19"/>
      <c r="G11" s="19"/>
      <c r="H11" s="19"/>
    </row>
    <row r="12" spans="1:8" ht="14.25" x14ac:dyDescent="0.2">
      <c r="A12" s="11">
        <v>44573</v>
      </c>
      <c r="B12">
        <f>26-SUM(Jan!C17,Jan!E17,Jan!F17)</f>
        <v>12</v>
      </c>
      <c r="E12" t="s">
        <v>39</v>
      </c>
      <c r="F12" s="19"/>
      <c r="G12" s="19"/>
      <c r="H12" s="19"/>
    </row>
    <row r="13" spans="1:8" ht="14.25" x14ac:dyDescent="0.2">
      <c r="A13" s="11">
        <v>44574</v>
      </c>
      <c r="B13">
        <f>26-SUM(Jan!C18,Jan!E18,Jan!F18)</f>
        <v>18</v>
      </c>
      <c r="E13" t="s">
        <v>40</v>
      </c>
      <c r="F13" s="19"/>
      <c r="G13" s="19"/>
      <c r="H13" s="19"/>
    </row>
    <row r="14" spans="1:8" x14ac:dyDescent="0.2">
      <c r="A14" s="11">
        <v>44575</v>
      </c>
      <c r="B14">
        <f>26-SUM(Jan!C19,Jan!E19,Jan!F19)</f>
        <v>20</v>
      </c>
      <c r="E14" t="s">
        <v>41</v>
      </c>
      <c r="F14">
        <f>SUM(F2:F13)</f>
        <v>8</v>
      </c>
      <c r="G14">
        <f>SUM(G2:G13)</f>
        <v>16</v>
      </c>
      <c r="H14">
        <f>SUM(H2:H13)</f>
        <v>28</v>
      </c>
    </row>
    <row r="15" spans="1:8" x14ac:dyDescent="0.2">
      <c r="A15" s="11">
        <v>44576</v>
      </c>
      <c r="B15">
        <f>26-SUM(Jan!C20,Jan!E20,Jan!F20)</f>
        <v>22</v>
      </c>
    </row>
    <row r="16" spans="1:8" x14ac:dyDescent="0.2">
      <c r="A16" s="11">
        <v>44577</v>
      </c>
      <c r="B16">
        <f>26-SUM(Jan!C21,Jan!E21,Jan!F21)</f>
        <v>22</v>
      </c>
    </row>
    <row r="17" spans="1:8" x14ac:dyDescent="0.2">
      <c r="A17" s="11">
        <v>44578</v>
      </c>
      <c r="B17">
        <f>26-SUM(Jan!C22,Jan!E22,Jan!F22)</f>
        <v>22</v>
      </c>
    </row>
    <row r="18" spans="1:8" x14ac:dyDescent="0.2">
      <c r="A18" s="11">
        <v>44579</v>
      </c>
      <c r="B18">
        <f>26-SUM(Jan!C23,Jan!E23,Jan!F23)</f>
        <v>20</v>
      </c>
      <c r="F18" t="s">
        <v>42</v>
      </c>
      <c r="G18" t="s">
        <v>43</v>
      </c>
      <c r="H18" t="s">
        <v>44</v>
      </c>
    </row>
    <row r="19" spans="1:8" x14ac:dyDescent="0.2">
      <c r="A19" s="11">
        <v>44580</v>
      </c>
      <c r="B19">
        <f>26-SUM(Jan!C24,Jan!E24,Jan!F24)</f>
        <v>10</v>
      </c>
      <c r="E19">
        <v>2019</v>
      </c>
      <c r="F19">
        <v>44</v>
      </c>
      <c r="G19">
        <v>24</v>
      </c>
      <c r="H19">
        <v>24</v>
      </c>
    </row>
    <row r="20" spans="1:8" x14ac:dyDescent="0.2">
      <c r="A20" s="11">
        <v>44581</v>
      </c>
      <c r="B20">
        <f>26-SUM(Jan!C25,Jan!E25,Jan!F25)</f>
        <v>16</v>
      </c>
      <c r="E20">
        <v>2020</v>
      </c>
      <c r="F20">
        <v>44</v>
      </c>
      <c r="G20">
        <v>20</v>
      </c>
      <c r="H20">
        <v>37</v>
      </c>
    </row>
    <row r="21" spans="1:8" x14ac:dyDescent="0.2">
      <c r="A21" s="11">
        <v>44582</v>
      </c>
      <c r="B21">
        <f>26-SUM(Jan!C26,Jan!E26,Jan!F26)</f>
        <v>12</v>
      </c>
      <c r="E21">
        <v>2021</v>
      </c>
      <c r="F21">
        <v>34</v>
      </c>
      <c r="G21">
        <v>13</v>
      </c>
      <c r="H21">
        <v>44</v>
      </c>
    </row>
    <row r="22" spans="1:8" x14ac:dyDescent="0.2">
      <c r="A22" s="11">
        <v>44583</v>
      </c>
      <c r="B22">
        <f>26-SUM(Jan!C27,Jan!E27,Jan!F27)</f>
        <v>17</v>
      </c>
      <c r="E22">
        <v>2022</v>
      </c>
      <c r="F22">
        <v>8</v>
      </c>
      <c r="G22">
        <v>16</v>
      </c>
      <c r="H22">
        <v>28</v>
      </c>
    </row>
    <row r="23" spans="1:8" x14ac:dyDescent="0.2">
      <c r="A23" s="11">
        <v>44584</v>
      </c>
      <c r="B23">
        <f>26-SUM(Jan!C28,Jan!E28,Jan!F28)</f>
        <v>14</v>
      </c>
    </row>
    <row r="24" spans="1:8" x14ac:dyDescent="0.2">
      <c r="A24" s="11">
        <v>44585</v>
      </c>
      <c r="B24">
        <f>26-SUM(Jan!C29,Jan!E29,Jan!F29)</f>
        <v>6</v>
      </c>
    </row>
    <row r="25" spans="1:8" x14ac:dyDescent="0.2">
      <c r="A25" s="11">
        <v>44586</v>
      </c>
      <c r="B25">
        <f>26-SUM(Jan!C30,Jan!E30,Jan!F30)</f>
        <v>6</v>
      </c>
    </row>
    <row r="26" spans="1:8" x14ac:dyDescent="0.2">
      <c r="A26" s="11">
        <v>44587</v>
      </c>
      <c r="B26">
        <f>26-SUM(Jan!C31,Jan!E31,Jan!F31)</f>
        <v>2</v>
      </c>
    </row>
    <row r="27" spans="1:8" x14ac:dyDescent="0.2">
      <c r="A27" s="11">
        <v>44588</v>
      </c>
      <c r="B27">
        <f>26-SUM(Jan!C32,Jan!E32,Jan!F32)</f>
        <v>0</v>
      </c>
    </row>
    <row r="28" spans="1:8" x14ac:dyDescent="0.2">
      <c r="A28" s="11">
        <v>44589</v>
      </c>
      <c r="B28">
        <f>26-SUM(Jan!C33,Jan!E33,Jan!F33)</f>
        <v>2</v>
      </c>
    </row>
    <row r="29" spans="1:8" x14ac:dyDescent="0.2">
      <c r="A29" s="11">
        <v>44590</v>
      </c>
      <c r="B29">
        <f>26-SUM(Jan!C34,Jan!E34,Jan!F34)</f>
        <v>6</v>
      </c>
    </row>
    <row r="30" spans="1:8" x14ac:dyDescent="0.2">
      <c r="A30" s="11">
        <v>44591</v>
      </c>
      <c r="B30">
        <f>26-SUM(Jan!C35,Jan!E35,Jan!F35)</f>
        <v>4</v>
      </c>
    </row>
    <row r="31" spans="1:8" x14ac:dyDescent="0.2">
      <c r="A31" s="11">
        <v>44592</v>
      </c>
      <c r="B31">
        <f>26-SUM(Jan!C36,Jan!E36,Jan!F36)</f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E18" sqref="E18:H21"/>
    </sheetView>
  </sheetViews>
  <sheetFormatPr defaultRowHeight="11.25" x14ac:dyDescent="0.2"/>
  <sheetData>
    <row r="1" spans="1:9" ht="12.75" x14ac:dyDescent="0.25">
      <c r="A1" s="11">
        <v>44835</v>
      </c>
      <c r="B1" s="22">
        <f>26-SUM(Oct!C6,Oct!E6,Oct!F6,Oct!G6)</f>
        <v>0</v>
      </c>
      <c r="F1" t="s">
        <v>42</v>
      </c>
      <c r="G1" t="s">
        <v>43</v>
      </c>
      <c r="H1" t="s">
        <v>44</v>
      </c>
      <c r="I1" t="s">
        <v>62</v>
      </c>
    </row>
    <row r="2" spans="1:9" ht="12.75" x14ac:dyDescent="0.25">
      <c r="A2" s="11">
        <v>44836</v>
      </c>
      <c r="B2" s="22">
        <f>26-SUM(Oct!C7,Oct!E7,Oct!F7,Oct!G7)</f>
        <v>0</v>
      </c>
      <c r="E2" t="s">
        <v>29</v>
      </c>
      <c r="F2">
        <v>8</v>
      </c>
      <c r="G2">
        <v>16</v>
      </c>
      <c r="H2">
        <v>28</v>
      </c>
      <c r="I2">
        <v>0</v>
      </c>
    </row>
    <row r="3" spans="1:9" ht="12.75" x14ac:dyDescent="0.25">
      <c r="A3" s="11">
        <v>44837</v>
      </c>
      <c r="B3" s="22">
        <f>26-SUM(Oct!C8,Oct!E8,Oct!F8,Oct!G8)</f>
        <v>0</v>
      </c>
      <c r="E3" t="s">
        <v>30</v>
      </c>
      <c r="F3">
        <v>14</v>
      </c>
      <c r="G3">
        <v>8</v>
      </c>
      <c r="H3">
        <v>31</v>
      </c>
      <c r="I3">
        <v>0</v>
      </c>
    </row>
    <row r="4" spans="1:9" ht="12.75" x14ac:dyDescent="0.25">
      <c r="A4" s="11">
        <v>44838</v>
      </c>
      <c r="B4" s="22">
        <f>26-SUM(Oct!C9,Oct!E9,Oct!F9,Oct!G9)</f>
        <v>0</v>
      </c>
      <c r="E4" t="s">
        <v>31</v>
      </c>
      <c r="F4">
        <v>27</v>
      </c>
      <c r="G4">
        <v>10</v>
      </c>
      <c r="H4">
        <v>41</v>
      </c>
      <c r="I4">
        <v>0</v>
      </c>
    </row>
    <row r="5" spans="1:9" ht="12.75" x14ac:dyDescent="0.25">
      <c r="A5" s="11">
        <v>44839</v>
      </c>
      <c r="B5" s="22">
        <f>26-SUM(Oct!C10,Oct!E10,Oct!F10,Oct!G10)</f>
        <v>0</v>
      </c>
      <c r="E5" t="s">
        <v>32</v>
      </c>
      <c r="F5">
        <v>20</v>
      </c>
      <c r="G5">
        <v>13</v>
      </c>
      <c r="H5">
        <v>32</v>
      </c>
      <c r="I5">
        <v>0</v>
      </c>
    </row>
    <row r="6" spans="1:9" ht="12.75" x14ac:dyDescent="0.25">
      <c r="A6" s="11">
        <v>44840</v>
      </c>
      <c r="B6" s="22">
        <f>26-SUM(Oct!C11,Oct!E11,Oct!F11,Oct!G11)</f>
        <v>0</v>
      </c>
      <c r="E6" t="s">
        <v>33</v>
      </c>
      <c r="F6">
        <v>26</v>
      </c>
      <c r="G6">
        <v>6</v>
      </c>
      <c r="H6">
        <v>28</v>
      </c>
      <c r="I6">
        <v>0</v>
      </c>
    </row>
    <row r="7" spans="1:9" ht="12.75" x14ac:dyDescent="0.25">
      <c r="A7" s="11">
        <v>44841</v>
      </c>
      <c r="B7" s="22">
        <f>26-SUM(Oct!C12,Oct!E12,Oct!F12,Oct!G12)</f>
        <v>0</v>
      </c>
      <c r="E7" t="s">
        <v>34</v>
      </c>
      <c r="F7">
        <v>24</v>
      </c>
      <c r="G7">
        <v>8</v>
      </c>
      <c r="H7">
        <v>26</v>
      </c>
      <c r="I7">
        <v>0</v>
      </c>
    </row>
    <row r="8" spans="1:9" ht="12.75" x14ac:dyDescent="0.25">
      <c r="A8" s="11">
        <v>44842</v>
      </c>
      <c r="B8" s="22">
        <f>26-SUM(Oct!C13,Oct!E13,Oct!F13,Oct!G13)</f>
        <v>2</v>
      </c>
      <c r="E8" s="11" t="s">
        <v>35</v>
      </c>
      <c r="F8">
        <v>13</v>
      </c>
      <c r="G8">
        <v>12</v>
      </c>
      <c r="H8">
        <v>27</v>
      </c>
      <c r="I8">
        <v>1</v>
      </c>
    </row>
    <row r="9" spans="1:9" ht="12.75" x14ac:dyDescent="0.25">
      <c r="A9" s="11">
        <v>44843</v>
      </c>
      <c r="B9" s="22">
        <f>26-SUM(Oct!C14,Oct!E14,Oct!F14,Oct!G14)</f>
        <v>1</v>
      </c>
      <c r="E9" t="s">
        <v>36</v>
      </c>
      <c r="F9">
        <v>22</v>
      </c>
      <c r="G9">
        <v>10</v>
      </c>
      <c r="H9">
        <v>50</v>
      </c>
      <c r="I9">
        <v>0</v>
      </c>
    </row>
    <row r="10" spans="1:9" ht="12.75" x14ac:dyDescent="0.25">
      <c r="A10" s="11">
        <v>44844</v>
      </c>
      <c r="B10" s="22">
        <f>26-SUM(Oct!C15,Oct!E15,Oct!F15,Oct!G15)</f>
        <v>0</v>
      </c>
      <c r="E10" t="s">
        <v>37</v>
      </c>
      <c r="F10">
        <v>4</v>
      </c>
      <c r="G10">
        <v>4</v>
      </c>
      <c r="H10">
        <v>53</v>
      </c>
      <c r="I10">
        <v>2</v>
      </c>
    </row>
    <row r="11" spans="1:9" ht="12.75" x14ac:dyDescent="0.25">
      <c r="A11" s="11">
        <v>44845</v>
      </c>
      <c r="B11" s="22">
        <f>26-SUM(Oct!C16,Oct!E16,Oct!F16,Oct!G16)</f>
        <v>0</v>
      </c>
      <c r="E11" t="s">
        <v>38</v>
      </c>
      <c r="F11">
        <v>13</v>
      </c>
      <c r="G11">
        <v>9</v>
      </c>
      <c r="H11">
        <v>36</v>
      </c>
      <c r="I11">
        <v>0</v>
      </c>
    </row>
    <row r="12" spans="1:9" ht="12.75" x14ac:dyDescent="0.25">
      <c r="A12" s="11">
        <v>44846</v>
      </c>
      <c r="B12" s="22">
        <f>26-SUM(Oct!C17,Oct!E17,Oct!F17,Oct!G17)</f>
        <v>1</v>
      </c>
      <c r="E12" t="s">
        <v>39</v>
      </c>
    </row>
    <row r="13" spans="1:9" ht="12.75" x14ac:dyDescent="0.25">
      <c r="A13" s="11">
        <v>44847</v>
      </c>
      <c r="B13" s="22">
        <f>26-SUM(Oct!C18,Oct!E18,Oct!F18,Oct!G18)</f>
        <v>1</v>
      </c>
      <c r="E13" t="s">
        <v>40</v>
      </c>
    </row>
    <row r="14" spans="1:9" ht="12.75" x14ac:dyDescent="0.25">
      <c r="A14" s="11">
        <v>44848</v>
      </c>
      <c r="B14" s="22">
        <f>26-SUM(Oct!C19,Oct!E19,Oct!F19,Oct!G19)</f>
        <v>0</v>
      </c>
      <c r="E14" t="s">
        <v>41</v>
      </c>
      <c r="F14">
        <f>SUM(F2:F13)</f>
        <v>171</v>
      </c>
      <c r="G14">
        <f>SUM(G2:G13)</f>
        <v>96</v>
      </c>
      <c r="H14">
        <f>SUM(H2:H13)</f>
        <v>352</v>
      </c>
      <c r="I14">
        <f>SUM(I2:I13)</f>
        <v>3</v>
      </c>
    </row>
    <row r="15" spans="1:9" ht="12.75" x14ac:dyDescent="0.25">
      <c r="A15" s="11">
        <v>44849</v>
      </c>
      <c r="B15" s="22">
        <f>26-SUM(Oct!C20,Oct!E20,Oct!F20,Oct!G20)</f>
        <v>1</v>
      </c>
    </row>
    <row r="16" spans="1:9" ht="12.75" x14ac:dyDescent="0.25">
      <c r="A16" s="11">
        <v>44850</v>
      </c>
      <c r="B16" s="22">
        <f>26-SUM(Oct!C21,Oct!E21,Oct!F21,Oct!G21)</f>
        <v>0</v>
      </c>
      <c r="F16" t="s">
        <v>42</v>
      </c>
      <c r="G16" t="s">
        <v>43</v>
      </c>
      <c r="H16" t="s">
        <v>44</v>
      </c>
    </row>
    <row r="17" spans="1:8" ht="12.75" x14ac:dyDescent="0.25">
      <c r="A17" s="11">
        <v>44851</v>
      </c>
      <c r="B17" s="22">
        <f>26-SUM(Oct!C22,Oct!E22,Oct!F22,Oct!G22)</f>
        <v>0</v>
      </c>
      <c r="E17">
        <v>2018</v>
      </c>
      <c r="F17">
        <v>56</v>
      </c>
      <c r="G17">
        <v>14</v>
      </c>
      <c r="H17">
        <v>22</v>
      </c>
    </row>
    <row r="18" spans="1:8" ht="12.75" x14ac:dyDescent="0.25">
      <c r="A18" s="11">
        <v>44852</v>
      </c>
      <c r="B18" s="22">
        <f>26-SUM(Oct!C23,Oct!E23,Oct!F23,Oct!G23)</f>
        <v>0</v>
      </c>
      <c r="E18">
        <v>2019</v>
      </c>
      <c r="F18">
        <v>25</v>
      </c>
      <c r="G18">
        <v>20</v>
      </c>
      <c r="H18">
        <v>23</v>
      </c>
    </row>
    <row r="19" spans="1:8" ht="12.75" x14ac:dyDescent="0.25">
      <c r="A19" s="11">
        <v>44853</v>
      </c>
      <c r="B19" s="22">
        <f>26-SUM(Oct!C24,Oct!E24,Oct!F24,Oct!G24)</f>
        <v>0</v>
      </c>
      <c r="E19">
        <v>2020</v>
      </c>
      <c r="F19">
        <v>51</v>
      </c>
      <c r="G19">
        <v>15</v>
      </c>
      <c r="H19">
        <v>43</v>
      </c>
    </row>
    <row r="20" spans="1:8" ht="12.75" x14ac:dyDescent="0.25">
      <c r="A20" s="11">
        <v>44854</v>
      </c>
      <c r="B20" s="22">
        <f>26-SUM(Oct!C25,Oct!E25,Oct!F25,Oct!G25)</f>
        <v>0</v>
      </c>
      <c r="E20">
        <v>2021</v>
      </c>
      <c r="F20">
        <v>35</v>
      </c>
      <c r="G20">
        <v>12</v>
      </c>
      <c r="H20">
        <v>31</v>
      </c>
    </row>
    <row r="21" spans="1:8" ht="12.75" x14ac:dyDescent="0.25">
      <c r="A21" s="11">
        <v>44855</v>
      </c>
      <c r="B21" s="22">
        <f>26-SUM(Oct!C26,Oct!E26,Oct!F26,Oct!G26)</f>
        <v>0</v>
      </c>
      <c r="E21">
        <v>2022</v>
      </c>
      <c r="F21">
        <v>13</v>
      </c>
      <c r="G21">
        <v>9</v>
      </c>
      <c r="H21">
        <v>36</v>
      </c>
    </row>
    <row r="22" spans="1:8" ht="12.75" x14ac:dyDescent="0.25">
      <c r="A22" s="11">
        <v>44856</v>
      </c>
      <c r="B22" s="22">
        <f>26-SUM(Oct!C27,Oct!E27,Oct!F27,Oct!G27)</f>
        <v>1</v>
      </c>
    </row>
    <row r="23" spans="1:8" ht="12.75" x14ac:dyDescent="0.25">
      <c r="A23" s="11">
        <v>44857</v>
      </c>
      <c r="B23" s="22">
        <f>26-SUM(Oct!C28,Oct!E28,Oct!F28,Oct!G28)</f>
        <v>1</v>
      </c>
    </row>
    <row r="24" spans="1:8" ht="12.75" x14ac:dyDescent="0.25">
      <c r="A24" s="11">
        <v>44858</v>
      </c>
      <c r="B24" s="22">
        <f>26-SUM(Oct!C29,Oct!E29,Oct!F29,Oct!G29)</f>
        <v>0</v>
      </c>
    </row>
    <row r="25" spans="1:8" ht="12.75" x14ac:dyDescent="0.25">
      <c r="A25" s="11">
        <v>44859</v>
      </c>
      <c r="B25" s="22">
        <f>26-SUM(Oct!C30,Oct!E30,Oct!F30,Oct!G30)</f>
        <v>0</v>
      </c>
    </row>
    <row r="26" spans="1:8" ht="12.75" x14ac:dyDescent="0.25">
      <c r="A26" s="11">
        <v>44860</v>
      </c>
      <c r="B26" s="22">
        <f>26-SUM(Oct!C31,Oct!E31,Oct!F31,Oct!G31)</f>
        <v>2</v>
      </c>
    </row>
    <row r="27" spans="1:8" ht="12.75" x14ac:dyDescent="0.25">
      <c r="A27" s="11">
        <v>44861</v>
      </c>
      <c r="B27" s="22">
        <f>26-SUM(Oct!C32,Oct!E32,Oct!F32,Oct!G32)</f>
        <v>1</v>
      </c>
    </row>
    <row r="28" spans="1:8" ht="12.75" x14ac:dyDescent="0.25">
      <c r="A28" s="11">
        <v>44862</v>
      </c>
      <c r="B28" s="22">
        <f>26-SUM(Oct!C33,Oct!E33,Oct!F33,Oct!G33)</f>
        <v>1</v>
      </c>
    </row>
    <row r="29" spans="1:8" ht="12.75" x14ac:dyDescent="0.25">
      <c r="A29" s="11">
        <v>44863</v>
      </c>
      <c r="B29" s="22">
        <f>26-SUM(Oct!C34,Oct!E34,Oct!F34,Oct!G34)</f>
        <v>4</v>
      </c>
    </row>
    <row r="30" spans="1:8" ht="12.75" x14ac:dyDescent="0.25">
      <c r="A30" s="11">
        <v>44864</v>
      </c>
      <c r="B30" s="22">
        <f>26-SUM(Oct!C35,Oct!E35,Oct!F35,Oct!G35)</f>
        <v>0</v>
      </c>
    </row>
    <row r="31" spans="1:8" ht="12.75" x14ac:dyDescent="0.25">
      <c r="A31" s="11">
        <v>44865</v>
      </c>
      <c r="B31" s="22">
        <f>26-SUM(Oct!C36,Oct!E36,Oct!F36,Oct!G36)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opLeftCell="A16" zoomScaleNormal="100" workbookViewId="0">
      <selection activeCell="O36" sqref="O36"/>
    </sheetView>
  </sheetViews>
  <sheetFormatPr defaultRowHeight="12.75" x14ac:dyDescent="0.25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11"/>
    <col min="23" max="23" width="9.33203125" style="11"/>
    <col min="25" max="25" width="9.33203125" style="11"/>
    <col min="26" max="26" width="9.33203125" style="22"/>
    <col min="36" max="36" width="10.6640625" customWidth="1"/>
  </cols>
  <sheetData>
    <row r="1" spans="1:25" x14ac:dyDescent="0.25">
      <c r="A1" s="42" t="s">
        <v>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4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3"/>
      <c r="V4" s="2"/>
      <c r="W4" s="32"/>
    </row>
    <row r="5" spans="1:25" ht="179.25" x14ac:dyDescent="0.3">
      <c r="A5" s="61" t="s">
        <v>65</v>
      </c>
      <c r="B5" s="61"/>
      <c r="C5" s="4" t="s">
        <v>1</v>
      </c>
      <c r="D5" s="4" t="s">
        <v>2</v>
      </c>
      <c r="E5" s="4" t="s">
        <v>3</v>
      </c>
      <c r="F5" s="4" t="s">
        <v>45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58</v>
      </c>
      <c r="L5" s="4" t="s">
        <v>8</v>
      </c>
      <c r="M5" s="4" t="s">
        <v>9</v>
      </c>
      <c r="N5" s="4" t="s">
        <v>10</v>
      </c>
      <c r="O5" s="35" t="s">
        <v>67</v>
      </c>
      <c r="P5" s="5"/>
      <c r="Q5" s="5"/>
      <c r="R5" s="5"/>
      <c r="S5" s="5"/>
      <c r="T5" s="6"/>
      <c r="U5" s="6"/>
      <c r="V5" s="5"/>
    </row>
    <row r="6" spans="1:25" ht="16.5" x14ac:dyDescent="0.3">
      <c r="A6" s="18">
        <v>1</v>
      </c>
      <c r="B6" s="7" t="s">
        <v>15</v>
      </c>
      <c r="C6" s="7">
        <v>16</v>
      </c>
      <c r="D6" s="7">
        <v>3</v>
      </c>
      <c r="E6" s="7">
        <v>6</v>
      </c>
      <c r="F6" s="7">
        <v>4</v>
      </c>
      <c r="G6" s="7">
        <v>0</v>
      </c>
      <c r="H6" s="7">
        <v>0</v>
      </c>
      <c r="I6" s="7">
        <v>1</v>
      </c>
      <c r="J6" s="7">
        <v>2</v>
      </c>
      <c r="K6" s="7">
        <v>0</v>
      </c>
      <c r="L6" s="8">
        <f>SUM(H6,I6,J6,K6)</f>
        <v>3</v>
      </c>
      <c r="M6" s="9">
        <v>0</v>
      </c>
      <c r="N6" s="10">
        <v>4</v>
      </c>
      <c r="O6" s="39">
        <f>(C6)/(26-E6-F6-G6)</f>
        <v>1</v>
      </c>
      <c r="P6" s="5"/>
      <c r="Q6" s="5"/>
      <c r="R6" s="5"/>
      <c r="S6" s="5"/>
      <c r="T6" s="6"/>
    </row>
    <row r="7" spans="1:25" ht="16.5" x14ac:dyDescent="0.3">
      <c r="A7" s="12">
        <v>2</v>
      </c>
      <c r="B7" s="7" t="s">
        <v>16</v>
      </c>
      <c r="C7" s="7">
        <v>15</v>
      </c>
      <c r="D7" s="7">
        <v>2</v>
      </c>
      <c r="E7" s="7">
        <v>6</v>
      </c>
      <c r="F7" s="7">
        <v>4</v>
      </c>
      <c r="G7" s="7">
        <v>0</v>
      </c>
      <c r="H7" s="7">
        <v>0</v>
      </c>
      <c r="I7" s="7">
        <v>0</v>
      </c>
      <c r="J7" s="7">
        <v>1</v>
      </c>
      <c r="K7" s="7">
        <v>0</v>
      </c>
      <c r="L7" s="8">
        <f t="shared" ref="L7:L35" si="0">SUM(H7,I7,J7,K7)</f>
        <v>1</v>
      </c>
      <c r="M7" s="9">
        <v>0</v>
      </c>
      <c r="N7" s="10">
        <v>4</v>
      </c>
      <c r="O7" s="39">
        <f t="shared" ref="O7:O35" si="1">(C7)/(26-E7-F7-G7)</f>
        <v>0.9375</v>
      </c>
      <c r="P7" s="5"/>
      <c r="Q7" s="5"/>
      <c r="R7" s="5"/>
      <c r="S7" s="5"/>
      <c r="T7" s="6"/>
    </row>
    <row r="8" spans="1:25" ht="16.5" x14ac:dyDescent="0.3">
      <c r="A8" s="12">
        <v>3</v>
      </c>
      <c r="B8" s="7" t="s">
        <v>17</v>
      </c>
      <c r="C8" s="7">
        <v>12</v>
      </c>
      <c r="D8" s="7">
        <v>0</v>
      </c>
      <c r="E8" s="7">
        <v>4</v>
      </c>
      <c r="F8" s="7">
        <v>7</v>
      </c>
      <c r="G8" s="7">
        <v>0</v>
      </c>
      <c r="H8" s="7">
        <v>1</v>
      </c>
      <c r="I8" s="7">
        <v>0</v>
      </c>
      <c r="J8" s="7">
        <v>0</v>
      </c>
      <c r="K8" s="7">
        <v>0</v>
      </c>
      <c r="L8" s="8">
        <f t="shared" si="0"/>
        <v>1</v>
      </c>
      <c r="M8" s="9">
        <v>0</v>
      </c>
      <c r="N8" s="10">
        <v>1</v>
      </c>
      <c r="O8" s="39">
        <f t="shared" si="1"/>
        <v>0.8</v>
      </c>
      <c r="P8" s="5"/>
      <c r="Q8" s="5"/>
      <c r="R8" s="5"/>
      <c r="S8" s="5"/>
      <c r="T8" s="6"/>
    </row>
    <row r="9" spans="1:25" ht="16.5" x14ac:dyDescent="0.3">
      <c r="A9" s="18">
        <v>4</v>
      </c>
      <c r="B9" s="7" t="s">
        <v>11</v>
      </c>
      <c r="C9" s="7">
        <v>12</v>
      </c>
      <c r="D9" s="7">
        <v>1</v>
      </c>
      <c r="E9" s="7">
        <v>4</v>
      </c>
      <c r="F9" s="7">
        <v>6</v>
      </c>
      <c r="G9" s="7">
        <v>0</v>
      </c>
      <c r="H9" s="7">
        <v>2</v>
      </c>
      <c r="I9" s="7">
        <v>0</v>
      </c>
      <c r="J9" s="7">
        <v>2</v>
      </c>
      <c r="K9" s="7">
        <v>0</v>
      </c>
      <c r="L9" s="8">
        <f t="shared" si="0"/>
        <v>4</v>
      </c>
      <c r="M9" s="9">
        <v>0</v>
      </c>
      <c r="N9" s="10">
        <v>5</v>
      </c>
      <c r="O9" s="39">
        <f t="shared" si="1"/>
        <v>0.75</v>
      </c>
      <c r="P9" s="5"/>
      <c r="Q9" s="5"/>
      <c r="R9" s="5"/>
      <c r="S9" s="5"/>
      <c r="T9" s="6"/>
    </row>
    <row r="10" spans="1:25" ht="16.5" x14ac:dyDescent="0.3">
      <c r="A10" s="18">
        <v>5</v>
      </c>
      <c r="B10" s="12" t="s">
        <v>12</v>
      </c>
      <c r="C10" s="7">
        <v>12</v>
      </c>
      <c r="D10" s="7">
        <v>1</v>
      </c>
      <c r="E10" s="7">
        <v>6</v>
      </c>
      <c r="F10" s="7">
        <v>7</v>
      </c>
      <c r="G10" s="7">
        <v>0</v>
      </c>
      <c r="H10" s="7">
        <v>0</v>
      </c>
      <c r="I10" s="7">
        <v>0</v>
      </c>
      <c r="J10" s="7">
        <v>1</v>
      </c>
      <c r="K10" s="7">
        <v>0</v>
      </c>
      <c r="L10" s="8">
        <f t="shared" si="0"/>
        <v>1</v>
      </c>
      <c r="M10" s="9">
        <v>1</v>
      </c>
      <c r="N10" s="10">
        <v>0</v>
      </c>
      <c r="O10" s="39">
        <f t="shared" si="1"/>
        <v>0.92307692307692313</v>
      </c>
      <c r="P10" s="5"/>
      <c r="Q10" s="13"/>
      <c r="R10" s="13"/>
      <c r="S10" s="13"/>
      <c r="T10" s="6"/>
    </row>
    <row r="11" spans="1:25" ht="16.5" x14ac:dyDescent="0.3">
      <c r="A11" s="12">
        <v>6</v>
      </c>
      <c r="B11" s="12" t="s">
        <v>13</v>
      </c>
      <c r="C11" s="7">
        <v>12</v>
      </c>
      <c r="D11" s="7">
        <v>1</v>
      </c>
      <c r="E11" s="7">
        <v>6</v>
      </c>
      <c r="F11" s="7">
        <v>7</v>
      </c>
      <c r="G11" s="7">
        <v>0</v>
      </c>
      <c r="H11" s="7">
        <v>0</v>
      </c>
      <c r="I11" s="7">
        <v>0</v>
      </c>
      <c r="J11" s="7">
        <v>1</v>
      </c>
      <c r="K11" s="7">
        <v>0</v>
      </c>
      <c r="L11" s="8">
        <f t="shared" si="0"/>
        <v>1</v>
      </c>
      <c r="M11" s="9">
        <v>0</v>
      </c>
      <c r="N11" s="10">
        <v>0</v>
      </c>
      <c r="O11" s="39">
        <f t="shared" si="1"/>
        <v>0.92307692307692313</v>
      </c>
      <c r="P11" s="5"/>
      <c r="Q11" s="13"/>
      <c r="R11" s="13"/>
      <c r="S11" s="13"/>
      <c r="T11" s="6"/>
    </row>
    <row r="12" spans="1:25" ht="16.5" x14ac:dyDescent="0.3">
      <c r="A12" s="12">
        <v>7</v>
      </c>
      <c r="B12" s="7" t="s">
        <v>14</v>
      </c>
      <c r="C12" s="7">
        <v>13</v>
      </c>
      <c r="D12" s="7">
        <v>1</v>
      </c>
      <c r="E12" s="7">
        <v>6</v>
      </c>
      <c r="F12" s="7">
        <v>7</v>
      </c>
      <c r="G12" s="7">
        <v>0</v>
      </c>
      <c r="H12" s="7">
        <v>0</v>
      </c>
      <c r="I12" s="7">
        <v>0</v>
      </c>
      <c r="J12" s="7">
        <v>2</v>
      </c>
      <c r="K12" s="7">
        <v>0</v>
      </c>
      <c r="L12" s="8">
        <f t="shared" si="0"/>
        <v>2</v>
      </c>
      <c r="M12" s="9">
        <v>1</v>
      </c>
      <c r="N12" s="10">
        <v>5</v>
      </c>
      <c r="O12" s="39">
        <f t="shared" si="1"/>
        <v>1</v>
      </c>
      <c r="P12" s="5"/>
      <c r="Q12" s="13"/>
      <c r="R12" s="13"/>
      <c r="S12" s="13"/>
      <c r="T12" s="6"/>
    </row>
    <row r="13" spans="1:25" ht="16.5" x14ac:dyDescent="0.3">
      <c r="A13" s="12">
        <v>8</v>
      </c>
      <c r="B13" s="7" t="s">
        <v>15</v>
      </c>
      <c r="C13" s="7">
        <v>10</v>
      </c>
      <c r="D13" s="7">
        <v>1</v>
      </c>
      <c r="E13" s="7">
        <v>6</v>
      </c>
      <c r="F13" s="7">
        <v>8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8">
        <f t="shared" si="0"/>
        <v>1</v>
      </c>
      <c r="M13" s="9">
        <v>0</v>
      </c>
      <c r="N13" s="10">
        <v>3</v>
      </c>
      <c r="O13" s="39">
        <f t="shared" si="1"/>
        <v>0.83333333333333337</v>
      </c>
      <c r="P13" s="5"/>
      <c r="Q13" s="13"/>
      <c r="R13" s="13"/>
      <c r="S13" s="13"/>
      <c r="T13" s="6"/>
    </row>
    <row r="14" spans="1:25" ht="16.5" x14ac:dyDescent="0.3">
      <c r="A14" s="12">
        <v>9</v>
      </c>
      <c r="B14" s="7" t="s">
        <v>16</v>
      </c>
      <c r="C14" s="7">
        <v>9</v>
      </c>
      <c r="D14" s="7">
        <v>1</v>
      </c>
      <c r="E14" s="7">
        <v>5</v>
      </c>
      <c r="F14" s="7">
        <v>9</v>
      </c>
      <c r="G14" s="7">
        <v>0</v>
      </c>
      <c r="H14" s="7">
        <v>2</v>
      </c>
      <c r="I14" s="7">
        <v>0</v>
      </c>
      <c r="J14" s="7">
        <v>2</v>
      </c>
      <c r="K14" s="7">
        <v>0</v>
      </c>
      <c r="L14" s="8">
        <f t="shared" si="0"/>
        <v>4</v>
      </c>
      <c r="M14" s="9">
        <v>1</v>
      </c>
      <c r="N14" s="10">
        <v>3</v>
      </c>
      <c r="O14" s="39">
        <f t="shared" si="1"/>
        <v>0.75</v>
      </c>
      <c r="P14" s="5"/>
      <c r="Q14" s="13"/>
      <c r="R14" s="13"/>
      <c r="S14" s="13"/>
      <c r="T14" s="6"/>
    </row>
    <row r="15" spans="1:25" ht="16.5" x14ac:dyDescent="0.3">
      <c r="A15" s="12">
        <v>10</v>
      </c>
      <c r="B15" s="7" t="s">
        <v>17</v>
      </c>
      <c r="C15" s="7">
        <v>10</v>
      </c>
      <c r="D15" s="7">
        <v>1</v>
      </c>
      <c r="E15" s="7">
        <v>5</v>
      </c>
      <c r="F15" s="7">
        <v>9</v>
      </c>
      <c r="G15" s="7">
        <v>0</v>
      </c>
      <c r="H15" s="7">
        <v>1</v>
      </c>
      <c r="I15" s="7">
        <v>1</v>
      </c>
      <c r="J15" s="7">
        <v>1</v>
      </c>
      <c r="K15" s="7">
        <v>0</v>
      </c>
      <c r="L15" s="8">
        <f t="shared" si="0"/>
        <v>3</v>
      </c>
      <c r="M15" s="9">
        <v>0</v>
      </c>
      <c r="N15" s="10">
        <v>2</v>
      </c>
      <c r="O15" s="39">
        <f t="shared" si="1"/>
        <v>0.83333333333333337</v>
      </c>
      <c r="P15" s="5"/>
      <c r="Q15" s="13"/>
      <c r="R15" s="13"/>
      <c r="S15" s="13"/>
      <c r="T15" s="6"/>
    </row>
    <row r="16" spans="1:25" ht="16.5" x14ac:dyDescent="0.3">
      <c r="A16" s="12">
        <v>11</v>
      </c>
      <c r="B16" s="7" t="s">
        <v>11</v>
      </c>
      <c r="C16" s="7">
        <v>11</v>
      </c>
      <c r="D16" s="7">
        <v>1</v>
      </c>
      <c r="E16" s="7">
        <v>6</v>
      </c>
      <c r="F16" s="7">
        <v>8</v>
      </c>
      <c r="G16" s="7">
        <v>0</v>
      </c>
      <c r="H16" s="7">
        <v>1</v>
      </c>
      <c r="I16" s="7">
        <v>1</v>
      </c>
      <c r="J16" s="7">
        <v>0</v>
      </c>
      <c r="K16" s="7">
        <v>0</v>
      </c>
      <c r="L16" s="8">
        <f t="shared" si="0"/>
        <v>2</v>
      </c>
      <c r="M16" s="9">
        <v>0</v>
      </c>
      <c r="N16" s="10">
        <v>4</v>
      </c>
      <c r="O16" s="39">
        <f t="shared" si="1"/>
        <v>0.91666666666666663</v>
      </c>
      <c r="P16" s="5"/>
      <c r="Q16" s="13"/>
      <c r="R16" s="13"/>
      <c r="S16" s="13"/>
      <c r="T16" s="6"/>
    </row>
    <row r="17" spans="1:20" ht="16.5" x14ac:dyDescent="0.3">
      <c r="A17" s="12">
        <v>12</v>
      </c>
      <c r="B17" s="12" t="s">
        <v>12</v>
      </c>
      <c r="C17" s="7">
        <v>9</v>
      </c>
      <c r="D17" s="7">
        <v>0</v>
      </c>
      <c r="E17" s="7">
        <v>4</v>
      </c>
      <c r="F17" s="7">
        <v>9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8">
        <f t="shared" si="0"/>
        <v>1</v>
      </c>
      <c r="M17" s="9">
        <v>0</v>
      </c>
      <c r="N17" s="10">
        <v>0</v>
      </c>
      <c r="O17" s="39">
        <f t="shared" si="1"/>
        <v>0.69230769230769229</v>
      </c>
      <c r="P17" s="5"/>
      <c r="Q17" s="13"/>
      <c r="R17" s="13"/>
      <c r="S17" s="13"/>
      <c r="T17" s="6"/>
    </row>
    <row r="18" spans="1:20" ht="16.5" x14ac:dyDescent="0.3">
      <c r="A18" s="12">
        <v>13</v>
      </c>
      <c r="B18" s="12" t="s">
        <v>13</v>
      </c>
      <c r="C18" s="7">
        <v>12</v>
      </c>
      <c r="D18" s="7">
        <v>0</v>
      </c>
      <c r="E18" s="7">
        <v>5</v>
      </c>
      <c r="F18" s="7">
        <v>9</v>
      </c>
      <c r="G18" s="7">
        <v>0</v>
      </c>
      <c r="H18" s="7">
        <v>2</v>
      </c>
      <c r="I18" s="7">
        <v>1</v>
      </c>
      <c r="J18" s="7">
        <v>1</v>
      </c>
      <c r="K18" s="7">
        <v>0</v>
      </c>
      <c r="L18" s="8">
        <f t="shared" si="0"/>
        <v>4</v>
      </c>
      <c r="M18" s="9">
        <v>0</v>
      </c>
      <c r="N18" s="10">
        <v>1</v>
      </c>
      <c r="O18" s="39">
        <f t="shared" si="1"/>
        <v>1</v>
      </c>
      <c r="P18" s="5"/>
      <c r="Q18" s="13"/>
      <c r="R18" s="13"/>
      <c r="S18" s="13"/>
      <c r="T18" s="6"/>
    </row>
    <row r="19" spans="1:20" ht="16.5" x14ac:dyDescent="0.3">
      <c r="A19" s="12">
        <v>14</v>
      </c>
      <c r="B19" s="7" t="s">
        <v>14</v>
      </c>
      <c r="C19" s="7">
        <v>12</v>
      </c>
      <c r="D19" s="7">
        <v>0</v>
      </c>
      <c r="E19" s="7">
        <v>5</v>
      </c>
      <c r="F19" s="7">
        <v>9</v>
      </c>
      <c r="G19" s="7">
        <v>0</v>
      </c>
      <c r="H19" s="7">
        <v>0</v>
      </c>
      <c r="I19" s="7">
        <v>0</v>
      </c>
      <c r="J19" s="7">
        <v>2</v>
      </c>
      <c r="K19" s="7">
        <v>0</v>
      </c>
      <c r="L19" s="8">
        <f t="shared" si="0"/>
        <v>2</v>
      </c>
      <c r="M19" s="9">
        <v>0</v>
      </c>
      <c r="N19" s="10">
        <v>2</v>
      </c>
      <c r="O19" s="39">
        <f t="shared" si="1"/>
        <v>1</v>
      </c>
      <c r="P19" s="13"/>
      <c r="Q19" s="13"/>
      <c r="R19" s="13"/>
      <c r="S19" s="13"/>
      <c r="T19" s="6"/>
    </row>
    <row r="20" spans="1:20" ht="16.5" x14ac:dyDescent="0.3">
      <c r="A20" s="12">
        <v>15</v>
      </c>
      <c r="B20" s="7" t="s">
        <v>15</v>
      </c>
      <c r="C20" s="7">
        <v>12</v>
      </c>
      <c r="D20" s="7">
        <v>0</v>
      </c>
      <c r="E20" s="7">
        <v>5</v>
      </c>
      <c r="F20" s="7">
        <v>9</v>
      </c>
      <c r="G20" s="7">
        <v>0</v>
      </c>
      <c r="H20" s="7">
        <v>0</v>
      </c>
      <c r="I20" s="7">
        <v>0</v>
      </c>
      <c r="J20" s="7">
        <v>1</v>
      </c>
      <c r="K20" s="7">
        <v>0</v>
      </c>
      <c r="L20" s="8">
        <f t="shared" si="0"/>
        <v>1</v>
      </c>
      <c r="M20" s="9">
        <v>0</v>
      </c>
      <c r="N20" s="10">
        <v>2</v>
      </c>
      <c r="O20" s="39">
        <f t="shared" si="1"/>
        <v>1</v>
      </c>
      <c r="P20" s="5"/>
      <c r="Q20" s="13"/>
      <c r="R20" s="13"/>
      <c r="S20" s="13"/>
      <c r="T20" s="6"/>
    </row>
    <row r="21" spans="1:20" ht="16.5" x14ac:dyDescent="0.3">
      <c r="A21" s="12">
        <v>16</v>
      </c>
      <c r="B21" s="7" t="s">
        <v>16</v>
      </c>
      <c r="C21" s="7">
        <v>12</v>
      </c>
      <c r="D21" s="7">
        <v>1</v>
      </c>
      <c r="E21" s="7">
        <v>5</v>
      </c>
      <c r="F21" s="7">
        <v>9</v>
      </c>
      <c r="G21" s="7">
        <v>0</v>
      </c>
      <c r="H21" s="7">
        <v>1</v>
      </c>
      <c r="I21" s="7">
        <v>0</v>
      </c>
      <c r="J21" s="7">
        <v>4</v>
      </c>
      <c r="K21" s="7">
        <v>0</v>
      </c>
      <c r="L21" s="8">
        <f t="shared" si="0"/>
        <v>5</v>
      </c>
      <c r="M21" s="9">
        <v>0</v>
      </c>
      <c r="N21" s="10">
        <v>3</v>
      </c>
      <c r="O21" s="39">
        <f t="shared" si="1"/>
        <v>1</v>
      </c>
      <c r="P21" s="5"/>
      <c r="Q21" s="13"/>
      <c r="R21" s="13"/>
      <c r="S21" s="13"/>
      <c r="T21" s="6"/>
    </row>
    <row r="22" spans="1:20" ht="16.5" x14ac:dyDescent="0.3">
      <c r="A22" s="12">
        <v>17</v>
      </c>
      <c r="B22" s="7" t="s">
        <v>17</v>
      </c>
      <c r="C22" s="7">
        <v>14</v>
      </c>
      <c r="D22" s="7">
        <v>2</v>
      </c>
      <c r="E22" s="7">
        <v>4</v>
      </c>
      <c r="F22" s="7">
        <v>7</v>
      </c>
      <c r="G22" s="7">
        <v>0</v>
      </c>
      <c r="H22" s="7">
        <v>1</v>
      </c>
      <c r="I22" s="7">
        <v>1</v>
      </c>
      <c r="J22" s="7">
        <v>0</v>
      </c>
      <c r="K22" s="7">
        <v>0</v>
      </c>
      <c r="L22" s="8">
        <f t="shared" si="0"/>
        <v>2</v>
      </c>
      <c r="M22" s="9">
        <v>0</v>
      </c>
      <c r="N22" s="10">
        <v>2</v>
      </c>
      <c r="O22" s="39">
        <f t="shared" si="1"/>
        <v>0.93333333333333335</v>
      </c>
      <c r="P22" s="5"/>
      <c r="Q22" s="13"/>
      <c r="R22" s="13"/>
      <c r="S22" s="13"/>
      <c r="T22" s="6"/>
    </row>
    <row r="23" spans="1:20" ht="16.5" x14ac:dyDescent="0.3">
      <c r="A23" s="12">
        <v>18</v>
      </c>
      <c r="B23" s="7" t="s">
        <v>11</v>
      </c>
      <c r="C23" s="7">
        <v>13</v>
      </c>
      <c r="D23" s="7">
        <v>2</v>
      </c>
      <c r="E23" s="7">
        <v>4</v>
      </c>
      <c r="F23" s="7">
        <v>9</v>
      </c>
      <c r="G23" s="7">
        <v>0</v>
      </c>
      <c r="H23" s="7">
        <v>0</v>
      </c>
      <c r="I23" s="7">
        <v>0</v>
      </c>
      <c r="J23" s="7">
        <v>2</v>
      </c>
      <c r="K23" s="7">
        <v>0</v>
      </c>
      <c r="L23" s="8">
        <f t="shared" si="0"/>
        <v>2</v>
      </c>
      <c r="M23" s="9">
        <v>0</v>
      </c>
      <c r="N23" s="10">
        <v>4</v>
      </c>
      <c r="O23" s="39">
        <f t="shared" si="1"/>
        <v>1</v>
      </c>
      <c r="P23" s="5"/>
      <c r="Q23" s="13"/>
      <c r="R23" s="13"/>
      <c r="S23" s="13"/>
      <c r="T23" s="6"/>
    </row>
    <row r="24" spans="1:20" ht="16.5" x14ac:dyDescent="0.3">
      <c r="A24" s="12">
        <v>19</v>
      </c>
      <c r="B24" s="12" t="s">
        <v>12</v>
      </c>
      <c r="C24" s="7">
        <v>12</v>
      </c>
      <c r="D24" s="7">
        <v>2</v>
      </c>
      <c r="E24" s="7">
        <v>4</v>
      </c>
      <c r="F24" s="7">
        <v>10</v>
      </c>
      <c r="G24" s="7">
        <v>0</v>
      </c>
      <c r="H24" s="7">
        <v>0</v>
      </c>
      <c r="I24" s="7">
        <v>0</v>
      </c>
      <c r="J24" s="7">
        <v>2</v>
      </c>
      <c r="K24" s="7">
        <v>0</v>
      </c>
      <c r="L24" s="8">
        <f t="shared" si="0"/>
        <v>2</v>
      </c>
      <c r="M24" s="9">
        <v>0</v>
      </c>
      <c r="N24" s="10">
        <v>1</v>
      </c>
      <c r="O24" s="39">
        <f t="shared" si="1"/>
        <v>1</v>
      </c>
      <c r="P24" s="5"/>
      <c r="Q24" s="5"/>
      <c r="R24" s="5"/>
      <c r="S24" s="13"/>
      <c r="T24" s="6"/>
    </row>
    <row r="25" spans="1:20" ht="16.5" x14ac:dyDescent="0.3">
      <c r="A25" s="12">
        <v>20</v>
      </c>
      <c r="B25" s="12" t="s">
        <v>13</v>
      </c>
      <c r="C25" s="7">
        <v>12</v>
      </c>
      <c r="D25" s="7">
        <v>2</v>
      </c>
      <c r="E25" s="7">
        <v>4</v>
      </c>
      <c r="F25" s="7">
        <v>10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8">
        <f t="shared" si="0"/>
        <v>0</v>
      </c>
      <c r="M25" s="9">
        <v>0</v>
      </c>
      <c r="N25" s="10">
        <v>0</v>
      </c>
      <c r="O25" s="39">
        <f t="shared" si="1"/>
        <v>1</v>
      </c>
      <c r="P25" s="5"/>
      <c r="Q25" s="5"/>
      <c r="R25" s="5"/>
      <c r="S25" s="5"/>
      <c r="T25" s="6"/>
    </row>
    <row r="26" spans="1:20" ht="16.5" x14ac:dyDescent="0.3">
      <c r="A26" s="12">
        <v>21</v>
      </c>
      <c r="B26" s="7" t="s">
        <v>14</v>
      </c>
      <c r="C26" s="7">
        <v>12</v>
      </c>
      <c r="D26" s="7">
        <v>2</v>
      </c>
      <c r="E26" s="7">
        <v>4</v>
      </c>
      <c r="F26" s="7">
        <v>10</v>
      </c>
      <c r="G26" s="7">
        <v>0</v>
      </c>
      <c r="H26" s="7">
        <v>0</v>
      </c>
      <c r="I26" s="7">
        <v>0</v>
      </c>
      <c r="J26" s="7">
        <v>3</v>
      </c>
      <c r="K26" s="7">
        <v>0</v>
      </c>
      <c r="L26" s="8">
        <f t="shared" si="0"/>
        <v>3</v>
      </c>
      <c r="M26" s="9">
        <v>0</v>
      </c>
      <c r="N26" s="10">
        <v>1</v>
      </c>
      <c r="O26" s="39">
        <f t="shared" si="1"/>
        <v>1</v>
      </c>
      <c r="P26" s="5"/>
      <c r="Q26" s="5"/>
      <c r="R26" s="5"/>
      <c r="S26" s="5"/>
      <c r="T26" s="6"/>
    </row>
    <row r="27" spans="1:20" ht="16.5" x14ac:dyDescent="0.3">
      <c r="A27" s="12">
        <v>22</v>
      </c>
      <c r="B27" s="7" t="s">
        <v>15</v>
      </c>
      <c r="C27" s="7">
        <v>14</v>
      </c>
      <c r="D27" s="7">
        <v>2</v>
      </c>
      <c r="E27" s="30">
        <v>6</v>
      </c>
      <c r="F27" s="7">
        <v>5</v>
      </c>
      <c r="G27" s="7">
        <v>0</v>
      </c>
      <c r="H27" s="7">
        <v>0</v>
      </c>
      <c r="I27" s="7">
        <v>0</v>
      </c>
      <c r="J27" s="7">
        <v>2</v>
      </c>
      <c r="K27" s="7">
        <v>0</v>
      </c>
      <c r="L27" s="8">
        <f t="shared" si="0"/>
        <v>2</v>
      </c>
      <c r="M27" s="9">
        <v>0</v>
      </c>
      <c r="N27" s="10">
        <v>1</v>
      </c>
      <c r="O27" s="39">
        <f t="shared" si="1"/>
        <v>0.93333333333333335</v>
      </c>
      <c r="P27" s="5"/>
      <c r="Q27" s="5"/>
      <c r="R27" s="5"/>
      <c r="S27" s="5"/>
      <c r="T27" s="6"/>
    </row>
    <row r="28" spans="1:20" ht="16.5" x14ac:dyDescent="0.3">
      <c r="A28" s="12">
        <v>23</v>
      </c>
      <c r="B28" s="7" t="s">
        <v>16</v>
      </c>
      <c r="C28" s="7">
        <v>16</v>
      </c>
      <c r="D28" s="7">
        <v>4</v>
      </c>
      <c r="E28" s="7">
        <v>6</v>
      </c>
      <c r="F28" s="7">
        <v>4</v>
      </c>
      <c r="G28" s="7">
        <v>0</v>
      </c>
      <c r="H28" s="7">
        <v>0</v>
      </c>
      <c r="I28" s="7">
        <v>2</v>
      </c>
      <c r="J28" s="7">
        <v>0</v>
      </c>
      <c r="K28" s="7">
        <v>0</v>
      </c>
      <c r="L28" s="8">
        <f t="shared" si="0"/>
        <v>2</v>
      </c>
      <c r="M28" s="9">
        <v>0</v>
      </c>
      <c r="N28" s="10">
        <v>1</v>
      </c>
      <c r="O28" s="39">
        <f t="shared" si="1"/>
        <v>1</v>
      </c>
      <c r="P28" s="5"/>
      <c r="Q28" s="5"/>
      <c r="R28" s="5"/>
      <c r="S28" s="5"/>
      <c r="T28" s="6"/>
    </row>
    <row r="29" spans="1:20" ht="16.5" x14ac:dyDescent="0.3">
      <c r="A29" s="26">
        <v>24</v>
      </c>
      <c r="B29" s="7" t="s">
        <v>17</v>
      </c>
      <c r="C29" s="7">
        <v>16</v>
      </c>
      <c r="D29" s="7">
        <v>4</v>
      </c>
      <c r="E29" s="7">
        <v>5</v>
      </c>
      <c r="F29" s="7">
        <v>5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8">
        <f t="shared" si="0"/>
        <v>0</v>
      </c>
      <c r="M29" s="9">
        <v>0</v>
      </c>
      <c r="N29" s="10">
        <v>0</v>
      </c>
      <c r="O29" s="39">
        <f t="shared" si="1"/>
        <v>1</v>
      </c>
      <c r="P29" s="5"/>
      <c r="Q29" s="5"/>
      <c r="R29" s="5"/>
      <c r="S29" s="5"/>
      <c r="T29" s="6"/>
    </row>
    <row r="30" spans="1:20" ht="16.5" x14ac:dyDescent="0.3">
      <c r="A30" s="12">
        <v>25</v>
      </c>
      <c r="B30" s="7" t="s">
        <v>11</v>
      </c>
      <c r="C30" s="7">
        <v>16</v>
      </c>
      <c r="D30" s="7">
        <v>5</v>
      </c>
      <c r="E30" s="7">
        <v>5</v>
      </c>
      <c r="F30" s="7">
        <v>5</v>
      </c>
      <c r="G30" s="7">
        <v>0</v>
      </c>
      <c r="H30" s="7">
        <v>0</v>
      </c>
      <c r="I30" s="7">
        <v>2</v>
      </c>
      <c r="J30" s="7">
        <v>2</v>
      </c>
      <c r="K30" s="7">
        <v>0</v>
      </c>
      <c r="L30" s="8">
        <f t="shared" si="0"/>
        <v>4</v>
      </c>
      <c r="M30" s="9">
        <v>0</v>
      </c>
      <c r="N30" s="10">
        <v>5</v>
      </c>
      <c r="O30" s="39">
        <f t="shared" si="1"/>
        <v>1</v>
      </c>
      <c r="P30" s="5"/>
      <c r="Q30" s="5"/>
      <c r="R30" s="5"/>
      <c r="S30" s="5"/>
      <c r="T30" s="6"/>
    </row>
    <row r="31" spans="1:20" ht="16.5" x14ac:dyDescent="0.3">
      <c r="A31" s="12">
        <v>26</v>
      </c>
      <c r="B31" s="12" t="s">
        <v>12</v>
      </c>
      <c r="C31" s="7">
        <v>16</v>
      </c>
      <c r="D31" s="7">
        <v>5</v>
      </c>
      <c r="E31" s="7">
        <v>5</v>
      </c>
      <c r="F31" s="7">
        <v>5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8">
        <f t="shared" si="0"/>
        <v>0</v>
      </c>
      <c r="M31" s="9">
        <v>0</v>
      </c>
      <c r="N31" s="10">
        <v>0</v>
      </c>
      <c r="O31" s="39">
        <f t="shared" si="1"/>
        <v>1</v>
      </c>
      <c r="P31" s="5"/>
      <c r="Q31" s="5"/>
      <c r="R31" s="5"/>
      <c r="S31" s="5"/>
      <c r="T31" s="6"/>
    </row>
    <row r="32" spans="1:20" ht="16.5" x14ac:dyDescent="0.3">
      <c r="A32" s="12">
        <v>27</v>
      </c>
      <c r="B32" s="12" t="s">
        <v>13</v>
      </c>
      <c r="C32" s="7">
        <v>15</v>
      </c>
      <c r="D32" s="7">
        <v>4</v>
      </c>
      <c r="E32" s="7">
        <v>6</v>
      </c>
      <c r="F32" s="7">
        <v>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8">
        <f>SUM(H32,I32,J32,K32)</f>
        <v>0</v>
      </c>
      <c r="M32" s="9">
        <v>0</v>
      </c>
      <c r="N32" s="10">
        <v>0</v>
      </c>
      <c r="O32" s="39">
        <f t="shared" si="1"/>
        <v>1</v>
      </c>
      <c r="P32" s="5"/>
      <c r="Q32" s="5" t="s">
        <v>50</v>
      </c>
      <c r="R32" s="5"/>
      <c r="S32" s="5"/>
      <c r="T32" s="6"/>
    </row>
    <row r="33" spans="1:26" ht="16.5" x14ac:dyDescent="0.3">
      <c r="A33" s="12">
        <v>28</v>
      </c>
      <c r="B33" s="7" t="s">
        <v>14</v>
      </c>
      <c r="C33" s="7">
        <v>15</v>
      </c>
      <c r="D33" s="7">
        <v>4</v>
      </c>
      <c r="E33" s="7">
        <v>6</v>
      </c>
      <c r="F33" s="7">
        <v>5</v>
      </c>
      <c r="G33" s="7">
        <v>0</v>
      </c>
      <c r="H33" s="7">
        <v>1</v>
      </c>
      <c r="I33" s="7">
        <v>1</v>
      </c>
      <c r="J33" s="7">
        <v>1</v>
      </c>
      <c r="K33" s="7">
        <v>0</v>
      </c>
      <c r="L33" s="8">
        <f t="shared" si="0"/>
        <v>3</v>
      </c>
      <c r="M33" s="9">
        <v>0</v>
      </c>
      <c r="N33" s="10">
        <v>2</v>
      </c>
      <c r="O33" s="39">
        <f t="shared" si="1"/>
        <v>1</v>
      </c>
      <c r="P33" s="5"/>
      <c r="Q33" s="5"/>
      <c r="R33" s="5"/>
      <c r="S33" s="5"/>
      <c r="T33" s="6"/>
    </row>
    <row r="34" spans="1:26" ht="16.5" x14ac:dyDescent="0.3">
      <c r="A34" s="12">
        <v>29</v>
      </c>
      <c r="B34" s="7" t="s">
        <v>15</v>
      </c>
      <c r="C34" s="7">
        <v>16</v>
      </c>
      <c r="D34" s="7">
        <v>3</v>
      </c>
      <c r="E34" s="7">
        <v>4</v>
      </c>
      <c r="F34" s="7">
        <v>5</v>
      </c>
      <c r="G34" s="7">
        <v>0</v>
      </c>
      <c r="H34" s="7">
        <v>1</v>
      </c>
      <c r="I34" s="7">
        <v>0</v>
      </c>
      <c r="J34" s="7">
        <v>0</v>
      </c>
      <c r="K34" s="7">
        <v>0</v>
      </c>
      <c r="L34" s="8">
        <f t="shared" si="0"/>
        <v>1</v>
      </c>
      <c r="M34" s="9">
        <v>1</v>
      </c>
      <c r="N34" s="10">
        <v>1</v>
      </c>
      <c r="O34" s="39">
        <f t="shared" si="1"/>
        <v>0.94117647058823528</v>
      </c>
      <c r="P34" s="5"/>
      <c r="Q34" s="5"/>
      <c r="R34" s="5"/>
      <c r="S34" s="5"/>
      <c r="T34" s="6"/>
    </row>
    <row r="35" spans="1:26" ht="16.5" x14ac:dyDescent="0.3">
      <c r="A35" s="18">
        <v>30</v>
      </c>
      <c r="B35" s="7" t="s">
        <v>16</v>
      </c>
      <c r="C35" s="7">
        <v>16</v>
      </c>
      <c r="D35" s="7">
        <v>3</v>
      </c>
      <c r="E35" s="7">
        <v>4</v>
      </c>
      <c r="F35" s="7">
        <v>6</v>
      </c>
      <c r="G35" s="7">
        <v>0</v>
      </c>
      <c r="H35" s="7">
        <v>0</v>
      </c>
      <c r="I35" s="7">
        <v>1</v>
      </c>
      <c r="J35" s="7">
        <v>2</v>
      </c>
      <c r="K35" s="7">
        <v>0</v>
      </c>
      <c r="L35" s="8">
        <f t="shared" si="0"/>
        <v>3</v>
      </c>
      <c r="M35" s="9">
        <v>0</v>
      </c>
      <c r="N35" s="10">
        <v>5</v>
      </c>
      <c r="O35" s="39">
        <f t="shared" si="1"/>
        <v>1</v>
      </c>
      <c r="P35" s="5"/>
      <c r="Q35" s="5"/>
      <c r="R35" s="5"/>
      <c r="S35" s="5"/>
      <c r="T35" s="6"/>
    </row>
    <row r="36" spans="1:26" ht="16.5" x14ac:dyDescent="0.3">
      <c r="A36" s="44" t="s">
        <v>18</v>
      </c>
      <c r="B36" s="44"/>
      <c r="C36" s="12">
        <f t="shared" ref="C36:N36" si="2">SUM(C6:C35)</f>
        <v>392</v>
      </c>
      <c r="D36" s="12">
        <f t="shared" si="2"/>
        <v>58</v>
      </c>
      <c r="E36" s="12">
        <f t="shared" si="2"/>
        <v>151</v>
      </c>
      <c r="F36" s="12">
        <f t="shared" si="2"/>
        <v>212</v>
      </c>
      <c r="G36" s="12">
        <f t="shared" si="2"/>
        <v>0</v>
      </c>
      <c r="H36" s="12">
        <f t="shared" si="2"/>
        <v>13</v>
      </c>
      <c r="I36" s="12">
        <f t="shared" si="2"/>
        <v>11</v>
      </c>
      <c r="J36" s="12">
        <f t="shared" si="2"/>
        <v>36</v>
      </c>
      <c r="K36" s="12">
        <f t="shared" si="2"/>
        <v>0</v>
      </c>
      <c r="L36" s="14">
        <f t="shared" si="2"/>
        <v>60</v>
      </c>
      <c r="M36" s="15">
        <f t="shared" si="2"/>
        <v>4</v>
      </c>
      <c r="N36" s="16">
        <f t="shared" si="2"/>
        <v>62</v>
      </c>
      <c r="O36" s="41">
        <f>AVERAGE(O6:O35)</f>
        <v>0.93890460030165912</v>
      </c>
      <c r="P36" s="17"/>
      <c r="Q36" s="5"/>
      <c r="R36" s="5"/>
      <c r="S36" s="5"/>
      <c r="T36" s="6"/>
      <c r="U36" s="6"/>
      <c r="V36" s="5"/>
    </row>
    <row r="37" spans="1:26" ht="16.5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 t="s">
        <v>50</v>
      </c>
      <c r="S37" s="5"/>
      <c r="T37" s="6"/>
      <c r="U37" s="6"/>
      <c r="V37" s="5"/>
    </row>
    <row r="38" spans="1:26" ht="16.5" x14ac:dyDescent="0.3">
      <c r="A38" s="45" t="s">
        <v>19</v>
      </c>
      <c r="B38" s="45"/>
      <c r="C38" s="45"/>
      <c r="D38" s="45"/>
      <c r="E38" s="45"/>
      <c r="F38" s="45"/>
      <c r="G38" s="45"/>
      <c r="H38" s="45"/>
      <c r="I38" s="45"/>
      <c r="J38" s="45"/>
      <c r="K38" s="28"/>
      <c r="L38" s="46">
        <f>AVERAGE(C6:C35)</f>
        <v>13.066666666666666</v>
      </c>
      <c r="M38" s="46"/>
      <c r="N38" s="46"/>
      <c r="O38" s="5"/>
      <c r="P38" s="5"/>
      <c r="Q38" s="5"/>
      <c r="R38" s="5"/>
      <c r="S38" s="5"/>
      <c r="T38" s="6"/>
      <c r="U38" s="6"/>
      <c r="V38" s="5"/>
    </row>
    <row r="39" spans="1:26" ht="16.5" x14ac:dyDescent="0.3">
      <c r="A39" s="45" t="s">
        <v>25</v>
      </c>
      <c r="B39" s="45"/>
      <c r="C39" s="45"/>
      <c r="D39" s="45"/>
      <c r="E39" s="45"/>
      <c r="F39" s="45"/>
      <c r="G39" s="45"/>
      <c r="H39" s="45"/>
      <c r="I39" s="45"/>
      <c r="J39" s="45"/>
      <c r="K39" s="28"/>
      <c r="L39" s="46">
        <f>AVERAGE(E6:E35)</f>
        <v>5.0333333333333332</v>
      </c>
      <c r="M39" s="46"/>
      <c r="N39" s="46"/>
      <c r="O39" s="5"/>
      <c r="P39" s="5"/>
      <c r="Q39" s="5"/>
      <c r="R39" s="5"/>
      <c r="S39" s="5"/>
      <c r="T39" s="6"/>
      <c r="U39" s="6"/>
      <c r="V39" s="5"/>
    </row>
    <row r="40" spans="1:26" ht="16.5" x14ac:dyDescent="0.3">
      <c r="A40" s="45" t="s">
        <v>20</v>
      </c>
      <c r="B40" s="45"/>
      <c r="C40" s="45"/>
      <c r="D40" s="45"/>
      <c r="E40" s="45"/>
      <c r="F40" s="45"/>
      <c r="G40" s="45"/>
      <c r="H40" s="45"/>
      <c r="I40" s="45"/>
      <c r="J40" s="45"/>
      <c r="K40" s="28"/>
      <c r="L40" s="46">
        <f>AVERAGE(L6:L35)</f>
        <v>2</v>
      </c>
      <c r="M40" s="46"/>
      <c r="N40" s="46"/>
      <c r="O40" s="5"/>
      <c r="P40" s="5"/>
      <c r="Q40" s="5"/>
      <c r="R40" s="5"/>
      <c r="S40" s="5"/>
      <c r="T40" s="6"/>
      <c r="U40" s="6"/>
      <c r="V40" s="5"/>
    </row>
    <row r="41" spans="1:26" ht="16.5" x14ac:dyDescent="0.3">
      <c r="A41" s="45" t="s">
        <v>21</v>
      </c>
      <c r="B41" s="45"/>
      <c r="C41" s="45"/>
      <c r="D41" s="45"/>
      <c r="E41" s="45"/>
      <c r="F41" s="45"/>
      <c r="G41" s="45"/>
      <c r="H41" s="45"/>
      <c r="I41" s="45"/>
      <c r="J41" s="45"/>
      <c r="K41" s="28"/>
      <c r="L41" s="46">
        <f>AVERAGE(H6:H35)</f>
        <v>0.43333333333333335</v>
      </c>
      <c r="M41" s="46"/>
      <c r="N41" s="46"/>
      <c r="O41" s="5"/>
      <c r="P41" s="5"/>
      <c r="Q41" s="5"/>
      <c r="R41" s="5"/>
      <c r="S41" s="5"/>
      <c r="T41" s="6"/>
      <c r="U41" s="6"/>
      <c r="V41" s="5"/>
    </row>
    <row r="42" spans="1:26" ht="16.5" x14ac:dyDescent="0.3">
      <c r="A42" s="45" t="s">
        <v>22</v>
      </c>
      <c r="B42" s="45"/>
      <c r="C42" s="45"/>
      <c r="D42" s="45"/>
      <c r="E42" s="45"/>
      <c r="F42" s="45"/>
      <c r="G42" s="45"/>
      <c r="H42" s="45"/>
      <c r="I42" s="45"/>
      <c r="J42" s="45"/>
      <c r="K42" s="28"/>
      <c r="L42" s="46">
        <f>AVERAGE(I6:I35)</f>
        <v>0.36666666666666664</v>
      </c>
      <c r="M42" s="46"/>
      <c r="N42" s="46"/>
      <c r="O42" s="5"/>
      <c r="P42" s="5"/>
      <c r="Q42" s="5"/>
      <c r="R42" s="5"/>
      <c r="S42" s="5"/>
      <c r="T42" s="6"/>
      <c r="U42" s="6"/>
      <c r="V42" s="5"/>
    </row>
    <row r="43" spans="1:26" ht="16.5" x14ac:dyDescent="0.3">
      <c r="A43" s="45" t="s">
        <v>23</v>
      </c>
      <c r="B43" s="45"/>
      <c r="C43" s="45"/>
      <c r="D43" s="45"/>
      <c r="E43" s="45"/>
      <c r="F43" s="45"/>
      <c r="G43" s="45"/>
      <c r="H43" s="45"/>
      <c r="I43" s="45"/>
      <c r="J43" s="45"/>
      <c r="K43" s="28"/>
      <c r="L43" s="46">
        <f>AVERAGE(J6:J35)</f>
        <v>1.2</v>
      </c>
      <c r="M43" s="46"/>
      <c r="N43" s="46"/>
      <c r="O43" s="5"/>
      <c r="U43" s="6"/>
      <c r="V43" s="5"/>
    </row>
    <row r="44" spans="1:26" ht="16.5" x14ac:dyDescent="0.3">
      <c r="A44" s="45" t="s">
        <v>24</v>
      </c>
      <c r="B44" s="45"/>
      <c r="C44" s="45"/>
      <c r="D44" s="45"/>
      <c r="E44" s="45"/>
      <c r="F44" s="45"/>
      <c r="G44" s="45"/>
      <c r="H44" s="45"/>
      <c r="I44" s="45"/>
      <c r="J44" s="45"/>
      <c r="K44" s="28"/>
      <c r="L44" s="46">
        <f>AVERAGE(N6:N35)</f>
        <v>2.0666666666666669</v>
      </c>
      <c r="M44" s="46"/>
      <c r="N44" s="46"/>
      <c r="O44" s="5"/>
      <c r="U44" s="6"/>
      <c r="V44" s="5"/>
    </row>
    <row r="45" spans="1:26" ht="16.5" x14ac:dyDescent="0.3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29"/>
      <c r="L45" s="51">
        <f>M36/L36</f>
        <v>6.6666666666666666E-2</v>
      </c>
      <c r="M45" s="51"/>
      <c r="N45" s="51"/>
      <c r="O45" s="5"/>
      <c r="U45" s="6"/>
      <c r="V45" s="5"/>
    </row>
    <row r="47" spans="1:26" ht="15.75" x14ac:dyDescent="0.25"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24"/>
      <c r="N47" s="24"/>
    </row>
    <row r="48" spans="1:26" ht="16.5" x14ac:dyDescent="0.3">
      <c r="B48" s="7"/>
      <c r="C48" s="44">
        <v>2018</v>
      </c>
      <c r="D48" s="44"/>
      <c r="E48" s="44">
        <v>2019</v>
      </c>
      <c r="F48" s="44"/>
      <c r="G48" s="44">
        <v>2020</v>
      </c>
      <c r="H48" s="44"/>
      <c r="I48" s="44">
        <v>2021</v>
      </c>
      <c r="J48" s="44"/>
      <c r="K48" s="44">
        <v>2022</v>
      </c>
      <c r="L48" s="44"/>
      <c r="M48" s="23"/>
      <c r="T48" s="11"/>
      <c r="U48"/>
      <c r="Y48" s="1"/>
      <c r="Z48"/>
    </row>
    <row r="49" spans="2:26" ht="16.5" x14ac:dyDescent="0.3">
      <c r="B49" s="12" t="s">
        <v>0</v>
      </c>
      <c r="C49" s="54">
        <v>0.1348</v>
      </c>
      <c r="D49" s="54"/>
      <c r="E49" s="54">
        <v>0.1333</v>
      </c>
      <c r="F49" s="54"/>
      <c r="G49" s="54">
        <v>0.1782</v>
      </c>
      <c r="H49" s="54"/>
      <c r="I49" s="54">
        <v>7.6899999999999996E-2</v>
      </c>
      <c r="J49" s="54"/>
      <c r="K49" s="54">
        <v>0.1346</v>
      </c>
      <c r="L49" s="54"/>
      <c r="M49" s="13"/>
      <c r="T49" s="11"/>
      <c r="U49"/>
      <c r="Y49" s="1"/>
      <c r="Z49"/>
    </row>
    <row r="50" spans="2:26" ht="16.5" x14ac:dyDescent="0.3">
      <c r="B50" s="12" t="s">
        <v>27</v>
      </c>
      <c r="C50" s="54">
        <v>0.12939999999999999</v>
      </c>
      <c r="D50" s="57"/>
      <c r="E50" s="54">
        <v>0.13039999999999999</v>
      </c>
      <c r="F50" s="54"/>
      <c r="G50" s="54">
        <v>7.7799999999999994E-2</v>
      </c>
      <c r="H50" s="54"/>
      <c r="I50" s="54">
        <v>0.20430000000000001</v>
      </c>
      <c r="J50" s="54"/>
      <c r="K50" s="54">
        <v>9.4299999999999995E-2</v>
      </c>
      <c r="L50" s="54"/>
      <c r="M50" s="13"/>
      <c r="T50" s="11"/>
      <c r="U50"/>
      <c r="Y50" s="1"/>
      <c r="Z50"/>
    </row>
    <row r="51" spans="2:26" ht="16.5" x14ac:dyDescent="0.3">
      <c r="B51" s="12" t="s">
        <v>46</v>
      </c>
      <c r="C51" s="54">
        <v>0.12609999999999999</v>
      </c>
      <c r="D51" s="54"/>
      <c r="E51" s="54">
        <v>6.8199999999999997E-2</v>
      </c>
      <c r="F51" s="54"/>
      <c r="G51" s="54">
        <v>0.125</v>
      </c>
      <c r="H51" s="54"/>
      <c r="I51" s="54">
        <v>7.0000000000000007E-2</v>
      </c>
      <c r="J51" s="54"/>
      <c r="K51" s="54">
        <v>0.16669999999999999</v>
      </c>
      <c r="L51" s="54"/>
      <c r="T51" s="11"/>
      <c r="U51"/>
      <c r="Y51" s="1"/>
      <c r="Z51"/>
    </row>
    <row r="52" spans="2:26" ht="16.5" x14ac:dyDescent="0.3">
      <c r="B52" s="12" t="s">
        <v>51</v>
      </c>
      <c r="C52" s="54">
        <v>0.14630000000000001</v>
      </c>
      <c r="D52" s="54"/>
      <c r="E52" s="54">
        <v>7.6899999999999996E-2</v>
      </c>
      <c r="F52" s="54"/>
      <c r="G52" s="54">
        <v>0.16850000000000001</v>
      </c>
      <c r="H52" s="54"/>
      <c r="I52" s="54">
        <v>0.10199999999999999</v>
      </c>
      <c r="J52" s="54"/>
      <c r="K52" s="54">
        <v>9.2299999999999993E-2</v>
      </c>
      <c r="L52" s="54"/>
      <c r="T52" s="11"/>
      <c r="U52"/>
      <c r="Y52" s="1"/>
      <c r="Z52"/>
    </row>
    <row r="53" spans="2:26" ht="16.5" x14ac:dyDescent="0.3">
      <c r="B53" s="12" t="s">
        <v>33</v>
      </c>
      <c r="C53" s="54">
        <v>9.4700000000000006E-2</v>
      </c>
      <c r="D53" s="54"/>
      <c r="E53" s="54">
        <v>0.13789999999999999</v>
      </c>
      <c r="F53" s="54"/>
      <c r="G53" s="54">
        <v>0.1444</v>
      </c>
      <c r="H53" s="54"/>
      <c r="I53" s="54">
        <v>8.8200000000000001E-2</v>
      </c>
      <c r="J53" s="54"/>
      <c r="K53" s="52">
        <v>0.05</v>
      </c>
      <c r="L53" s="53"/>
      <c r="T53" s="11"/>
      <c r="U53"/>
      <c r="Y53" s="1"/>
      <c r="Z53"/>
    </row>
    <row r="54" spans="2:26" ht="16.5" x14ac:dyDescent="0.3">
      <c r="B54" s="12" t="s">
        <v>55</v>
      </c>
      <c r="C54" s="59">
        <v>7.0599999999999996E-2</v>
      </c>
      <c r="D54" s="59"/>
      <c r="E54" s="59">
        <v>7.3499999999999996E-2</v>
      </c>
      <c r="F54" s="59"/>
      <c r="G54" s="59">
        <v>0.1368</v>
      </c>
      <c r="H54" s="59"/>
      <c r="I54" s="54">
        <v>0.1087</v>
      </c>
      <c r="J54" s="54"/>
      <c r="K54" s="52">
        <v>6.9000000000000006E-2</v>
      </c>
      <c r="L54" s="53"/>
      <c r="T54" s="11"/>
      <c r="U54"/>
      <c r="Y54" s="1"/>
      <c r="Z54"/>
    </row>
    <row r="55" spans="2:26" ht="16.5" x14ac:dyDescent="0.3">
      <c r="B55" s="12" t="s">
        <v>57</v>
      </c>
      <c r="C55" s="54">
        <v>6.3299999999999995E-2</v>
      </c>
      <c r="D55" s="54"/>
      <c r="E55" s="54">
        <v>5.5599999999999997E-2</v>
      </c>
      <c r="F55" s="54"/>
      <c r="G55" s="54">
        <v>0.125</v>
      </c>
      <c r="H55" s="54"/>
      <c r="I55" s="54">
        <v>9.2999999999999999E-2</v>
      </c>
      <c r="J55" s="54"/>
      <c r="K55" s="52">
        <v>5.6599999999999998E-2</v>
      </c>
      <c r="L55" s="53"/>
    </row>
    <row r="56" spans="2:26" ht="16.5" x14ac:dyDescent="0.3">
      <c r="B56" s="12" t="s">
        <v>59</v>
      </c>
      <c r="C56" s="54">
        <v>8.4900000000000003E-2</v>
      </c>
      <c r="D56" s="54"/>
      <c r="E56" s="54">
        <v>0.1077</v>
      </c>
      <c r="F56" s="54"/>
      <c r="G56" s="54">
        <v>8.5099999999999995E-2</v>
      </c>
      <c r="H56" s="54"/>
      <c r="I56" s="54">
        <v>0.1188</v>
      </c>
      <c r="J56" s="54"/>
      <c r="K56" s="52">
        <v>2.4400000000000002E-2</v>
      </c>
      <c r="L56" s="53"/>
    </row>
    <row r="57" spans="2:26" ht="16.5" x14ac:dyDescent="0.3">
      <c r="B57" s="12" t="s">
        <v>63</v>
      </c>
      <c r="C57" s="52">
        <v>0.1111</v>
      </c>
      <c r="D57" s="53"/>
      <c r="E57" s="52">
        <v>6.25E-2</v>
      </c>
      <c r="F57" s="53"/>
      <c r="G57" s="54">
        <v>0.1101</v>
      </c>
      <c r="H57" s="54"/>
      <c r="I57" s="52">
        <v>8.3299999999999999E-2</v>
      </c>
      <c r="J57" s="53"/>
      <c r="K57" s="52">
        <v>7.9399999999999998E-2</v>
      </c>
      <c r="L57" s="53"/>
    </row>
    <row r="58" spans="2:26" ht="16.5" x14ac:dyDescent="0.3">
      <c r="B58" s="12" t="s">
        <v>64</v>
      </c>
      <c r="C58" s="54">
        <v>9.7799999999999998E-2</v>
      </c>
      <c r="D58" s="54"/>
      <c r="E58" s="54">
        <v>0.1618</v>
      </c>
      <c r="F58" s="54"/>
      <c r="G58" s="54">
        <v>0.1545</v>
      </c>
      <c r="H58" s="54"/>
      <c r="I58" s="52">
        <v>0.14099999999999999</v>
      </c>
      <c r="J58" s="53"/>
      <c r="K58" s="52">
        <v>1.72E-2</v>
      </c>
      <c r="L58" s="53"/>
    </row>
    <row r="59" spans="2:26" ht="16.5" x14ac:dyDescent="0.3">
      <c r="B59" s="12" t="s">
        <v>65</v>
      </c>
      <c r="C59" s="54">
        <v>8.7900000000000006E-2</v>
      </c>
      <c r="D59" s="54"/>
      <c r="E59" s="54">
        <v>3.7699999999999997E-2</v>
      </c>
      <c r="F59" s="54"/>
      <c r="G59" s="54">
        <v>7.0599999999999996E-2</v>
      </c>
      <c r="H59" s="54"/>
      <c r="I59" s="54">
        <v>6.5799999999999997E-2</v>
      </c>
      <c r="J59" s="54"/>
      <c r="K59" s="52">
        <v>6.6699999999999995E-2</v>
      </c>
      <c r="L59" s="53"/>
    </row>
  </sheetData>
  <mergeCells count="80">
    <mergeCell ref="A39:J39"/>
    <mergeCell ref="L39:N39"/>
    <mergeCell ref="A1:Y3"/>
    <mergeCell ref="A5:B5"/>
    <mergeCell ref="A36:B36"/>
    <mergeCell ref="A38:J38"/>
    <mergeCell ref="L38:N38"/>
    <mergeCell ref="A40:J40"/>
    <mergeCell ref="L40:N40"/>
    <mergeCell ref="A41:J41"/>
    <mergeCell ref="L41:N41"/>
    <mergeCell ref="A42:J42"/>
    <mergeCell ref="L42:N42"/>
    <mergeCell ref="A43:J43"/>
    <mergeCell ref="L43:N43"/>
    <mergeCell ref="A44:J44"/>
    <mergeCell ref="L44:N44"/>
    <mergeCell ref="A45:J45"/>
    <mergeCell ref="L45:N45"/>
    <mergeCell ref="B47:L47"/>
    <mergeCell ref="C48:D48"/>
    <mergeCell ref="E48:F48"/>
    <mergeCell ref="G48:H48"/>
    <mergeCell ref="I48:J48"/>
    <mergeCell ref="K48:L48"/>
    <mergeCell ref="C50:D50"/>
    <mergeCell ref="E50:F50"/>
    <mergeCell ref="G50:H50"/>
    <mergeCell ref="I50:J50"/>
    <mergeCell ref="K50:L50"/>
    <mergeCell ref="C49:D49"/>
    <mergeCell ref="E49:F49"/>
    <mergeCell ref="G49:H49"/>
    <mergeCell ref="I49:J49"/>
    <mergeCell ref="K49:L49"/>
    <mergeCell ref="C52:D52"/>
    <mergeCell ref="E52:F52"/>
    <mergeCell ref="G52:H52"/>
    <mergeCell ref="I52:J52"/>
    <mergeCell ref="K52:L52"/>
    <mergeCell ref="C51:D51"/>
    <mergeCell ref="E51:F51"/>
    <mergeCell ref="G51:H51"/>
    <mergeCell ref="I51:J51"/>
    <mergeCell ref="K51:L51"/>
    <mergeCell ref="C54:D54"/>
    <mergeCell ref="E54:F54"/>
    <mergeCell ref="G54:H54"/>
    <mergeCell ref="I54:J54"/>
    <mergeCell ref="K54:L54"/>
    <mergeCell ref="C53:D53"/>
    <mergeCell ref="E53:F53"/>
    <mergeCell ref="G53:H53"/>
    <mergeCell ref="I53:J53"/>
    <mergeCell ref="K53:L53"/>
    <mergeCell ref="C56:D56"/>
    <mergeCell ref="E56:F56"/>
    <mergeCell ref="G56:H56"/>
    <mergeCell ref="I56:J56"/>
    <mergeCell ref="K56:L56"/>
    <mergeCell ref="C55:D55"/>
    <mergeCell ref="E55:F55"/>
    <mergeCell ref="G55:H55"/>
    <mergeCell ref="I55:J55"/>
    <mergeCell ref="K55:L55"/>
    <mergeCell ref="C57:D57"/>
    <mergeCell ref="E57:F57"/>
    <mergeCell ref="G57:H57"/>
    <mergeCell ref="I57:J57"/>
    <mergeCell ref="K57:L57"/>
    <mergeCell ref="K59:L59"/>
    <mergeCell ref="C58:D58"/>
    <mergeCell ref="E58:F58"/>
    <mergeCell ref="G58:H58"/>
    <mergeCell ref="I58:J58"/>
    <mergeCell ref="K58:L58"/>
    <mergeCell ref="C59:D59"/>
    <mergeCell ref="E59:F59"/>
    <mergeCell ref="G59:H59"/>
    <mergeCell ref="I59:J59"/>
  </mergeCells>
  <phoneticPr fontId="17" type="noConversion"/>
  <pageMargins left="0.7" right="0.7" top="0.75" bottom="0.75" header="0.3" footer="0.3"/>
  <pageSetup scale="64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E18" sqref="E18:H21"/>
    </sheetView>
  </sheetViews>
  <sheetFormatPr defaultRowHeight="11.25" x14ac:dyDescent="0.2"/>
  <sheetData>
    <row r="1" spans="1:8" x14ac:dyDescent="0.2">
      <c r="A1" s="11">
        <v>44866</v>
      </c>
      <c r="B1">
        <f>26-SUM(Nov!C6,Nov!E6,Nov!F6,Nov!G6)</f>
        <v>0</v>
      </c>
      <c r="E1" t="s">
        <v>42</v>
      </c>
      <c r="F1" t="s">
        <v>43</v>
      </c>
      <c r="G1" t="s">
        <v>44</v>
      </c>
      <c r="H1" t="s">
        <v>62</v>
      </c>
    </row>
    <row r="2" spans="1:8" x14ac:dyDescent="0.2">
      <c r="A2" s="11">
        <v>44867</v>
      </c>
      <c r="B2">
        <f>26-SUM(Nov!C7,Nov!E7,Nov!F7,Nov!G7)</f>
        <v>1</v>
      </c>
      <c r="D2" t="s">
        <v>29</v>
      </c>
      <c r="E2">
        <v>8</v>
      </c>
      <c r="F2">
        <v>16</v>
      </c>
      <c r="G2">
        <v>28</v>
      </c>
      <c r="H2">
        <v>0</v>
      </c>
    </row>
    <row r="3" spans="1:8" x14ac:dyDescent="0.2">
      <c r="A3" s="11">
        <v>44868</v>
      </c>
      <c r="B3">
        <f>26-SUM(Nov!C8,Nov!E8,Nov!F8,Nov!G8)</f>
        <v>3</v>
      </c>
      <c r="D3" t="s">
        <v>30</v>
      </c>
      <c r="E3">
        <v>14</v>
      </c>
      <c r="F3">
        <v>8</v>
      </c>
      <c r="G3">
        <v>31</v>
      </c>
      <c r="H3">
        <v>0</v>
      </c>
    </row>
    <row r="4" spans="1:8" x14ac:dyDescent="0.2">
      <c r="A4" s="11">
        <v>44869</v>
      </c>
      <c r="B4">
        <f>26-SUM(Nov!C9,Nov!E9,Nov!F9,Nov!G9)</f>
        <v>4</v>
      </c>
      <c r="D4" t="s">
        <v>31</v>
      </c>
      <c r="E4">
        <v>27</v>
      </c>
      <c r="F4">
        <v>10</v>
      </c>
      <c r="G4">
        <v>41</v>
      </c>
      <c r="H4">
        <v>0</v>
      </c>
    </row>
    <row r="5" spans="1:8" x14ac:dyDescent="0.2">
      <c r="A5" s="11">
        <v>44870</v>
      </c>
      <c r="B5">
        <f>26-SUM(Nov!C10,Nov!E10,Nov!F10,Nov!G10)</f>
        <v>1</v>
      </c>
      <c r="D5" t="s">
        <v>32</v>
      </c>
      <c r="E5">
        <v>20</v>
      </c>
      <c r="F5">
        <v>13</v>
      </c>
      <c r="G5">
        <v>32</v>
      </c>
      <c r="H5">
        <v>0</v>
      </c>
    </row>
    <row r="6" spans="1:8" x14ac:dyDescent="0.2">
      <c r="A6" s="11">
        <v>44871</v>
      </c>
      <c r="B6">
        <f>26-SUM(Nov!C11,Nov!E11,Nov!F11,Nov!G11)</f>
        <v>1</v>
      </c>
      <c r="D6" t="s">
        <v>33</v>
      </c>
      <c r="E6">
        <v>26</v>
      </c>
      <c r="F6">
        <v>6</v>
      </c>
      <c r="G6">
        <v>28</v>
      </c>
      <c r="H6">
        <v>0</v>
      </c>
    </row>
    <row r="7" spans="1:8" x14ac:dyDescent="0.2">
      <c r="A7" s="11">
        <v>44872</v>
      </c>
      <c r="B7">
        <f>26-SUM(Nov!C12,Nov!E12,Nov!F12,Nov!G12)</f>
        <v>0</v>
      </c>
      <c r="D7" t="s">
        <v>34</v>
      </c>
      <c r="E7">
        <v>24</v>
      </c>
      <c r="F7">
        <v>8</v>
      </c>
      <c r="G7">
        <v>26</v>
      </c>
      <c r="H7">
        <v>0</v>
      </c>
    </row>
    <row r="8" spans="1:8" x14ac:dyDescent="0.2">
      <c r="A8" s="11">
        <v>44873</v>
      </c>
      <c r="B8">
        <f>26-SUM(Nov!C13,Nov!E13,Nov!F13,Nov!G13)</f>
        <v>2</v>
      </c>
      <c r="D8" s="11" t="s">
        <v>35</v>
      </c>
      <c r="E8">
        <v>13</v>
      </c>
      <c r="F8">
        <v>12</v>
      </c>
      <c r="G8">
        <v>27</v>
      </c>
      <c r="H8">
        <v>1</v>
      </c>
    </row>
    <row r="9" spans="1:8" x14ac:dyDescent="0.2">
      <c r="A9" s="11">
        <v>44874</v>
      </c>
      <c r="B9">
        <f>26-SUM(Nov!C14,Nov!E14,Nov!F14,Nov!G14)</f>
        <v>3</v>
      </c>
      <c r="D9" t="s">
        <v>36</v>
      </c>
      <c r="E9">
        <v>22</v>
      </c>
      <c r="F9">
        <v>10</v>
      </c>
      <c r="G9">
        <v>50</v>
      </c>
      <c r="H9">
        <v>0</v>
      </c>
    </row>
    <row r="10" spans="1:8" x14ac:dyDescent="0.2">
      <c r="A10" s="11">
        <v>44875</v>
      </c>
      <c r="B10">
        <f>26-SUM(Nov!C15,Nov!E15,Nov!F15,Nov!G15)</f>
        <v>2</v>
      </c>
      <c r="D10" t="s">
        <v>37</v>
      </c>
      <c r="E10">
        <v>4</v>
      </c>
      <c r="F10">
        <v>4</v>
      </c>
      <c r="G10">
        <v>53</v>
      </c>
      <c r="H10">
        <v>2</v>
      </c>
    </row>
    <row r="11" spans="1:8" x14ac:dyDescent="0.2">
      <c r="A11" s="11">
        <v>44876</v>
      </c>
      <c r="B11">
        <f>26-SUM(Nov!C16,Nov!E16,Nov!F16,Nov!G16)</f>
        <v>1</v>
      </c>
      <c r="D11" t="s">
        <v>38</v>
      </c>
      <c r="E11">
        <v>13</v>
      </c>
      <c r="F11">
        <v>9</v>
      </c>
      <c r="G11">
        <v>36</v>
      </c>
      <c r="H11">
        <v>0</v>
      </c>
    </row>
    <row r="12" spans="1:8" x14ac:dyDescent="0.2">
      <c r="A12" s="11">
        <v>44877</v>
      </c>
      <c r="B12">
        <f>26-SUM(Nov!C17,Nov!E17,Nov!F17,Nov!G17)</f>
        <v>4</v>
      </c>
      <c r="D12" t="s">
        <v>39</v>
      </c>
      <c r="E12">
        <v>13</v>
      </c>
      <c r="F12">
        <v>11</v>
      </c>
      <c r="G12">
        <v>36</v>
      </c>
      <c r="H12">
        <v>0</v>
      </c>
    </row>
    <row r="13" spans="1:8" x14ac:dyDescent="0.2">
      <c r="A13" s="11">
        <v>44878</v>
      </c>
      <c r="B13">
        <f>26-SUM(Nov!C18,Nov!E18,Nov!F18,Nov!G18)</f>
        <v>0</v>
      </c>
      <c r="D13" t="s">
        <v>40</v>
      </c>
    </row>
    <row r="14" spans="1:8" x14ac:dyDescent="0.2">
      <c r="A14" s="11">
        <v>44879</v>
      </c>
      <c r="B14">
        <f>26-SUM(Nov!C19,Nov!E19,Nov!F19,Nov!G19)</f>
        <v>0</v>
      </c>
      <c r="D14" t="s">
        <v>41</v>
      </c>
      <c r="E14">
        <f>SUM(E2:E13)</f>
        <v>184</v>
      </c>
      <c r="F14">
        <f>SUM(F2:F13)</f>
        <v>107</v>
      </c>
      <c r="G14">
        <f>SUM(G2:G13)</f>
        <v>388</v>
      </c>
      <c r="H14">
        <f>SUM(H2:H13)</f>
        <v>3</v>
      </c>
    </row>
    <row r="15" spans="1:8" x14ac:dyDescent="0.2">
      <c r="A15" s="11">
        <v>44880</v>
      </c>
      <c r="B15">
        <f>26-SUM(Nov!C20,Nov!E20,Nov!F20,Nov!G20)</f>
        <v>0</v>
      </c>
    </row>
    <row r="16" spans="1:8" x14ac:dyDescent="0.2">
      <c r="A16" s="11">
        <v>44881</v>
      </c>
      <c r="B16">
        <f>26-SUM(Nov!C21,Nov!E21,Nov!F21,Nov!G21)</f>
        <v>0</v>
      </c>
      <c r="E16" t="s">
        <v>42</v>
      </c>
      <c r="F16" t="s">
        <v>43</v>
      </c>
      <c r="G16" t="s">
        <v>44</v>
      </c>
      <c r="H16" t="s">
        <v>62</v>
      </c>
    </row>
    <row r="17" spans="1:8" x14ac:dyDescent="0.2">
      <c r="A17" s="11">
        <v>44882</v>
      </c>
      <c r="B17">
        <f>26-SUM(Nov!C22,Nov!E22,Nov!F22,Nov!G22)</f>
        <v>1</v>
      </c>
      <c r="D17">
        <v>2018</v>
      </c>
      <c r="E17">
        <v>60</v>
      </c>
      <c r="F17">
        <v>16</v>
      </c>
      <c r="G17">
        <v>15</v>
      </c>
      <c r="H17">
        <v>0</v>
      </c>
    </row>
    <row r="18" spans="1:8" x14ac:dyDescent="0.2">
      <c r="A18" s="11">
        <v>44883</v>
      </c>
      <c r="B18">
        <f>26-SUM(Nov!C23,Nov!E23,Nov!F23,Nov!G23)</f>
        <v>0</v>
      </c>
      <c r="D18">
        <v>2019</v>
      </c>
      <c r="E18">
        <v>17</v>
      </c>
      <c r="F18">
        <v>15</v>
      </c>
      <c r="G18">
        <v>21</v>
      </c>
      <c r="H18">
        <v>0</v>
      </c>
    </row>
    <row r="19" spans="1:8" x14ac:dyDescent="0.2">
      <c r="A19" s="11">
        <v>44884</v>
      </c>
      <c r="B19">
        <f>26-SUM(Nov!C24,Nov!E24,Nov!F24,Nov!G24)</f>
        <v>0</v>
      </c>
      <c r="D19">
        <v>2020</v>
      </c>
      <c r="E19">
        <v>39</v>
      </c>
      <c r="F19">
        <v>13</v>
      </c>
      <c r="G19">
        <v>33</v>
      </c>
      <c r="H19">
        <v>0</v>
      </c>
    </row>
    <row r="20" spans="1:8" x14ac:dyDescent="0.2">
      <c r="A20" s="11">
        <v>44885</v>
      </c>
      <c r="B20">
        <f>26-SUM(Nov!C25,Nov!E25,Nov!F25,Nov!G25)</f>
        <v>0</v>
      </c>
      <c r="D20">
        <v>2021</v>
      </c>
      <c r="E20">
        <v>30</v>
      </c>
      <c r="F20">
        <v>8</v>
      </c>
      <c r="G20">
        <v>38</v>
      </c>
      <c r="H20">
        <v>0</v>
      </c>
    </row>
    <row r="21" spans="1:8" x14ac:dyDescent="0.2">
      <c r="A21" s="11">
        <v>44886</v>
      </c>
      <c r="B21">
        <f>26-SUM(Nov!C26,Nov!E26,Nov!F26,Nov!G26)</f>
        <v>0</v>
      </c>
      <c r="D21">
        <v>2022</v>
      </c>
      <c r="E21">
        <v>13</v>
      </c>
      <c r="F21">
        <v>11</v>
      </c>
      <c r="G21">
        <v>36</v>
      </c>
      <c r="H21">
        <v>0</v>
      </c>
    </row>
    <row r="22" spans="1:8" x14ac:dyDescent="0.2">
      <c r="A22" s="11">
        <v>44887</v>
      </c>
      <c r="B22">
        <f>26-SUM(Nov!C27,Nov!E27,Nov!F27,Nov!G27)</f>
        <v>1</v>
      </c>
    </row>
    <row r="23" spans="1:8" x14ac:dyDescent="0.2">
      <c r="A23" s="11">
        <v>44888</v>
      </c>
      <c r="B23">
        <f>26-SUM(Nov!C28,Nov!E28,Nov!F28,Nov!G28)</f>
        <v>0</v>
      </c>
    </row>
    <row r="24" spans="1:8" x14ac:dyDescent="0.2">
      <c r="A24" s="11">
        <v>44889</v>
      </c>
      <c r="B24">
        <f>26-SUM(Nov!C29,Nov!E29,Nov!F29,Nov!G29)</f>
        <v>0</v>
      </c>
    </row>
    <row r="25" spans="1:8" x14ac:dyDescent="0.2">
      <c r="A25" s="11">
        <v>44890</v>
      </c>
      <c r="B25">
        <f>26-SUM(Nov!C30,Nov!E30,Nov!F30,Nov!G30)</f>
        <v>0</v>
      </c>
    </row>
    <row r="26" spans="1:8" x14ac:dyDescent="0.2">
      <c r="A26" s="11">
        <v>44891</v>
      </c>
      <c r="B26">
        <f>26-SUM(Nov!C31,Nov!E31,Nov!F31,Nov!G31)</f>
        <v>0</v>
      </c>
    </row>
    <row r="27" spans="1:8" x14ac:dyDescent="0.2">
      <c r="A27" s="11">
        <v>44892</v>
      </c>
      <c r="B27">
        <f>26-SUM(Nov!C32,Nov!E32,Nov!F32,Nov!G32)</f>
        <v>0</v>
      </c>
    </row>
    <row r="28" spans="1:8" x14ac:dyDescent="0.2">
      <c r="A28" s="11">
        <v>44893</v>
      </c>
      <c r="B28">
        <f>26-SUM(Nov!C33,Nov!E33,Nov!F33,Nov!G33)</f>
        <v>0</v>
      </c>
    </row>
    <row r="29" spans="1:8" x14ac:dyDescent="0.2">
      <c r="A29" s="11">
        <v>44894</v>
      </c>
      <c r="B29">
        <f>26-SUM(Nov!C34,Nov!E34,Nov!F34,Nov!G34)</f>
        <v>1</v>
      </c>
    </row>
    <row r="30" spans="1:8" x14ac:dyDescent="0.2">
      <c r="A30" s="11">
        <v>44895</v>
      </c>
      <c r="B30">
        <f>26-SUM(Nov!C35,Nov!E35,Nov!F35,Nov!G35)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abSelected="1" topLeftCell="A13" zoomScaleNormal="100" workbookViewId="0">
      <selection activeCell="T21" sqref="T21"/>
    </sheetView>
  </sheetViews>
  <sheetFormatPr defaultRowHeight="12.75" x14ac:dyDescent="0.25"/>
  <cols>
    <col min="1" max="1" width="3.5" bestFit="1" customWidth="1"/>
    <col min="2" max="2" width="14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11"/>
    <col min="24" max="25" width="9.33203125" style="11"/>
    <col min="26" max="26" width="9.33203125" style="22"/>
    <col min="27" max="27" width="9.33203125" style="11"/>
    <col min="36" max="36" width="10.6640625" customWidth="1"/>
  </cols>
  <sheetData>
    <row r="1" spans="1:25" x14ac:dyDescent="0.25">
      <c r="A1" s="42" t="s">
        <v>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4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3"/>
      <c r="V4" s="2"/>
      <c r="W4" s="2"/>
    </row>
    <row r="5" spans="1:25" ht="179.25" x14ac:dyDescent="0.35">
      <c r="A5" s="62" t="s">
        <v>66</v>
      </c>
      <c r="B5" s="62"/>
      <c r="C5" s="4" t="s">
        <v>1</v>
      </c>
      <c r="D5" s="4" t="s">
        <v>2</v>
      </c>
      <c r="E5" s="4" t="s">
        <v>3</v>
      </c>
      <c r="F5" s="4" t="s">
        <v>45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58</v>
      </c>
      <c r="L5" s="4" t="s">
        <v>8</v>
      </c>
      <c r="M5" s="4" t="s">
        <v>9</v>
      </c>
      <c r="N5" s="4" t="s">
        <v>10</v>
      </c>
      <c r="O5" s="35" t="s">
        <v>67</v>
      </c>
      <c r="P5" s="5"/>
      <c r="Q5" s="5"/>
      <c r="R5" s="5"/>
      <c r="S5" s="5"/>
      <c r="T5" s="6"/>
      <c r="U5" s="6"/>
      <c r="V5" s="5"/>
      <c r="W5" s="5"/>
    </row>
    <row r="6" spans="1:25" ht="16.5" x14ac:dyDescent="0.3">
      <c r="A6" s="18">
        <v>1</v>
      </c>
      <c r="B6" s="7" t="s">
        <v>17</v>
      </c>
      <c r="C6" s="7">
        <v>14</v>
      </c>
      <c r="D6" s="7">
        <v>3</v>
      </c>
      <c r="E6" s="7">
        <v>4</v>
      </c>
      <c r="F6" s="7">
        <v>7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8">
        <f>SUM(H6,I6,J6,K6)</f>
        <v>0</v>
      </c>
      <c r="M6" s="9">
        <v>0</v>
      </c>
      <c r="N6" s="10">
        <v>0</v>
      </c>
      <c r="O6" s="39">
        <f>(C6)/(26-E6-F6-G6)</f>
        <v>0.93333333333333335</v>
      </c>
      <c r="P6" s="5"/>
      <c r="Q6" s="5"/>
      <c r="R6" s="5"/>
      <c r="S6" s="5"/>
      <c r="T6" s="6"/>
      <c r="W6" s="5"/>
    </row>
    <row r="7" spans="1:25" ht="16.5" x14ac:dyDescent="0.3">
      <c r="A7" s="12">
        <v>2</v>
      </c>
      <c r="B7" s="7" t="s">
        <v>11</v>
      </c>
      <c r="C7" s="7">
        <v>14</v>
      </c>
      <c r="D7" s="7">
        <v>3</v>
      </c>
      <c r="E7" s="7">
        <v>5</v>
      </c>
      <c r="F7" s="7">
        <v>7</v>
      </c>
      <c r="G7" s="7">
        <v>0</v>
      </c>
      <c r="H7" s="7">
        <v>0</v>
      </c>
      <c r="I7" s="7">
        <v>0</v>
      </c>
      <c r="J7" s="7">
        <v>3</v>
      </c>
      <c r="K7" s="7">
        <v>0</v>
      </c>
      <c r="L7" s="8">
        <f t="shared" ref="L7:L36" si="0">SUM(H7,I7,J7,K7)</f>
        <v>3</v>
      </c>
      <c r="M7" s="9">
        <v>0</v>
      </c>
      <c r="N7" s="10">
        <v>4</v>
      </c>
      <c r="O7" s="39">
        <f t="shared" ref="O7:O36" si="1">(C7)/(26-E7-F7-G7)</f>
        <v>1</v>
      </c>
      <c r="P7" s="5"/>
      <c r="Q7" s="5"/>
      <c r="R7" s="5"/>
      <c r="S7" s="5"/>
      <c r="T7" s="6"/>
      <c r="W7" s="5"/>
    </row>
    <row r="8" spans="1:25" ht="16.5" x14ac:dyDescent="0.3">
      <c r="A8" s="12">
        <v>3</v>
      </c>
      <c r="B8" s="12" t="s">
        <v>12</v>
      </c>
      <c r="C8" s="7">
        <v>14</v>
      </c>
      <c r="D8" s="7">
        <v>3</v>
      </c>
      <c r="E8" s="7">
        <v>5</v>
      </c>
      <c r="F8" s="7">
        <v>7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8">
        <f t="shared" si="0"/>
        <v>1</v>
      </c>
      <c r="M8" s="9">
        <v>0</v>
      </c>
      <c r="N8" s="10">
        <v>0</v>
      </c>
      <c r="O8" s="39">
        <f t="shared" si="1"/>
        <v>1</v>
      </c>
      <c r="P8" s="5"/>
      <c r="Q8" s="5"/>
      <c r="R8" s="5"/>
      <c r="S8" s="5"/>
      <c r="T8" s="6"/>
      <c r="W8" s="5"/>
    </row>
    <row r="9" spans="1:25" ht="16.5" x14ac:dyDescent="0.3">
      <c r="A9" s="18">
        <v>4</v>
      </c>
      <c r="B9" s="12" t="s">
        <v>13</v>
      </c>
      <c r="C9" s="7">
        <v>14</v>
      </c>
      <c r="D9" s="7">
        <v>3</v>
      </c>
      <c r="E9" s="7">
        <v>5</v>
      </c>
      <c r="F9" s="7">
        <v>7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8">
        <f t="shared" si="0"/>
        <v>0</v>
      </c>
      <c r="M9" s="9">
        <v>0</v>
      </c>
      <c r="N9" s="10">
        <v>0</v>
      </c>
      <c r="O9" s="39">
        <f t="shared" si="1"/>
        <v>1</v>
      </c>
      <c r="P9" s="5"/>
      <c r="Q9" s="5"/>
      <c r="R9" s="5"/>
      <c r="S9" s="5"/>
      <c r="T9" s="6"/>
      <c r="W9" s="5"/>
    </row>
    <row r="10" spans="1:25" ht="16.5" x14ac:dyDescent="0.3">
      <c r="A10" s="12">
        <v>5</v>
      </c>
      <c r="B10" s="7" t="s">
        <v>14</v>
      </c>
      <c r="C10" s="7">
        <v>14</v>
      </c>
      <c r="D10" s="7">
        <v>3</v>
      </c>
      <c r="E10" s="7">
        <v>5</v>
      </c>
      <c r="F10" s="7">
        <v>7</v>
      </c>
      <c r="G10" s="7">
        <v>0</v>
      </c>
      <c r="H10" s="7">
        <v>0</v>
      </c>
      <c r="I10" s="7">
        <v>1</v>
      </c>
      <c r="J10" s="7">
        <v>2</v>
      </c>
      <c r="K10" s="7">
        <v>0</v>
      </c>
      <c r="L10" s="8">
        <f t="shared" si="0"/>
        <v>3</v>
      </c>
      <c r="M10" s="9">
        <v>0</v>
      </c>
      <c r="N10" s="10">
        <v>1</v>
      </c>
      <c r="O10" s="39">
        <f t="shared" si="1"/>
        <v>1</v>
      </c>
      <c r="P10" s="5"/>
      <c r="Q10" s="13"/>
      <c r="R10" s="13"/>
      <c r="S10" s="13"/>
      <c r="T10" s="6"/>
      <c r="W10" s="5"/>
    </row>
    <row r="11" spans="1:25" ht="16.5" x14ac:dyDescent="0.3">
      <c r="A11" s="12">
        <v>6</v>
      </c>
      <c r="B11" s="7" t="s">
        <v>15</v>
      </c>
      <c r="C11" s="7">
        <v>16</v>
      </c>
      <c r="D11" s="7">
        <v>3</v>
      </c>
      <c r="E11" s="7">
        <v>4</v>
      </c>
      <c r="F11" s="7">
        <v>6</v>
      </c>
      <c r="G11" s="7">
        <v>0</v>
      </c>
      <c r="H11" s="7">
        <v>0</v>
      </c>
      <c r="I11" s="7">
        <v>0</v>
      </c>
      <c r="J11" s="7">
        <v>2</v>
      </c>
      <c r="K11" s="7">
        <v>0</v>
      </c>
      <c r="L11" s="8">
        <f t="shared" si="0"/>
        <v>2</v>
      </c>
      <c r="M11" s="9">
        <v>0</v>
      </c>
      <c r="N11" s="10">
        <v>3</v>
      </c>
      <c r="O11" s="39">
        <f t="shared" si="1"/>
        <v>1</v>
      </c>
      <c r="P11" s="5"/>
      <c r="Q11" s="13"/>
      <c r="R11" s="13"/>
      <c r="S11" s="13"/>
      <c r="T11" s="6"/>
      <c r="W11" s="5"/>
    </row>
    <row r="12" spans="1:25" ht="16.5" x14ac:dyDescent="0.3">
      <c r="A12" s="12">
        <v>7</v>
      </c>
      <c r="B12" s="7" t="s">
        <v>16</v>
      </c>
      <c r="C12" s="7">
        <v>15</v>
      </c>
      <c r="D12" s="7">
        <v>2</v>
      </c>
      <c r="E12" s="7">
        <v>3</v>
      </c>
      <c r="F12" s="7">
        <v>8</v>
      </c>
      <c r="G12" s="7">
        <v>0</v>
      </c>
      <c r="H12" s="7">
        <v>0</v>
      </c>
      <c r="I12" s="7">
        <v>0</v>
      </c>
      <c r="J12" s="7">
        <v>3</v>
      </c>
      <c r="K12" s="7">
        <v>0</v>
      </c>
      <c r="L12" s="8">
        <f t="shared" si="0"/>
        <v>3</v>
      </c>
      <c r="M12" s="9">
        <v>1</v>
      </c>
      <c r="N12" s="10">
        <v>1</v>
      </c>
      <c r="O12" s="39">
        <f t="shared" si="1"/>
        <v>1</v>
      </c>
      <c r="P12" s="5"/>
      <c r="Q12" s="13"/>
      <c r="R12" s="13"/>
      <c r="S12" s="13"/>
      <c r="T12" s="6"/>
      <c r="W12" s="5"/>
    </row>
    <row r="13" spans="1:25" ht="16.5" x14ac:dyDescent="0.3">
      <c r="A13" s="12">
        <v>8</v>
      </c>
      <c r="B13" s="7" t="s">
        <v>17</v>
      </c>
      <c r="C13" s="7">
        <v>17</v>
      </c>
      <c r="D13" s="7">
        <v>3</v>
      </c>
      <c r="E13" s="7">
        <v>2</v>
      </c>
      <c r="F13" s="7">
        <v>7</v>
      </c>
      <c r="G13" s="7">
        <v>0</v>
      </c>
      <c r="H13" s="7">
        <v>0</v>
      </c>
      <c r="I13" s="7">
        <v>0</v>
      </c>
      <c r="J13" s="7">
        <v>3</v>
      </c>
      <c r="K13" s="7">
        <v>0</v>
      </c>
      <c r="L13" s="8">
        <f t="shared" si="0"/>
        <v>3</v>
      </c>
      <c r="M13" s="9">
        <v>0</v>
      </c>
      <c r="N13" s="10">
        <v>5</v>
      </c>
      <c r="O13" s="39">
        <f t="shared" si="1"/>
        <v>1</v>
      </c>
      <c r="P13" s="5"/>
      <c r="Q13" s="13"/>
      <c r="R13" s="13"/>
      <c r="S13" s="13"/>
      <c r="T13" s="6"/>
      <c r="W13" s="5"/>
    </row>
    <row r="14" spans="1:25" ht="16.5" x14ac:dyDescent="0.3">
      <c r="A14" s="12">
        <v>9</v>
      </c>
      <c r="B14" s="7" t="s">
        <v>11</v>
      </c>
      <c r="C14" s="7">
        <v>16</v>
      </c>
      <c r="D14" s="7">
        <v>2</v>
      </c>
      <c r="E14" s="7">
        <v>3</v>
      </c>
      <c r="F14" s="7">
        <v>7</v>
      </c>
      <c r="G14" s="7">
        <v>0</v>
      </c>
      <c r="H14" s="7">
        <v>0</v>
      </c>
      <c r="I14" s="7">
        <v>1</v>
      </c>
      <c r="J14" s="7">
        <v>3</v>
      </c>
      <c r="K14" s="7">
        <v>0</v>
      </c>
      <c r="L14" s="8">
        <f t="shared" si="0"/>
        <v>4</v>
      </c>
      <c r="M14" s="9">
        <v>0</v>
      </c>
      <c r="N14" s="10">
        <v>5</v>
      </c>
      <c r="O14" s="39">
        <f t="shared" si="1"/>
        <v>1</v>
      </c>
      <c r="P14" s="5"/>
      <c r="Q14" s="13"/>
      <c r="R14" s="13"/>
      <c r="S14" s="13"/>
      <c r="T14" s="6"/>
      <c r="W14" s="5"/>
    </row>
    <row r="15" spans="1:25" ht="16.5" x14ac:dyDescent="0.3">
      <c r="A15" s="12">
        <v>10</v>
      </c>
      <c r="B15" s="12" t="s">
        <v>12</v>
      </c>
      <c r="C15" s="7">
        <v>15</v>
      </c>
      <c r="D15" s="7">
        <v>1</v>
      </c>
      <c r="E15" s="7">
        <v>6</v>
      </c>
      <c r="F15" s="7">
        <v>3</v>
      </c>
      <c r="G15" s="7">
        <v>0</v>
      </c>
      <c r="H15" s="7">
        <v>0</v>
      </c>
      <c r="I15" s="7">
        <v>0</v>
      </c>
      <c r="J15" s="7">
        <v>1</v>
      </c>
      <c r="K15" s="7">
        <v>0</v>
      </c>
      <c r="L15" s="8">
        <f t="shared" si="0"/>
        <v>1</v>
      </c>
      <c r="M15" s="9">
        <v>0</v>
      </c>
      <c r="N15" s="10">
        <v>0</v>
      </c>
      <c r="O15" s="39">
        <f t="shared" si="1"/>
        <v>0.88235294117647056</v>
      </c>
      <c r="P15" s="5"/>
      <c r="Q15" s="13"/>
      <c r="R15" s="13"/>
      <c r="S15" s="13"/>
      <c r="T15" s="6"/>
      <c r="W15" s="5"/>
    </row>
    <row r="16" spans="1:25" ht="16.5" x14ac:dyDescent="0.3">
      <c r="A16" s="12">
        <v>11</v>
      </c>
      <c r="B16" s="12" t="s">
        <v>13</v>
      </c>
      <c r="C16" s="7">
        <v>16</v>
      </c>
      <c r="D16" s="7">
        <v>1</v>
      </c>
      <c r="E16" s="7">
        <v>6</v>
      </c>
      <c r="F16" s="7">
        <v>3</v>
      </c>
      <c r="G16" s="7">
        <v>0</v>
      </c>
      <c r="H16" s="7">
        <v>0</v>
      </c>
      <c r="I16" s="7">
        <v>0</v>
      </c>
      <c r="J16" s="7">
        <v>1</v>
      </c>
      <c r="K16" s="7">
        <v>0</v>
      </c>
      <c r="L16" s="8">
        <f t="shared" si="0"/>
        <v>1</v>
      </c>
      <c r="M16" s="9">
        <v>0</v>
      </c>
      <c r="N16" s="10">
        <v>0</v>
      </c>
      <c r="O16" s="39">
        <f t="shared" si="1"/>
        <v>0.94117647058823528</v>
      </c>
      <c r="P16" s="5"/>
      <c r="Q16" s="13"/>
      <c r="R16" s="13"/>
      <c r="S16" s="13"/>
      <c r="T16" s="6"/>
      <c r="W16" s="5"/>
    </row>
    <row r="17" spans="1:23" ht="16.5" x14ac:dyDescent="0.3">
      <c r="A17" s="12">
        <v>12</v>
      </c>
      <c r="B17" s="7" t="s">
        <v>14</v>
      </c>
      <c r="C17" s="7">
        <v>17</v>
      </c>
      <c r="D17" s="7">
        <v>1</v>
      </c>
      <c r="E17" s="7">
        <v>6</v>
      </c>
      <c r="F17" s="7">
        <v>3</v>
      </c>
      <c r="G17" s="7">
        <v>0</v>
      </c>
      <c r="H17" s="7">
        <v>1</v>
      </c>
      <c r="I17" s="7">
        <v>1</v>
      </c>
      <c r="J17" s="7">
        <v>2</v>
      </c>
      <c r="K17" s="7">
        <v>0</v>
      </c>
      <c r="L17" s="8">
        <f t="shared" si="0"/>
        <v>4</v>
      </c>
      <c r="M17" s="9">
        <v>0</v>
      </c>
      <c r="N17" s="10">
        <v>8</v>
      </c>
      <c r="O17" s="39">
        <f t="shared" si="1"/>
        <v>1</v>
      </c>
      <c r="P17" s="5"/>
      <c r="Q17" s="13"/>
      <c r="R17" s="13"/>
      <c r="S17" s="13"/>
      <c r="T17" s="6"/>
      <c r="W17" s="5"/>
    </row>
    <row r="18" spans="1:23" ht="16.5" x14ac:dyDescent="0.3">
      <c r="A18" s="12">
        <v>13</v>
      </c>
      <c r="B18" s="7" t="s">
        <v>15</v>
      </c>
      <c r="C18" s="7">
        <v>13</v>
      </c>
      <c r="D18" s="7">
        <v>1</v>
      </c>
      <c r="E18" s="7">
        <v>4</v>
      </c>
      <c r="F18" s="7">
        <v>8</v>
      </c>
      <c r="G18" s="7">
        <v>0</v>
      </c>
      <c r="H18" s="7">
        <v>1</v>
      </c>
      <c r="I18" s="7">
        <v>0</v>
      </c>
      <c r="J18" s="7">
        <v>1</v>
      </c>
      <c r="K18" s="7">
        <v>0</v>
      </c>
      <c r="L18" s="8">
        <f t="shared" si="0"/>
        <v>2</v>
      </c>
      <c r="M18" s="9">
        <v>0</v>
      </c>
      <c r="N18" s="10">
        <v>1</v>
      </c>
      <c r="O18" s="39">
        <f t="shared" si="1"/>
        <v>0.9285714285714286</v>
      </c>
      <c r="P18" s="5"/>
      <c r="Q18" s="13"/>
      <c r="R18" s="13"/>
      <c r="S18" s="13"/>
      <c r="T18" s="6"/>
      <c r="W18" s="5"/>
    </row>
    <row r="19" spans="1:23" ht="16.5" x14ac:dyDescent="0.3">
      <c r="A19" s="12">
        <v>14</v>
      </c>
      <c r="B19" s="7" t="s">
        <v>16</v>
      </c>
      <c r="C19" s="7">
        <v>13</v>
      </c>
      <c r="D19" s="7">
        <v>1</v>
      </c>
      <c r="E19" s="7">
        <v>5</v>
      </c>
      <c r="F19" s="7">
        <v>7</v>
      </c>
      <c r="G19" s="7">
        <v>0</v>
      </c>
      <c r="H19" s="7">
        <v>0</v>
      </c>
      <c r="I19" s="7">
        <v>0</v>
      </c>
      <c r="J19" s="7">
        <v>2</v>
      </c>
      <c r="K19" s="7">
        <v>0</v>
      </c>
      <c r="L19" s="8">
        <f t="shared" si="0"/>
        <v>2</v>
      </c>
      <c r="M19" s="9">
        <v>1</v>
      </c>
      <c r="N19" s="10">
        <v>1</v>
      </c>
      <c r="O19" s="39">
        <f t="shared" si="1"/>
        <v>0.9285714285714286</v>
      </c>
      <c r="P19" s="13"/>
      <c r="Q19" s="13"/>
      <c r="R19" s="13"/>
      <c r="S19" s="13"/>
      <c r="T19" s="6"/>
      <c r="W19" s="5"/>
    </row>
    <row r="20" spans="1:23" ht="16.5" x14ac:dyDescent="0.3">
      <c r="A20" s="12">
        <v>15</v>
      </c>
      <c r="B20" s="7" t="s">
        <v>17</v>
      </c>
      <c r="C20" s="7">
        <v>16</v>
      </c>
      <c r="D20" s="7">
        <v>1</v>
      </c>
      <c r="E20" s="7">
        <v>4</v>
      </c>
      <c r="F20" s="7">
        <v>6</v>
      </c>
      <c r="G20" s="7">
        <v>0</v>
      </c>
      <c r="H20" s="7">
        <v>2</v>
      </c>
      <c r="I20" s="7">
        <v>0</v>
      </c>
      <c r="J20" s="7">
        <v>1</v>
      </c>
      <c r="K20" s="7">
        <v>0</v>
      </c>
      <c r="L20" s="8">
        <f t="shared" si="0"/>
        <v>3</v>
      </c>
      <c r="M20" s="9">
        <v>0</v>
      </c>
      <c r="N20" s="10">
        <v>2</v>
      </c>
      <c r="O20" s="39">
        <f t="shared" si="1"/>
        <v>1</v>
      </c>
      <c r="P20" s="5"/>
      <c r="Q20" s="13"/>
      <c r="R20" s="13"/>
      <c r="S20" s="13"/>
      <c r="T20" s="6"/>
      <c r="W20" s="5"/>
    </row>
    <row r="21" spans="1:23" ht="16.5" x14ac:dyDescent="0.3">
      <c r="A21" s="12">
        <v>16</v>
      </c>
      <c r="B21" s="7" t="s">
        <v>11</v>
      </c>
      <c r="C21" s="7">
        <v>16</v>
      </c>
      <c r="D21" s="7">
        <v>1</v>
      </c>
      <c r="E21" s="7">
        <v>4</v>
      </c>
      <c r="F21" s="7">
        <v>6</v>
      </c>
      <c r="G21" s="7">
        <v>0</v>
      </c>
      <c r="H21" s="7">
        <v>0</v>
      </c>
      <c r="I21" s="7">
        <v>0</v>
      </c>
      <c r="J21" s="7">
        <v>4</v>
      </c>
      <c r="K21" s="7">
        <v>0</v>
      </c>
      <c r="L21" s="8">
        <f t="shared" si="0"/>
        <v>4</v>
      </c>
      <c r="M21" s="9">
        <v>0</v>
      </c>
      <c r="N21" s="10">
        <v>3</v>
      </c>
      <c r="O21" s="39">
        <f t="shared" si="1"/>
        <v>1</v>
      </c>
      <c r="P21" s="5"/>
      <c r="Q21" s="13"/>
      <c r="R21" s="13"/>
      <c r="S21" s="13"/>
      <c r="T21" s="6"/>
      <c r="W21" s="5"/>
    </row>
    <row r="22" spans="1:23" ht="16.5" x14ac:dyDescent="0.3">
      <c r="A22" s="12">
        <v>17</v>
      </c>
      <c r="B22" s="12" t="s">
        <v>12</v>
      </c>
      <c r="C22" s="7">
        <v>17</v>
      </c>
      <c r="D22" s="7">
        <v>0</v>
      </c>
      <c r="E22" s="7">
        <v>5</v>
      </c>
      <c r="F22" s="7">
        <v>4</v>
      </c>
      <c r="G22" s="7">
        <v>0</v>
      </c>
      <c r="H22" s="7">
        <v>1</v>
      </c>
      <c r="I22" s="7">
        <v>0</v>
      </c>
      <c r="J22" s="7">
        <v>0</v>
      </c>
      <c r="K22" s="7">
        <v>0</v>
      </c>
      <c r="L22" s="8">
        <f t="shared" si="0"/>
        <v>1</v>
      </c>
      <c r="M22" s="9">
        <v>0</v>
      </c>
      <c r="N22" s="10">
        <v>0</v>
      </c>
      <c r="O22" s="39">
        <f t="shared" si="1"/>
        <v>1</v>
      </c>
      <c r="P22" s="5"/>
      <c r="Q22" s="13"/>
      <c r="R22" s="13"/>
      <c r="S22" s="13"/>
      <c r="T22" s="6"/>
      <c r="W22" s="5"/>
    </row>
    <row r="23" spans="1:23" ht="16.5" x14ac:dyDescent="0.3">
      <c r="A23" s="12">
        <v>18</v>
      </c>
      <c r="B23" s="12" t="s">
        <v>13</v>
      </c>
      <c r="C23" s="7">
        <v>17</v>
      </c>
      <c r="D23" s="7">
        <v>1</v>
      </c>
      <c r="E23" s="7">
        <v>5</v>
      </c>
      <c r="F23" s="7">
        <v>4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8">
        <f t="shared" si="0"/>
        <v>0</v>
      </c>
      <c r="M23" s="9">
        <v>0</v>
      </c>
      <c r="N23" s="10">
        <v>0</v>
      </c>
      <c r="O23" s="39">
        <f t="shared" si="1"/>
        <v>1</v>
      </c>
      <c r="P23" s="5"/>
      <c r="Q23" s="13"/>
      <c r="R23" s="13"/>
      <c r="S23" s="13"/>
      <c r="T23" s="6"/>
      <c r="W23" s="5"/>
    </row>
    <row r="24" spans="1:23" ht="16.5" x14ac:dyDescent="0.3">
      <c r="A24" s="12">
        <v>19</v>
      </c>
      <c r="B24" s="7" t="s">
        <v>14</v>
      </c>
      <c r="C24" s="7">
        <v>17</v>
      </c>
      <c r="D24" s="7">
        <v>1</v>
      </c>
      <c r="E24" s="7">
        <v>5</v>
      </c>
      <c r="F24" s="7">
        <v>4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8">
        <f t="shared" si="0"/>
        <v>0</v>
      </c>
      <c r="M24" s="9">
        <v>0</v>
      </c>
      <c r="N24" s="10">
        <v>2</v>
      </c>
      <c r="O24" s="39">
        <f t="shared" si="1"/>
        <v>1</v>
      </c>
      <c r="P24" s="5"/>
      <c r="Q24" s="5"/>
      <c r="R24" s="5"/>
      <c r="S24" s="13"/>
      <c r="T24" s="6"/>
      <c r="W24" s="5"/>
    </row>
    <row r="25" spans="1:23" ht="16.5" x14ac:dyDescent="0.3">
      <c r="A25" s="12">
        <v>20</v>
      </c>
      <c r="B25" s="7" t="s">
        <v>15</v>
      </c>
      <c r="C25" s="7">
        <v>16</v>
      </c>
      <c r="D25" s="7">
        <v>1</v>
      </c>
      <c r="E25" s="7">
        <v>7</v>
      </c>
      <c r="F25" s="7">
        <v>3</v>
      </c>
      <c r="G25" s="7">
        <v>0</v>
      </c>
      <c r="H25" s="7">
        <v>0</v>
      </c>
      <c r="I25" s="7">
        <v>0</v>
      </c>
      <c r="J25" s="7">
        <v>2</v>
      </c>
      <c r="K25" s="7">
        <v>0</v>
      </c>
      <c r="L25" s="8">
        <f t="shared" si="0"/>
        <v>2</v>
      </c>
      <c r="M25" s="9">
        <v>0</v>
      </c>
      <c r="N25" s="10">
        <v>1</v>
      </c>
      <c r="O25" s="39">
        <f t="shared" si="1"/>
        <v>1</v>
      </c>
      <c r="P25" s="5"/>
      <c r="Q25" s="5"/>
      <c r="R25" s="5"/>
      <c r="S25" s="5"/>
      <c r="T25" s="6"/>
      <c r="W25" s="5"/>
    </row>
    <row r="26" spans="1:23" ht="16.5" x14ac:dyDescent="0.3">
      <c r="A26" s="12">
        <v>21</v>
      </c>
      <c r="B26" s="7" t="s">
        <v>16</v>
      </c>
      <c r="C26" s="7">
        <v>16</v>
      </c>
      <c r="D26" s="7">
        <v>1</v>
      </c>
      <c r="E26" s="7">
        <v>6</v>
      </c>
      <c r="F26" s="7">
        <v>4</v>
      </c>
      <c r="G26" s="7">
        <v>0</v>
      </c>
      <c r="H26" s="7">
        <v>0</v>
      </c>
      <c r="I26" s="7">
        <v>0</v>
      </c>
      <c r="J26" s="7">
        <v>1</v>
      </c>
      <c r="K26" s="7">
        <v>0</v>
      </c>
      <c r="L26" s="8">
        <f t="shared" si="0"/>
        <v>1</v>
      </c>
      <c r="M26" s="9">
        <v>0</v>
      </c>
      <c r="N26" s="10">
        <v>1</v>
      </c>
      <c r="O26" s="39">
        <f t="shared" si="1"/>
        <v>1</v>
      </c>
      <c r="P26" s="5"/>
      <c r="Q26" s="5"/>
      <c r="R26" s="5"/>
      <c r="S26" s="5"/>
      <c r="T26" s="6"/>
      <c r="W26" s="5"/>
    </row>
    <row r="27" spans="1:23" ht="16.5" x14ac:dyDescent="0.3">
      <c r="A27" s="12">
        <v>22</v>
      </c>
      <c r="B27" s="7" t="s">
        <v>17</v>
      </c>
      <c r="C27" s="7">
        <v>16</v>
      </c>
      <c r="D27" s="7">
        <v>1</v>
      </c>
      <c r="E27" s="7">
        <v>5</v>
      </c>
      <c r="F27" s="7">
        <v>5</v>
      </c>
      <c r="G27" s="7">
        <v>0</v>
      </c>
      <c r="H27" s="7">
        <v>0</v>
      </c>
      <c r="I27" s="7">
        <v>0</v>
      </c>
      <c r="J27" s="7">
        <v>3</v>
      </c>
      <c r="K27" s="7">
        <v>0</v>
      </c>
      <c r="L27" s="8">
        <f t="shared" si="0"/>
        <v>3</v>
      </c>
      <c r="M27" s="9">
        <v>0</v>
      </c>
      <c r="N27" s="10">
        <v>4</v>
      </c>
      <c r="O27" s="39">
        <f t="shared" si="1"/>
        <v>1</v>
      </c>
      <c r="P27" s="5"/>
      <c r="Q27" s="5"/>
      <c r="R27" s="5"/>
      <c r="S27" s="5"/>
      <c r="T27" s="6"/>
      <c r="W27" s="5"/>
    </row>
    <row r="28" spans="1:23" ht="16.5" x14ac:dyDescent="0.3">
      <c r="A28" s="12">
        <v>23</v>
      </c>
      <c r="B28" s="7" t="s">
        <v>11</v>
      </c>
      <c r="C28" s="7">
        <v>16</v>
      </c>
      <c r="D28" s="7">
        <v>1</v>
      </c>
      <c r="E28" s="7">
        <v>4</v>
      </c>
      <c r="F28" s="7">
        <v>6</v>
      </c>
      <c r="G28" s="7">
        <v>0</v>
      </c>
      <c r="H28" s="7">
        <v>0</v>
      </c>
      <c r="I28" s="7">
        <v>1</v>
      </c>
      <c r="J28" s="7">
        <v>2</v>
      </c>
      <c r="K28" s="7">
        <v>0</v>
      </c>
      <c r="L28" s="8">
        <f t="shared" si="0"/>
        <v>3</v>
      </c>
      <c r="M28" s="9">
        <v>0</v>
      </c>
      <c r="N28" s="10">
        <v>5</v>
      </c>
      <c r="O28" s="39">
        <f t="shared" si="1"/>
        <v>1</v>
      </c>
      <c r="P28" s="5"/>
      <c r="Q28" s="5"/>
      <c r="R28" s="5"/>
      <c r="S28" s="5"/>
      <c r="T28" s="6"/>
      <c r="W28" s="5"/>
    </row>
    <row r="29" spans="1:23" ht="16.5" x14ac:dyDescent="0.3">
      <c r="A29" s="12">
        <v>24</v>
      </c>
      <c r="B29" s="12" t="s">
        <v>12</v>
      </c>
      <c r="C29" s="7">
        <v>14</v>
      </c>
      <c r="D29" s="7">
        <v>2</v>
      </c>
      <c r="E29" s="7">
        <v>4</v>
      </c>
      <c r="F29" s="7">
        <v>6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8">
        <f t="shared" si="0"/>
        <v>1</v>
      </c>
      <c r="M29" s="9">
        <v>0</v>
      </c>
      <c r="N29" s="10">
        <v>0</v>
      </c>
      <c r="O29" s="39">
        <f t="shared" si="1"/>
        <v>0.875</v>
      </c>
      <c r="P29" s="5"/>
      <c r="Q29" s="5"/>
      <c r="R29" s="5"/>
      <c r="S29" s="5"/>
      <c r="T29" s="6"/>
      <c r="W29" s="5"/>
    </row>
    <row r="30" spans="1:23" ht="16.5" x14ac:dyDescent="0.3">
      <c r="A30" s="12">
        <v>25</v>
      </c>
      <c r="B30" s="12" t="s">
        <v>13</v>
      </c>
      <c r="C30" s="7">
        <v>14</v>
      </c>
      <c r="D30" s="7">
        <v>3</v>
      </c>
      <c r="E30" s="7">
        <v>4</v>
      </c>
      <c r="F30" s="7">
        <v>6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8">
        <f t="shared" si="0"/>
        <v>0</v>
      </c>
      <c r="M30" s="9">
        <v>0</v>
      </c>
      <c r="N30" s="10">
        <v>0</v>
      </c>
      <c r="O30" s="39">
        <f t="shared" si="1"/>
        <v>0.875</v>
      </c>
      <c r="P30" s="5"/>
      <c r="Q30" s="5"/>
      <c r="R30" s="5"/>
      <c r="S30" s="5"/>
      <c r="T30" s="6"/>
      <c r="W30" s="5"/>
    </row>
    <row r="31" spans="1:23" ht="16.5" x14ac:dyDescent="0.3">
      <c r="A31" s="26">
        <v>26</v>
      </c>
      <c r="B31" s="7" t="s">
        <v>14</v>
      </c>
      <c r="C31" s="7">
        <v>16</v>
      </c>
      <c r="D31" s="7">
        <v>3</v>
      </c>
      <c r="E31" s="7">
        <v>5</v>
      </c>
      <c r="F31" s="7">
        <v>3</v>
      </c>
      <c r="G31" s="7">
        <v>0</v>
      </c>
      <c r="H31" s="7">
        <v>0</v>
      </c>
      <c r="I31" s="7">
        <v>0</v>
      </c>
      <c r="J31" s="7">
        <v>2</v>
      </c>
      <c r="K31" s="7">
        <v>0</v>
      </c>
      <c r="L31" s="8">
        <f t="shared" si="0"/>
        <v>2</v>
      </c>
      <c r="M31" s="9">
        <v>0</v>
      </c>
      <c r="N31" s="10">
        <v>0</v>
      </c>
      <c r="O31" s="39">
        <f t="shared" si="1"/>
        <v>0.88888888888888884</v>
      </c>
      <c r="P31" s="5"/>
      <c r="Q31" s="5"/>
      <c r="R31" s="5"/>
      <c r="S31" s="5"/>
      <c r="T31" s="6"/>
      <c r="W31" s="5"/>
    </row>
    <row r="32" spans="1:23" ht="16.5" x14ac:dyDescent="0.3">
      <c r="A32" s="12">
        <v>27</v>
      </c>
      <c r="B32" s="7" t="s">
        <v>15</v>
      </c>
      <c r="C32" s="7">
        <v>17</v>
      </c>
      <c r="D32" s="7">
        <v>3</v>
      </c>
      <c r="E32" s="7">
        <v>5</v>
      </c>
      <c r="F32" s="7">
        <v>4</v>
      </c>
      <c r="G32" s="7">
        <v>0</v>
      </c>
      <c r="H32" s="7">
        <v>0</v>
      </c>
      <c r="I32" s="7">
        <v>0</v>
      </c>
      <c r="J32" s="7">
        <v>1</v>
      </c>
      <c r="K32" s="7">
        <v>0</v>
      </c>
      <c r="L32" s="8">
        <f t="shared" si="0"/>
        <v>1</v>
      </c>
      <c r="M32" s="9">
        <v>0</v>
      </c>
      <c r="N32" s="10">
        <v>2</v>
      </c>
      <c r="O32" s="39">
        <f t="shared" si="1"/>
        <v>1</v>
      </c>
      <c r="P32" s="5"/>
      <c r="Q32" s="5" t="s">
        <v>50</v>
      </c>
      <c r="R32" s="5"/>
      <c r="S32" s="5"/>
      <c r="T32" s="6"/>
      <c r="W32" s="5"/>
    </row>
    <row r="33" spans="1:23" ht="16.5" x14ac:dyDescent="0.3">
      <c r="A33" s="12">
        <v>28</v>
      </c>
      <c r="B33" s="7" t="s">
        <v>16</v>
      </c>
      <c r="C33" s="7">
        <v>15</v>
      </c>
      <c r="D33" s="7">
        <v>3</v>
      </c>
      <c r="E33" s="7">
        <v>6</v>
      </c>
      <c r="F33" s="7">
        <v>5</v>
      </c>
      <c r="G33" s="7">
        <v>0</v>
      </c>
      <c r="H33" s="7">
        <v>0</v>
      </c>
      <c r="I33" s="7">
        <v>0</v>
      </c>
      <c r="J33" s="7">
        <v>2</v>
      </c>
      <c r="K33" s="7">
        <v>0</v>
      </c>
      <c r="L33" s="8">
        <f t="shared" si="0"/>
        <v>2</v>
      </c>
      <c r="M33" s="9">
        <v>0</v>
      </c>
      <c r="N33" s="10">
        <v>2</v>
      </c>
      <c r="O33" s="39">
        <f t="shared" si="1"/>
        <v>1</v>
      </c>
      <c r="P33" s="5"/>
      <c r="Q33" s="5"/>
      <c r="R33" s="5"/>
      <c r="S33" s="5"/>
      <c r="T33" s="6"/>
      <c r="W33" s="5"/>
    </row>
    <row r="34" spans="1:23" ht="16.5" x14ac:dyDescent="0.3">
      <c r="A34" s="12">
        <v>29</v>
      </c>
      <c r="B34" s="7" t="s">
        <v>17</v>
      </c>
      <c r="C34" s="7">
        <v>15</v>
      </c>
      <c r="D34" s="7">
        <v>3</v>
      </c>
      <c r="E34" s="7">
        <v>6</v>
      </c>
      <c r="F34" s="7">
        <v>5</v>
      </c>
      <c r="G34" s="7">
        <v>0</v>
      </c>
      <c r="H34" s="7">
        <v>0</v>
      </c>
      <c r="I34" s="7">
        <v>0</v>
      </c>
      <c r="J34" s="7">
        <v>1</v>
      </c>
      <c r="K34" s="7">
        <v>0</v>
      </c>
      <c r="L34" s="8">
        <f t="shared" si="0"/>
        <v>1</v>
      </c>
      <c r="M34" s="9">
        <v>0</v>
      </c>
      <c r="N34" s="10">
        <v>0</v>
      </c>
      <c r="O34" s="39">
        <f t="shared" si="1"/>
        <v>1</v>
      </c>
      <c r="P34" s="5"/>
      <c r="Q34" s="5"/>
      <c r="R34" s="5"/>
      <c r="S34" s="5"/>
      <c r="T34" s="6"/>
      <c r="W34" s="5"/>
    </row>
    <row r="35" spans="1:23" ht="16.5" x14ac:dyDescent="0.3">
      <c r="A35" s="18">
        <v>30</v>
      </c>
      <c r="B35" s="7" t="s">
        <v>11</v>
      </c>
      <c r="C35" s="7">
        <v>16</v>
      </c>
      <c r="D35" s="7">
        <v>2</v>
      </c>
      <c r="E35" s="7">
        <v>7</v>
      </c>
      <c r="F35" s="7">
        <v>3</v>
      </c>
      <c r="G35" s="7">
        <v>0</v>
      </c>
      <c r="H35" s="7">
        <v>0</v>
      </c>
      <c r="I35" s="7">
        <v>1</v>
      </c>
      <c r="J35" s="7">
        <v>1</v>
      </c>
      <c r="K35" s="7">
        <v>0</v>
      </c>
      <c r="L35" s="8">
        <f t="shared" si="0"/>
        <v>2</v>
      </c>
      <c r="M35" s="9">
        <v>0</v>
      </c>
      <c r="N35" s="10">
        <v>3</v>
      </c>
      <c r="O35" s="39">
        <f t="shared" si="1"/>
        <v>1</v>
      </c>
      <c r="P35" s="5"/>
      <c r="Q35" s="5"/>
      <c r="R35" s="5"/>
      <c r="S35" s="5"/>
      <c r="T35" s="6"/>
      <c r="W35" s="5"/>
    </row>
    <row r="36" spans="1:23" ht="16.5" x14ac:dyDescent="0.3">
      <c r="A36" s="12">
        <v>31</v>
      </c>
      <c r="B36" s="12" t="s">
        <v>12</v>
      </c>
      <c r="C36" s="7">
        <v>15</v>
      </c>
      <c r="D36" s="7">
        <v>1</v>
      </c>
      <c r="E36" s="7">
        <v>5</v>
      </c>
      <c r="F36" s="7">
        <v>4</v>
      </c>
      <c r="G36" s="7">
        <v>0</v>
      </c>
      <c r="H36" s="7">
        <v>0</v>
      </c>
      <c r="I36" s="7">
        <v>1</v>
      </c>
      <c r="J36" s="7">
        <v>0</v>
      </c>
      <c r="K36" s="7">
        <v>0</v>
      </c>
      <c r="L36" s="8">
        <f t="shared" si="0"/>
        <v>1</v>
      </c>
      <c r="M36" s="9">
        <v>0</v>
      </c>
      <c r="N36" s="10">
        <v>1</v>
      </c>
      <c r="O36" s="39">
        <f t="shared" si="1"/>
        <v>0.88235294117647056</v>
      </c>
      <c r="P36" s="5"/>
      <c r="Q36" s="5"/>
      <c r="R36" s="5"/>
      <c r="S36" s="5"/>
      <c r="T36" s="6"/>
      <c r="W36" s="5"/>
    </row>
    <row r="37" spans="1:23" ht="16.5" x14ac:dyDescent="0.3">
      <c r="A37" s="44" t="s">
        <v>18</v>
      </c>
      <c r="B37" s="44"/>
      <c r="C37" s="12">
        <f>SUM(C6:C36)</f>
        <v>477</v>
      </c>
      <c r="D37" s="12">
        <f t="shared" ref="D37:N37" si="2">SUM(D6:D36)</f>
        <v>58</v>
      </c>
      <c r="E37" s="12">
        <f t="shared" si="2"/>
        <v>150</v>
      </c>
      <c r="F37" s="12">
        <f t="shared" si="2"/>
        <v>165</v>
      </c>
      <c r="G37" s="12">
        <f t="shared" si="2"/>
        <v>0</v>
      </c>
      <c r="H37" s="12">
        <f>SUM(H6:H36)</f>
        <v>5</v>
      </c>
      <c r="I37" s="12">
        <f t="shared" si="2"/>
        <v>6</v>
      </c>
      <c r="J37" s="12">
        <f t="shared" si="2"/>
        <v>45</v>
      </c>
      <c r="K37" s="12">
        <f t="shared" si="2"/>
        <v>0</v>
      </c>
      <c r="L37" s="14">
        <f t="shared" si="2"/>
        <v>56</v>
      </c>
      <c r="M37" s="15">
        <f t="shared" si="2"/>
        <v>2</v>
      </c>
      <c r="N37" s="16">
        <f t="shared" si="2"/>
        <v>55</v>
      </c>
      <c r="O37" s="41">
        <f>AVERAGE(O6:O36)</f>
        <v>0.97210475588084699</v>
      </c>
      <c r="P37" s="17"/>
      <c r="Q37" s="5"/>
      <c r="R37" s="5"/>
      <c r="S37" s="5"/>
      <c r="T37" s="6"/>
      <c r="U37" s="6"/>
      <c r="V37" s="5"/>
      <c r="W37" s="5"/>
    </row>
    <row r="38" spans="1:23" ht="16.5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6"/>
      <c r="U38" s="6"/>
      <c r="V38" s="5"/>
      <c r="W38" s="5"/>
    </row>
    <row r="39" spans="1:23" ht="16.5" x14ac:dyDescent="0.3">
      <c r="A39" s="45" t="s">
        <v>19</v>
      </c>
      <c r="B39" s="45"/>
      <c r="C39" s="45"/>
      <c r="D39" s="45"/>
      <c r="E39" s="45"/>
      <c r="F39" s="45"/>
      <c r="G39" s="45"/>
      <c r="H39" s="45"/>
      <c r="I39" s="45"/>
      <c r="J39" s="45"/>
      <c r="K39" s="28"/>
      <c r="L39" s="46">
        <f>AVERAGE(C6:C36)</f>
        <v>15.387096774193548</v>
      </c>
      <c r="M39" s="46"/>
      <c r="N39" s="46"/>
      <c r="O39" s="5"/>
      <c r="P39" s="5"/>
      <c r="Q39" s="5"/>
      <c r="R39" s="5"/>
      <c r="S39" s="5"/>
      <c r="T39" s="6"/>
      <c r="U39" s="6"/>
      <c r="V39" s="5"/>
      <c r="W39" s="5"/>
    </row>
    <row r="40" spans="1:23" ht="16.5" x14ac:dyDescent="0.3">
      <c r="A40" s="45" t="s">
        <v>25</v>
      </c>
      <c r="B40" s="45"/>
      <c r="C40" s="45"/>
      <c r="D40" s="45"/>
      <c r="E40" s="45"/>
      <c r="F40" s="45"/>
      <c r="G40" s="45"/>
      <c r="H40" s="45"/>
      <c r="I40" s="45"/>
      <c r="J40" s="45"/>
      <c r="K40" s="28"/>
      <c r="L40" s="46">
        <f>AVERAGE(E6:E36)</f>
        <v>4.838709677419355</v>
      </c>
      <c r="M40" s="46"/>
      <c r="N40" s="46"/>
      <c r="O40" s="5"/>
      <c r="P40" s="5"/>
      <c r="Q40" s="5"/>
      <c r="R40" s="5"/>
      <c r="S40" s="5"/>
      <c r="T40" s="6"/>
      <c r="U40" s="6"/>
      <c r="V40" s="5"/>
      <c r="W40" s="5"/>
    </row>
    <row r="41" spans="1:23" ht="16.5" x14ac:dyDescent="0.3">
      <c r="A41" s="45" t="s">
        <v>20</v>
      </c>
      <c r="B41" s="45"/>
      <c r="C41" s="45"/>
      <c r="D41" s="45"/>
      <c r="E41" s="45"/>
      <c r="F41" s="45"/>
      <c r="G41" s="45"/>
      <c r="H41" s="45"/>
      <c r="I41" s="45"/>
      <c r="J41" s="45"/>
      <c r="K41" s="28"/>
      <c r="L41" s="46">
        <f>AVERAGE(L6:L36)</f>
        <v>1.8064516129032258</v>
      </c>
      <c r="M41" s="46"/>
      <c r="N41" s="46"/>
      <c r="O41" s="5"/>
      <c r="P41" s="5"/>
      <c r="Q41" s="5"/>
      <c r="R41" s="5"/>
      <c r="S41" s="5"/>
      <c r="T41" s="6"/>
      <c r="U41" s="6"/>
      <c r="V41" s="5"/>
      <c r="W41" s="5"/>
    </row>
    <row r="42" spans="1:23" ht="16.5" x14ac:dyDescent="0.3">
      <c r="A42" s="45" t="s">
        <v>21</v>
      </c>
      <c r="B42" s="45"/>
      <c r="C42" s="45"/>
      <c r="D42" s="45"/>
      <c r="E42" s="45"/>
      <c r="F42" s="45"/>
      <c r="G42" s="45"/>
      <c r="H42" s="45"/>
      <c r="I42" s="45"/>
      <c r="J42" s="45"/>
      <c r="K42" s="28"/>
      <c r="L42" s="46">
        <f>AVERAGE(H6:H36)</f>
        <v>0.16129032258064516</v>
      </c>
      <c r="M42" s="46"/>
      <c r="N42" s="46"/>
      <c r="O42" s="5"/>
      <c r="P42" s="5"/>
      <c r="Q42" s="5"/>
      <c r="R42" s="5"/>
      <c r="S42" s="5"/>
      <c r="T42" s="6"/>
      <c r="U42" s="6"/>
      <c r="V42" s="5"/>
      <c r="W42" s="5"/>
    </row>
    <row r="43" spans="1:23" ht="16.5" x14ac:dyDescent="0.3">
      <c r="A43" s="45" t="s">
        <v>22</v>
      </c>
      <c r="B43" s="45"/>
      <c r="C43" s="45"/>
      <c r="D43" s="45"/>
      <c r="E43" s="45"/>
      <c r="F43" s="45"/>
      <c r="G43" s="45"/>
      <c r="H43" s="45"/>
      <c r="I43" s="45"/>
      <c r="J43" s="45"/>
      <c r="K43" s="28"/>
      <c r="L43" s="46">
        <f>AVERAGE(I6:I36)</f>
        <v>0.19354838709677419</v>
      </c>
      <c r="M43" s="46"/>
      <c r="N43" s="46"/>
      <c r="O43" s="5"/>
      <c r="P43" s="5"/>
      <c r="Q43" s="5"/>
      <c r="R43" s="5"/>
      <c r="S43" s="5"/>
      <c r="T43" s="6"/>
      <c r="U43" s="6"/>
      <c r="V43" s="5"/>
      <c r="W43" s="5"/>
    </row>
    <row r="44" spans="1:23" ht="16.5" x14ac:dyDescent="0.3">
      <c r="A44" s="45" t="s">
        <v>23</v>
      </c>
      <c r="B44" s="45"/>
      <c r="C44" s="45"/>
      <c r="D44" s="45"/>
      <c r="E44" s="45"/>
      <c r="F44" s="45"/>
      <c r="G44" s="45"/>
      <c r="H44" s="45"/>
      <c r="I44" s="45"/>
      <c r="J44" s="45"/>
      <c r="K44" s="28"/>
      <c r="L44" s="46">
        <f>AVERAGE(J6:J36)</f>
        <v>1.4516129032258065</v>
      </c>
      <c r="M44" s="46"/>
      <c r="N44" s="46"/>
      <c r="O44" s="5"/>
      <c r="U44" s="6"/>
      <c r="V44" s="5"/>
      <c r="W44" s="5"/>
    </row>
    <row r="45" spans="1:23" ht="16.5" x14ac:dyDescent="0.3">
      <c r="A45" s="45" t="s">
        <v>24</v>
      </c>
      <c r="B45" s="45"/>
      <c r="C45" s="45"/>
      <c r="D45" s="45"/>
      <c r="E45" s="45"/>
      <c r="F45" s="45"/>
      <c r="G45" s="45"/>
      <c r="H45" s="45"/>
      <c r="I45" s="45"/>
      <c r="J45" s="45"/>
      <c r="K45" s="28"/>
      <c r="L45" s="46">
        <f>AVERAGE(N6:N36)</f>
        <v>1.7741935483870968</v>
      </c>
      <c r="M45" s="46"/>
      <c r="N45" s="46"/>
      <c r="O45" s="5"/>
      <c r="U45" s="6"/>
      <c r="V45" s="5"/>
      <c r="W45" s="5"/>
    </row>
    <row r="46" spans="1:23" ht="16.5" x14ac:dyDescent="0.3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29"/>
      <c r="L46" s="51">
        <f>M37/L37</f>
        <v>3.5714285714285712E-2</v>
      </c>
      <c r="M46" s="51"/>
      <c r="N46" s="51"/>
      <c r="O46" s="5"/>
      <c r="U46" s="6"/>
      <c r="V46" s="5"/>
      <c r="W46" s="5"/>
    </row>
    <row r="48" spans="1:23" ht="15.75" x14ac:dyDescent="0.25"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24"/>
      <c r="N48" s="24"/>
    </row>
    <row r="49" spans="2:26" ht="16.5" x14ac:dyDescent="0.3">
      <c r="B49" s="7"/>
      <c r="C49" s="44">
        <v>2018</v>
      </c>
      <c r="D49" s="44"/>
      <c r="E49" s="44">
        <v>2019</v>
      </c>
      <c r="F49" s="44"/>
      <c r="G49" s="44">
        <v>2020</v>
      </c>
      <c r="H49" s="44"/>
      <c r="I49" s="44">
        <v>2021</v>
      </c>
      <c r="J49" s="44"/>
      <c r="K49" s="44">
        <v>2022</v>
      </c>
      <c r="L49" s="44"/>
      <c r="M49" s="23"/>
      <c r="T49" s="11"/>
      <c r="U49"/>
      <c r="W49" s="11"/>
      <c r="X49"/>
      <c r="Y49" s="1"/>
      <c r="Z49"/>
    </row>
    <row r="50" spans="2:26" ht="16.5" x14ac:dyDescent="0.3">
      <c r="B50" s="12" t="s">
        <v>0</v>
      </c>
      <c r="C50" s="54">
        <v>0.1348</v>
      </c>
      <c r="D50" s="54"/>
      <c r="E50" s="54">
        <v>0.1333</v>
      </c>
      <c r="F50" s="54"/>
      <c r="G50" s="54">
        <v>0.1782</v>
      </c>
      <c r="H50" s="54"/>
      <c r="I50" s="54">
        <v>7.6899999999999996E-2</v>
      </c>
      <c r="J50" s="54"/>
      <c r="K50" s="54">
        <v>0.1346</v>
      </c>
      <c r="L50" s="54"/>
      <c r="M50" s="13"/>
      <c r="T50" s="11"/>
      <c r="U50"/>
      <c r="W50" s="11"/>
      <c r="X50"/>
      <c r="Y50" s="1"/>
      <c r="Z50"/>
    </row>
    <row r="51" spans="2:26" ht="16.5" x14ac:dyDescent="0.3">
      <c r="B51" s="12" t="s">
        <v>27</v>
      </c>
      <c r="C51" s="54">
        <v>0.12939999999999999</v>
      </c>
      <c r="D51" s="57"/>
      <c r="E51" s="54">
        <v>0.13039999999999999</v>
      </c>
      <c r="F51" s="54"/>
      <c r="G51" s="54">
        <v>7.7799999999999994E-2</v>
      </c>
      <c r="H51" s="54"/>
      <c r="I51" s="54">
        <v>0.20430000000000001</v>
      </c>
      <c r="J51" s="54"/>
      <c r="K51" s="54">
        <v>9.4299999999999995E-2</v>
      </c>
      <c r="L51" s="54"/>
      <c r="M51" s="13"/>
      <c r="T51" s="11"/>
      <c r="U51"/>
      <c r="W51" s="11"/>
      <c r="X51"/>
      <c r="Y51" s="1"/>
      <c r="Z51"/>
    </row>
    <row r="52" spans="2:26" ht="16.5" x14ac:dyDescent="0.3">
      <c r="B52" s="12" t="s">
        <v>46</v>
      </c>
      <c r="C52" s="54">
        <v>0.12609999999999999</v>
      </c>
      <c r="D52" s="54"/>
      <c r="E52" s="54">
        <v>6.8199999999999997E-2</v>
      </c>
      <c r="F52" s="54"/>
      <c r="G52" s="54">
        <v>0.125</v>
      </c>
      <c r="H52" s="54"/>
      <c r="I52" s="54">
        <v>7.0000000000000007E-2</v>
      </c>
      <c r="J52" s="54"/>
      <c r="K52" s="54">
        <v>0.16669999999999999</v>
      </c>
      <c r="L52" s="54"/>
      <c r="T52" s="11"/>
      <c r="U52"/>
      <c r="W52" s="11"/>
      <c r="X52"/>
      <c r="Y52" s="1"/>
      <c r="Z52"/>
    </row>
    <row r="53" spans="2:26" ht="16.5" x14ac:dyDescent="0.3">
      <c r="B53" s="12" t="s">
        <v>51</v>
      </c>
      <c r="C53" s="54">
        <v>0.14630000000000001</v>
      </c>
      <c r="D53" s="54"/>
      <c r="E53" s="54">
        <v>7.6899999999999996E-2</v>
      </c>
      <c r="F53" s="54"/>
      <c r="G53" s="54">
        <v>0.16850000000000001</v>
      </c>
      <c r="H53" s="54"/>
      <c r="I53" s="54">
        <v>0.10199999999999999</v>
      </c>
      <c r="J53" s="54"/>
      <c r="K53" s="54">
        <v>9.2299999999999993E-2</v>
      </c>
      <c r="L53" s="54"/>
      <c r="T53" s="11"/>
      <c r="U53"/>
      <c r="W53" s="11"/>
      <c r="X53"/>
      <c r="Y53" s="1"/>
      <c r="Z53"/>
    </row>
    <row r="54" spans="2:26" ht="16.5" x14ac:dyDescent="0.3">
      <c r="B54" s="12" t="s">
        <v>33</v>
      </c>
      <c r="C54" s="54">
        <v>9.4700000000000006E-2</v>
      </c>
      <c r="D54" s="54"/>
      <c r="E54" s="54">
        <v>0.13789999999999999</v>
      </c>
      <c r="F54" s="54"/>
      <c r="G54" s="54">
        <v>0.1444</v>
      </c>
      <c r="H54" s="54"/>
      <c r="I54" s="54">
        <v>8.8200000000000001E-2</v>
      </c>
      <c r="J54" s="54"/>
      <c r="K54" s="52">
        <v>0.05</v>
      </c>
      <c r="L54" s="53"/>
      <c r="T54" s="11"/>
      <c r="U54"/>
      <c r="W54" s="11"/>
      <c r="X54"/>
      <c r="Y54" s="1"/>
      <c r="Z54"/>
    </row>
    <row r="55" spans="2:26" ht="16.5" x14ac:dyDescent="0.3">
      <c r="B55" s="12" t="s">
        <v>55</v>
      </c>
      <c r="C55" s="59">
        <v>7.0599999999999996E-2</v>
      </c>
      <c r="D55" s="59"/>
      <c r="E55" s="59">
        <v>7.3499999999999996E-2</v>
      </c>
      <c r="F55" s="59"/>
      <c r="G55" s="59">
        <v>0.1368</v>
      </c>
      <c r="H55" s="59"/>
      <c r="I55" s="54">
        <v>0.1087</v>
      </c>
      <c r="J55" s="54"/>
      <c r="K55" s="52">
        <v>6.9000000000000006E-2</v>
      </c>
      <c r="L55" s="53"/>
      <c r="T55" s="11"/>
      <c r="U55"/>
      <c r="W55" s="11"/>
      <c r="X55"/>
      <c r="Y55" s="1"/>
      <c r="Z55"/>
    </row>
    <row r="56" spans="2:26" ht="16.5" x14ac:dyDescent="0.3">
      <c r="B56" s="12" t="s">
        <v>57</v>
      </c>
      <c r="C56" s="54">
        <v>6.3299999999999995E-2</v>
      </c>
      <c r="D56" s="54"/>
      <c r="E56" s="54">
        <v>5.5599999999999997E-2</v>
      </c>
      <c r="F56" s="54"/>
      <c r="G56" s="54">
        <v>0.125</v>
      </c>
      <c r="H56" s="54"/>
      <c r="I56" s="54">
        <v>9.2999999999999999E-2</v>
      </c>
      <c r="J56" s="54"/>
      <c r="K56" s="52">
        <v>5.6599999999999998E-2</v>
      </c>
      <c r="L56" s="53"/>
    </row>
    <row r="57" spans="2:26" ht="16.5" x14ac:dyDescent="0.3">
      <c r="B57" s="12" t="s">
        <v>59</v>
      </c>
      <c r="C57" s="54">
        <v>8.4900000000000003E-2</v>
      </c>
      <c r="D57" s="54"/>
      <c r="E57" s="54">
        <v>0.1077</v>
      </c>
      <c r="F57" s="54"/>
      <c r="G57" s="54">
        <v>8.5099999999999995E-2</v>
      </c>
      <c r="H57" s="54"/>
      <c r="I57" s="54">
        <v>0.1188</v>
      </c>
      <c r="J57" s="54"/>
      <c r="K57" s="52">
        <v>2.4400000000000002E-2</v>
      </c>
      <c r="L57" s="53"/>
    </row>
    <row r="58" spans="2:26" ht="16.5" x14ac:dyDescent="0.3">
      <c r="B58" s="12" t="s">
        <v>63</v>
      </c>
      <c r="C58" s="52">
        <v>0.1111</v>
      </c>
      <c r="D58" s="53"/>
      <c r="E58" s="52">
        <v>6.25E-2</v>
      </c>
      <c r="F58" s="53"/>
      <c r="G58" s="54">
        <v>0.1101</v>
      </c>
      <c r="H58" s="54"/>
      <c r="I58" s="52">
        <v>8.3299999999999999E-2</v>
      </c>
      <c r="J58" s="53"/>
      <c r="K58" s="52">
        <v>7.9399999999999998E-2</v>
      </c>
      <c r="L58" s="53"/>
    </row>
    <row r="59" spans="2:26" ht="16.5" x14ac:dyDescent="0.3">
      <c r="B59" s="12" t="s">
        <v>64</v>
      </c>
      <c r="C59" s="54">
        <v>9.7799999999999998E-2</v>
      </c>
      <c r="D59" s="54"/>
      <c r="E59" s="54">
        <v>0.1618</v>
      </c>
      <c r="F59" s="54"/>
      <c r="G59" s="54">
        <v>0.1545</v>
      </c>
      <c r="H59" s="54"/>
      <c r="I59" s="52">
        <v>0.14099999999999999</v>
      </c>
      <c r="J59" s="53"/>
      <c r="K59" s="52">
        <v>1.72E-2</v>
      </c>
      <c r="L59" s="53"/>
    </row>
    <row r="60" spans="2:26" ht="16.5" x14ac:dyDescent="0.3">
      <c r="B60" s="12" t="s">
        <v>65</v>
      </c>
      <c r="C60" s="54">
        <v>8.7900000000000006E-2</v>
      </c>
      <c r="D60" s="54"/>
      <c r="E60" s="54">
        <v>3.7699999999999997E-2</v>
      </c>
      <c r="F60" s="54"/>
      <c r="G60" s="54">
        <v>7.0599999999999996E-2</v>
      </c>
      <c r="H60" s="54"/>
      <c r="I60" s="54">
        <v>6.5799999999999997E-2</v>
      </c>
      <c r="J60" s="54"/>
      <c r="K60" s="52">
        <v>6.6699999999999995E-2</v>
      </c>
      <c r="L60" s="53"/>
    </row>
    <row r="61" spans="2:26" ht="16.5" x14ac:dyDescent="0.3">
      <c r="B61" s="12" t="s">
        <v>66</v>
      </c>
      <c r="C61" s="54">
        <v>0.12089999999999999</v>
      </c>
      <c r="D61" s="54"/>
      <c r="E61" s="54">
        <v>8.5999999999999993E-2</v>
      </c>
      <c r="F61" s="54"/>
      <c r="G61" s="52">
        <v>8.4199999999999997E-2</v>
      </c>
      <c r="H61" s="53"/>
      <c r="I61" s="54">
        <v>5.5599999999999997E-2</v>
      </c>
      <c r="J61" s="54"/>
      <c r="K61" s="52">
        <v>3.5700000000000003E-2</v>
      </c>
      <c r="L61" s="53"/>
    </row>
  </sheetData>
  <mergeCells count="85">
    <mergeCell ref="C61:D61"/>
    <mergeCell ref="E61:F61"/>
    <mergeCell ref="G61:H61"/>
    <mergeCell ref="I61:J61"/>
    <mergeCell ref="K61:L61"/>
    <mergeCell ref="C60:D60"/>
    <mergeCell ref="E60:F60"/>
    <mergeCell ref="G60:H60"/>
    <mergeCell ref="I60:J60"/>
    <mergeCell ref="K60:L60"/>
    <mergeCell ref="C58:D58"/>
    <mergeCell ref="E58:F58"/>
    <mergeCell ref="G58:H58"/>
    <mergeCell ref="I58:J58"/>
    <mergeCell ref="K58:L58"/>
    <mergeCell ref="C59:D59"/>
    <mergeCell ref="E59:F59"/>
    <mergeCell ref="G59:H59"/>
    <mergeCell ref="I59:J59"/>
    <mergeCell ref="K59:L59"/>
    <mergeCell ref="C56:D56"/>
    <mergeCell ref="E56:F56"/>
    <mergeCell ref="G56:H56"/>
    <mergeCell ref="I56:J56"/>
    <mergeCell ref="K56:L56"/>
    <mergeCell ref="C57:D57"/>
    <mergeCell ref="E57:F57"/>
    <mergeCell ref="G57:H57"/>
    <mergeCell ref="I57:J57"/>
    <mergeCell ref="K57:L57"/>
    <mergeCell ref="C54:D54"/>
    <mergeCell ref="E54:F54"/>
    <mergeCell ref="G54:H54"/>
    <mergeCell ref="I54:J54"/>
    <mergeCell ref="K54:L54"/>
    <mergeCell ref="C55:D55"/>
    <mergeCell ref="E55:F55"/>
    <mergeCell ref="G55:H55"/>
    <mergeCell ref="I55:J55"/>
    <mergeCell ref="K55:L55"/>
    <mergeCell ref="C52:D52"/>
    <mergeCell ref="E52:F52"/>
    <mergeCell ref="G52:H52"/>
    <mergeCell ref="I52:J52"/>
    <mergeCell ref="K52:L52"/>
    <mergeCell ref="C53:D53"/>
    <mergeCell ref="E53:F53"/>
    <mergeCell ref="G53:H53"/>
    <mergeCell ref="I53:J53"/>
    <mergeCell ref="K53:L53"/>
    <mergeCell ref="C50:D50"/>
    <mergeCell ref="E50:F50"/>
    <mergeCell ref="G50:H50"/>
    <mergeCell ref="I50:J50"/>
    <mergeCell ref="K50:L50"/>
    <mergeCell ref="C51:D51"/>
    <mergeCell ref="E51:F51"/>
    <mergeCell ref="G51:H51"/>
    <mergeCell ref="I51:J51"/>
    <mergeCell ref="K51:L51"/>
    <mergeCell ref="B48:L48"/>
    <mergeCell ref="C49:D49"/>
    <mergeCell ref="E49:F49"/>
    <mergeCell ref="G49:H49"/>
    <mergeCell ref="I49:J49"/>
    <mergeCell ref="K49:L49"/>
    <mergeCell ref="A44:J44"/>
    <mergeCell ref="L44:N44"/>
    <mergeCell ref="A45:J45"/>
    <mergeCell ref="L45:N45"/>
    <mergeCell ref="A46:J46"/>
    <mergeCell ref="L46:N46"/>
    <mergeCell ref="A41:J41"/>
    <mergeCell ref="L41:N41"/>
    <mergeCell ref="A42:J42"/>
    <mergeCell ref="L42:N42"/>
    <mergeCell ref="A43:J43"/>
    <mergeCell ref="L43:N43"/>
    <mergeCell ref="A40:J40"/>
    <mergeCell ref="L40:N40"/>
    <mergeCell ref="A1:Y3"/>
    <mergeCell ref="A5:B5"/>
    <mergeCell ref="A37:B37"/>
    <mergeCell ref="A39:J39"/>
    <mergeCell ref="L39:N39"/>
  </mergeCells>
  <pageMargins left="0.7" right="0.7" top="0.75" bottom="0.75" header="0.3" footer="0.3"/>
  <pageSetup scale="63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S17" sqref="S17"/>
    </sheetView>
  </sheetViews>
  <sheetFormatPr defaultRowHeight="11.25" x14ac:dyDescent="0.2"/>
  <sheetData>
    <row r="1" spans="1:10" x14ac:dyDescent="0.2">
      <c r="A1" s="11">
        <v>44896</v>
      </c>
      <c r="B1">
        <f>26-SUM(Dec!C6,Dec!E6,Dec!F6,Dec!G6)</f>
        <v>1</v>
      </c>
      <c r="G1" t="s">
        <v>42</v>
      </c>
      <c r="H1" t="s">
        <v>43</v>
      </c>
      <c r="I1" t="s">
        <v>44</v>
      </c>
      <c r="J1" t="s">
        <v>62</v>
      </c>
    </row>
    <row r="2" spans="1:10" x14ac:dyDescent="0.2">
      <c r="A2" s="11">
        <v>44897</v>
      </c>
      <c r="B2">
        <f>26-SUM(Dec!C7,Dec!E7,Dec!F7,Dec!G7)</f>
        <v>0</v>
      </c>
      <c r="F2" t="s">
        <v>29</v>
      </c>
      <c r="G2">
        <v>8</v>
      </c>
      <c r="H2">
        <v>16</v>
      </c>
      <c r="I2">
        <v>28</v>
      </c>
      <c r="J2">
        <v>0</v>
      </c>
    </row>
    <row r="3" spans="1:10" x14ac:dyDescent="0.2">
      <c r="A3" s="11">
        <v>44898</v>
      </c>
      <c r="B3">
        <f>26-SUM(Dec!C8,Dec!E8,Dec!F8,Dec!G8)</f>
        <v>0</v>
      </c>
      <c r="F3" t="s">
        <v>30</v>
      </c>
      <c r="G3">
        <v>14</v>
      </c>
      <c r="H3">
        <v>8</v>
      </c>
      <c r="I3">
        <v>31</v>
      </c>
      <c r="J3">
        <v>0</v>
      </c>
    </row>
    <row r="4" spans="1:10" x14ac:dyDescent="0.2">
      <c r="A4" s="11">
        <v>44899</v>
      </c>
      <c r="B4">
        <f>26-SUM(Dec!C9,Dec!E9,Dec!F9,Dec!G9)</f>
        <v>0</v>
      </c>
      <c r="F4" t="s">
        <v>31</v>
      </c>
      <c r="G4">
        <v>27</v>
      </c>
      <c r="H4">
        <v>10</v>
      </c>
      <c r="I4">
        <v>41</v>
      </c>
      <c r="J4">
        <v>0</v>
      </c>
    </row>
    <row r="5" spans="1:10" x14ac:dyDescent="0.2">
      <c r="A5" s="11">
        <v>44900</v>
      </c>
      <c r="B5">
        <f>26-SUM(Dec!C10,Dec!E10,Dec!F10,Dec!G10)</f>
        <v>0</v>
      </c>
      <c r="F5" t="s">
        <v>32</v>
      </c>
      <c r="G5">
        <v>20</v>
      </c>
      <c r="H5">
        <v>13</v>
      </c>
      <c r="I5">
        <v>32</v>
      </c>
      <c r="J5">
        <v>0</v>
      </c>
    </row>
    <row r="6" spans="1:10" x14ac:dyDescent="0.2">
      <c r="A6" s="11">
        <v>44901</v>
      </c>
      <c r="B6">
        <f>26-SUM(Dec!C11,Dec!E11,Dec!F11,Dec!G11)</f>
        <v>0</v>
      </c>
      <c r="F6" t="s">
        <v>33</v>
      </c>
      <c r="G6">
        <v>26</v>
      </c>
      <c r="H6">
        <v>6</v>
      </c>
      <c r="I6">
        <v>28</v>
      </c>
      <c r="J6">
        <v>0</v>
      </c>
    </row>
    <row r="7" spans="1:10" x14ac:dyDescent="0.2">
      <c r="A7" s="11">
        <v>44902</v>
      </c>
      <c r="B7">
        <f>26-SUM(Dec!C12,Dec!E12,Dec!F12,Dec!G12)</f>
        <v>0</v>
      </c>
      <c r="F7" t="s">
        <v>34</v>
      </c>
      <c r="G7">
        <v>24</v>
      </c>
      <c r="H7">
        <v>8</v>
      </c>
      <c r="I7">
        <v>26</v>
      </c>
      <c r="J7">
        <v>0</v>
      </c>
    </row>
    <row r="8" spans="1:10" x14ac:dyDescent="0.2">
      <c r="A8" s="11">
        <v>44903</v>
      </c>
      <c r="B8">
        <f>26-SUM(Dec!C13,Dec!E13,Dec!F13,Dec!G13)</f>
        <v>0</v>
      </c>
      <c r="F8" s="11" t="s">
        <v>35</v>
      </c>
      <c r="G8">
        <v>13</v>
      </c>
      <c r="H8">
        <v>12</v>
      </c>
      <c r="I8">
        <v>27</v>
      </c>
      <c r="J8">
        <v>1</v>
      </c>
    </row>
    <row r="9" spans="1:10" x14ac:dyDescent="0.2">
      <c r="A9" s="11">
        <v>44904</v>
      </c>
      <c r="B9">
        <f>26-SUM(Dec!C14,Dec!E14,Dec!F14,Dec!G14)</f>
        <v>0</v>
      </c>
      <c r="F9" t="s">
        <v>36</v>
      </c>
      <c r="G9">
        <v>22</v>
      </c>
      <c r="H9">
        <v>10</v>
      </c>
      <c r="I9">
        <v>50</v>
      </c>
      <c r="J9">
        <v>0</v>
      </c>
    </row>
    <row r="10" spans="1:10" x14ac:dyDescent="0.2">
      <c r="A10" s="11">
        <v>44905</v>
      </c>
      <c r="B10">
        <f>26-SUM(Dec!C15,Dec!E15,Dec!F15,Dec!G15)</f>
        <v>2</v>
      </c>
      <c r="F10" t="s">
        <v>37</v>
      </c>
      <c r="G10">
        <v>4</v>
      </c>
      <c r="H10">
        <v>4</v>
      </c>
      <c r="I10">
        <v>53</v>
      </c>
      <c r="J10">
        <v>2</v>
      </c>
    </row>
    <row r="11" spans="1:10" x14ac:dyDescent="0.2">
      <c r="A11" s="11">
        <v>44906</v>
      </c>
      <c r="B11">
        <f>26-SUM(Dec!C16,Dec!E16,Dec!F16,Dec!G16)</f>
        <v>1</v>
      </c>
      <c r="F11" t="s">
        <v>38</v>
      </c>
      <c r="G11">
        <v>13</v>
      </c>
      <c r="H11">
        <v>9</v>
      </c>
      <c r="I11">
        <v>36</v>
      </c>
      <c r="J11">
        <v>0</v>
      </c>
    </row>
    <row r="12" spans="1:10" x14ac:dyDescent="0.2">
      <c r="A12" s="11">
        <v>44907</v>
      </c>
      <c r="B12">
        <f>26-SUM(Dec!C17,Dec!E17,Dec!F17,Dec!G17)</f>
        <v>0</v>
      </c>
      <c r="F12" t="s">
        <v>39</v>
      </c>
      <c r="G12">
        <v>13</v>
      </c>
      <c r="H12">
        <v>11</v>
      </c>
      <c r="I12">
        <v>36</v>
      </c>
      <c r="J12">
        <v>0</v>
      </c>
    </row>
    <row r="13" spans="1:10" x14ac:dyDescent="0.2">
      <c r="A13" s="11">
        <v>44908</v>
      </c>
      <c r="B13">
        <f>26-SUM(Dec!C18,Dec!E18,Dec!F18,Dec!G18)</f>
        <v>1</v>
      </c>
      <c r="F13" t="s">
        <v>40</v>
      </c>
      <c r="G13">
        <v>5</v>
      </c>
      <c r="H13">
        <v>6</v>
      </c>
      <c r="I13">
        <v>45</v>
      </c>
      <c r="J13">
        <v>0</v>
      </c>
    </row>
    <row r="14" spans="1:10" x14ac:dyDescent="0.2">
      <c r="A14" s="11">
        <v>44909</v>
      </c>
      <c r="B14">
        <f>26-SUM(Dec!C19,Dec!E19,Dec!F19,Dec!G19)</f>
        <v>1</v>
      </c>
      <c r="F14" t="s">
        <v>41</v>
      </c>
      <c r="G14">
        <f>SUM(G2:G13)</f>
        <v>189</v>
      </c>
      <c r="H14">
        <f>SUM(H2:H13)</f>
        <v>113</v>
      </c>
      <c r="I14">
        <f>SUM(I2:I13)</f>
        <v>433</v>
      </c>
      <c r="J14">
        <f>SUM(J2:J13)</f>
        <v>3</v>
      </c>
    </row>
    <row r="15" spans="1:10" x14ac:dyDescent="0.2">
      <c r="A15" s="11">
        <v>44910</v>
      </c>
      <c r="B15">
        <f>26-SUM(Dec!C20,Dec!E20,Dec!F20,Dec!G20)</f>
        <v>0</v>
      </c>
    </row>
    <row r="16" spans="1:10" x14ac:dyDescent="0.2">
      <c r="A16" s="11">
        <v>44911</v>
      </c>
      <c r="B16">
        <f>26-SUM(Dec!C21,Dec!E21,Dec!F21,Dec!G21)</f>
        <v>0</v>
      </c>
      <c r="G16" t="s">
        <v>42</v>
      </c>
      <c r="H16" t="s">
        <v>43</v>
      </c>
      <c r="I16" t="s">
        <v>44</v>
      </c>
    </row>
    <row r="17" spans="1:9" x14ac:dyDescent="0.2">
      <c r="A17" s="11">
        <v>44912</v>
      </c>
      <c r="B17">
        <f>26-SUM(Dec!C22,Dec!E22,Dec!F22,Dec!G22)</f>
        <v>0</v>
      </c>
      <c r="F17">
        <v>2018</v>
      </c>
      <c r="G17">
        <v>51</v>
      </c>
      <c r="H17">
        <v>25</v>
      </c>
      <c r="I17">
        <v>15</v>
      </c>
    </row>
    <row r="18" spans="1:9" x14ac:dyDescent="0.2">
      <c r="A18" s="11">
        <v>44913</v>
      </c>
      <c r="B18">
        <f>26-SUM(Dec!C23,Dec!E23,Dec!F23,Dec!G23)</f>
        <v>0</v>
      </c>
      <c r="F18">
        <v>2019</v>
      </c>
      <c r="G18">
        <v>38</v>
      </c>
      <c r="H18">
        <v>19</v>
      </c>
      <c r="I18">
        <v>36</v>
      </c>
    </row>
    <row r="19" spans="1:9" x14ac:dyDescent="0.2">
      <c r="A19" s="11">
        <v>44914</v>
      </c>
      <c r="B19">
        <f>26-SUM(Dec!C24,Dec!E24,Dec!F24,Dec!G24)</f>
        <v>0</v>
      </c>
      <c r="F19">
        <v>2020</v>
      </c>
      <c r="G19">
        <v>50</v>
      </c>
      <c r="H19">
        <v>7</v>
      </c>
      <c r="I19">
        <v>37</v>
      </c>
    </row>
    <row r="20" spans="1:9" x14ac:dyDescent="0.2">
      <c r="A20" s="11">
        <v>44915</v>
      </c>
      <c r="B20">
        <f>26-SUM(Dec!C25,Dec!E25,Dec!F25,Dec!G25)</f>
        <v>0</v>
      </c>
      <c r="F20">
        <v>2021</v>
      </c>
      <c r="G20">
        <v>24</v>
      </c>
      <c r="H20">
        <v>13</v>
      </c>
      <c r="I20">
        <v>33</v>
      </c>
    </row>
    <row r="21" spans="1:9" x14ac:dyDescent="0.2">
      <c r="A21" s="11">
        <v>44916</v>
      </c>
      <c r="B21">
        <f>26-SUM(Dec!C26,Dec!E26,Dec!F26,Dec!G26)</f>
        <v>0</v>
      </c>
      <c r="F21">
        <v>2022</v>
      </c>
      <c r="G21">
        <v>5</v>
      </c>
      <c r="H21">
        <v>6</v>
      </c>
      <c r="I21">
        <v>45</v>
      </c>
    </row>
    <row r="22" spans="1:9" x14ac:dyDescent="0.2">
      <c r="A22" s="11">
        <v>44917</v>
      </c>
      <c r="B22">
        <f>26-SUM(Dec!C27,Dec!E27,Dec!F27,Dec!G27)</f>
        <v>0</v>
      </c>
    </row>
    <row r="23" spans="1:9" x14ac:dyDescent="0.2">
      <c r="A23" s="11">
        <v>44918</v>
      </c>
      <c r="B23">
        <f>26-SUM(Dec!C28,Dec!E28,Dec!F28,Dec!G28)</f>
        <v>0</v>
      </c>
    </row>
    <row r="24" spans="1:9" x14ac:dyDescent="0.2">
      <c r="A24" s="11">
        <v>44919</v>
      </c>
      <c r="B24">
        <f>26-SUM(Dec!C29,Dec!E29,Dec!F29,Dec!G29)</f>
        <v>2</v>
      </c>
    </row>
    <row r="25" spans="1:9" x14ac:dyDescent="0.2">
      <c r="A25" s="11">
        <v>44920</v>
      </c>
      <c r="B25">
        <f>26-SUM(Dec!C30,Dec!E30,Dec!F30,Dec!G30)</f>
        <v>2</v>
      </c>
    </row>
    <row r="26" spans="1:9" x14ac:dyDescent="0.2">
      <c r="A26" s="11">
        <v>44921</v>
      </c>
      <c r="B26">
        <f>26-SUM(Dec!C31,Dec!E31,Dec!F31,Dec!G31)</f>
        <v>2</v>
      </c>
    </row>
    <row r="27" spans="1:9" x14ac:dyDescent="0.2">
      <c r="A27" s="11">
        <v>44922</v>
      </c>
      <c r="B27">
        <f>26-SUM(Dec!C32,Dec!E32,Dec!F32,Dec!G32)</f>
        <v>0</v>
      </c>
    </row>
    <row r="28" spans="1:9" x14ac:dyDescent="0.2">
      <c r="A28" s="11">
        <v>44923</v>
      </c>
      <c r="B28">
        <f>26-SUM(Dec!C33,Dec!E33,Dec!F33,Dec!G33)</f>
        <v>0</v>
      </c>
    </row>
    <row r="29" spans="1:9" x14ac:dyDescent="0.2">
      <c r="A29" s="11">
        <v>44924</v>
      </c>
      <c r="B29">
        <f>26-SUM(Dec!C34,Dec!E34,Dec!F34,Dec!G34)</f>
        <v>0</v>
      </c>
    </row>
    <row r="30" spans="1:9" x14ac:dyDescent="0.2">
      <c r="A30" s="11">
        <v>44925</v>
      </c>
      <c r="B30">
        <f>26-SUM(Dec!C35,Dec!E35,Dec!F35,Dec!G35)</f>
        <v>0</v>
      </c>
    </row>
    <row r="31" spans="1:9" x14ac:dyDescent="0.2">
      <c r="A31" s="11">
        <v>44926</v>
      </c>
      <c r="B31">
        <f>26-SUM(Dec!C36,Dec!E36,Dec!F36,Dec!G36)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8"/>
  <sheetViews>
    <sheetView topLeftCell="A6" zoomScaleNormal="100" workbookViewId="0">
      <selection activeCell="N5" sqref="N5:N33"/>
    </sheetView>
  </sheetViews>
  <sheetFormatPr defaultRowHeight="12.75" x14ac:dyDescent="0.25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3" width="4.5" bestFit="1" customWidth="1"/>
    <col min="20" max="20" width="9.33203125" style="11"/>
    <col min="25" max="25" width="9.33203125" style="1"/>
    <col min="26" max="26" width="9.33203125" style="11"/>
    <col min="35" max="35" width="10.6640625" customWidth="1"/>
  </cols>
  <sheetData>
    <row r="1" spans="1:36" x14ac:dyDescent="0.25">
      <c r="A1" s="42" t="s">
        <v>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36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</row>
    <row r="3" spans="1:36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</row>
    <row r="4" spans="1:36" ht="4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  <c r="T4" s="3"/>
      <c r="U4" s="2"/>
      <c r="V4" s="2"/>
    </row>
    <row r="5" spans="1:36" ht="179.25" x14ac:dyDescent="0.35">
      <c r="A5" s="55" t="s">
        <v>27</v>
      </c>
      <c r="B5" s="55"/>
      <c r="C5" s="4" t="s">
        <v>1</v>
      </c>
      <c r="D5" s="4" t="s">
        <v>2</v>
      </c>
      <c r="E5" s="4" t="s">
        <v>3</v>
      </c>
      <c r="F5" s="4" t="s">
        <v>45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35" t="s">
        <v>67</v>
      </c>
      <c r="O5" s="5"/>
      <c r="P5" s="5"/>
      <c r="Q5" s="5"/>
      <c r="R5" s="5"/>
      <c r="S5" s="5"/>
      <c r="T5" s="6"/>
      <c r="U5" s="6"/>
      <c r="V5" s="5"/>
      <c r="W5" s="5"/>
      <c r="Y5"/>
      <c r="Z5" s="1"/>
      <c r="AA5" s="11"/>
    </row>
    <row r="6" spans="1:36" ht="16.5" x14ac:dyDescent="0.3">
      <c r="A6" s="18">
        <v>1</v>
      </c>
      <c r="B6" s="7" t="s">
        <v>15</v>
      </c>
      <c r="C6" s="7">
        <v>16</v>
      </c>
      <c r="D6" s="7">
        <v>1</v>
      </c>
      <c r="E6" s="7">
        <v>6</v>
      </c>
      <c r="F6" s="7">
        <v>4</v>
      </c>
      <c r="G6" s="7">
        <v>0</v>
      </c>
      <c r="H6" s="7">
        <v>0</v>
      </c>
      <c r="I6" s="7">
        <v>0</v>
      </c>
      <c r="J6" s="7">
        <v>2</v>
      </c>
      <c r="K6" s="8">
        <f>SUM(H6,I6,J6)</f>
        <v>2</v>
      </c>
      <c r="L6" s="9">
        <v>1</v>
      </c>
      <c r="M6" s="10">
        <v>4</v>
      </c>
      <c r="N6" s="39">
        <f>(C6)/(26-E6-F6-G6)</f>
        <v>1</v>
      </c>
      <c r="O6" s="5"/>
      <c r="P6" s="5"/>
      <c r="Q6" s="5"/>
      <c r="R6" s="5"/>
      <c r="S6" s="5"/>
      <c r="T6" s="6"/>
      <c r="U6" s="11"/>
      <c r="W6" s="5"/>
      <c r="Y6"/>
      <c r="Z6" s="1"/>
      <c r="AA6" s="11"/>
    </row>
    <row r="7" spans="1:36" ht="16.5" x14ac:dyDescent="0.3">
      <c r="A7" s="12">
        <v>2</v>
      </c>
      <c r="B7" s="7" t="s">
        <v>16</v>
      </c>
      <c r="C7" s="7">
        <v>14</v>
      </c>
      <c r="D7" s="7">
        <v>1</v>
      </c>
      <c r="E7" s="7">
        <v>6</v>
      </c>
      <c r="F7" s="7">
        <v>5</v>
      </c>
      <c r="G7" s="7">
        <v>0</v>
      </c>
      <c r="H7" s="7">
        <v>0</v>
      </c>
      <c r="I7" s="7">
        <v>0</v>
      </c>
      <c r="J7" s="7">
        <v>2</v>
      </c>
      <c r="K7" s="8">
        <f t="shared" ref="K7:K33" si="0">SUM(H7,I7,J7)</f>
        <v>2</v>
      </c>
      <c r="L7" s="9">
        <v>0</v>
      </c>
      <c r="M7" s="10">
        <v>4</v>
      </c>
      <c r="N7" s="39">
        <f t="shared" ref="N7:N33" si="1">(C7)/(26-E7-F7-G7)</f>
        <v>0.93333333333333335</v>
      </c>
      <c r="O7" s="5"/>
      <c r="P7" s="5"/>
      <c r="Q7" s="5"/>
      <c r="R7" s="5"/>
      <c r="S7" s="5"/>
      <c r="T7" s="6"/>
      <c r="U7" s="11"/>
      <c r="W7" s="5"/>
      <c r="Y7"/>
      <c r="Z7" s="1"/>
      <c r="AA7" s="11"/>
    </row>
    <row r="8" spans="1:36" ht="16.5" x14ac:dyDescent="0.3">
      <c r="A8" s="12">
        <v>3</v>
      </c>
      <c r="B8" s="7" t="s">
        <v>17</v>
      </c>
      <c r="C8" s="7">
        <v>14</v>
      </c>
      <c r="D8" s="7">
        <v>0</v>
      </c>
      <c r="E8" s="7">
        <v>6</v>
      </c>
      <c r="F8" s="7">
        <v>6</v>
      </c>
      <c r="G8" s="7">
        <v>0</v>
      </c>
      <c r="H8" s="7">
        <v>1</v>
      </c>
      <c r="I8" s="7">
        <v>0</v>
      </c>
      <c r="J8" s="7">
        <v>1</v>
      </c>
      <c r="K8" s="8">
        <f t="shared" si="0"/>
        <v>2</v>
      </c>
      <c r="L8" s="9">
        <v>0</v>
      </c>
      <c r="M8" s="10">
        <v>0</v>
      </c>
      <c r="N8" s="39">
        <f t="shared" si="1"/>
        <v>1</v>
      </c>
      <c r="O8" s="5"/>
      <c r="P8" s="5"/>
      <c r="Q8" s="5"/>
      <c r="R8" s="5"/>
      <c r="S8" s="5"/>
      <c r="T8" s="6"/>
      <c r="U8" s="11"/>
      <c r="W8" s="5"/>
      <c r="Y8"/>
      <c r="Z8" s="1"/>
      <c r="AA8" s="11"/>
    </row>
    <row r="9" spans="1:36" ht="16.5" x14ac:dyDescent="0.3">
      <c r="A9" s="12">
        <v>4</v>
      </c>
      <c r="B9" s="7" t="s">
        <v>11</v>
      </c>
      <c r="C9" s="7">
        <v>14</v>
      </c>
      <c r="D9" s="7">
        <v>1</v>
      </c>
      <c r="E9" s="7">
        <v>6</v>
      </c>
      <c r="F9" s="7">
        <v>6</v>
      </c>
      <c r="G9" s="7">
        <v>0</v>
      </c>
      <c r="H9" s="7">
        <v>0</v>
      </c>
      <c r="I9" s="7">
        <v>0</v>
      </c>
      <c r="J9" s="7">
        <v>0</v>
      </c>
      <c r="K9" s="8">
        <f>SUM(H9,I9,J9)</f>
        <v>0</v>
      </c>
      <c r="L9" s="9">
        <v>0</v>
      </c>
      <c r="M9" s="10">
        <v>0</v>
      </c>
      <c r="N9" s="39">
        <f t="shared" si="1"/>
        <v>1</v>
      </c>
      <c r="O9" s="5"/>
      <c r="P9" s="5"/>
      <c r="Q9" s="5"/>
      <c r="R9" s="5"/>
      <c r="S9" s="5"/>
      <c r="T9" s="6"/>
      <c r="U9" s="11"/>
      <c r="W9" s="5"/>
      <c r="Y9"/>
      <c r="Z9" s="1"/>
      <c r="AA9" s="11"/>
    </row>
    <row r="10" spans="1:36" ht="16.5" x14ac:dyDescent="0.3">
      <c r="A10" s="12">
        <v>5</v>
      </c>
      <c r="B10" s="12" t="s">
        <v>12</v>
      </c>
      <c r="C10" s="7">
        <v>15</v>
      </c>
      <c r="D10" s="7">
        <v>1</v>
      </c>
      <c r="E10" s="7">
        <v>8</v>
      </c>
      <c r="F10" s="20">
        <v>3</v>
      </c>
      <c r="G10" s="7">
        <v>0</v>
      </c>
      <c r="H10" s="7">
        <v>0</v>
      </c>
      <c r="I10" s="7">
        <v>0</v>
      </c>
      <c r="J10" s="7">
        <v>1</v>
      </c>
      <c r="K10" s="8">
        <f t="shared" si="0"/>
        <v>1</v>
      </c>
      <c r="L10" s="9">
        <v>0</v>
      </c>
      <c r="M10" s="10">
        <v>0</v>
      </c>
      <c r="N10" s="39">
        <f t="shared" si="1"/>
        <v>1</v>
      </c>
      <c r="O10" s="5"/>
      <c r="P10" s="5"/>
      <c r="Q10" s="13"/>
      <c r="R10" s="13"/>
      <c r="S10" s="13"/>
      <c r="T10" s="6"/>
      <c r="U10" s="11"/>
      <c r="W10" s="5"/>
      <c r="Y10"/>
      <c r="Z10" s="1"/>
      <c r="AA10" s="11"/>
    </row>
    <row r="11" spans="1:36" ht="16.5" x14ac:dyDescent="0.3">
      <c r="A11" s="12">
        <v>6</v>
      </c>
      <c r="B11" s="12" t="s">
        <v>13</v>
      </c>
      <c r="C11" s="7">
        <v>15</v>
      </c>
      <c r="D11" s="7">
        <v>1</v>
      </c>
      <c r="E11" s="7">
        <v>8</v>
      </c>
      <c r="F11" s="20">
        <v>3</v>
      </c>
      <c r="G11" s="7">
        <v>0</v>
      </c>
      <c r="H11" s="7">
        <v>0</v>
      </c>
      <c r="I11" s="7">
        <v>0</v>
      </c>
      <c r="J11" s="7">
        <v>0</v>
      </c>
      <c r="K11" s="8">
        <f t="shared" si="0"/>
        <v>0</v>
      </c>
      <c r="L11" s="9">
        <v>0</v>
      </c>
      <c r="M11" s="10">
        <v>0</v>
      </c>
      <c r="N11" s="39">
        <f t="shared" si="1"/>
        <v>1</v>
      </c>
      <c r="O11" s="5"/>
      <c r="P11" s="5"/>
      <c r="Q11" s="13"/>
      <c r="R11" s="13"/>
      <c r="S11" s="13"/>
      <c r="T11" s="6"/>
      <c r="U11" s="11"/>
      <c r="W11" s="5"/>
      <c r="Y11"/>
      <c r="Z11" s="1"/>
      <c r="AA11" s="11"/>
      <c r="AJ11" s="5"/>
    </row>
    <row r="12" spans="1:36" ht="16.5" x14ac:dyDescent="0.3">
      <c r="A12" s="12">
        <v>7</v>
      </c>
      <c r="B12" s="7" t="s">
        <v>14</v>
      </c>
      <c r="C12" s="7">
        <v>15</v>
      </c>
      <c r="D12" s="7">
        <v>1</v>
      </c>
      <c r="E12" s="7">
        <v>8</v>
      </c>
      <c r="F12" s="7">
        <v>3</v>
      </c>
      <c r="G12" s="7">
        <v>0</v>
      </c>
      <c r="H12" s="7">
        <v>0</v>
      </c>
      <c r="I12" s="7">
        <v>0</v>
      </c>
      <c r="J12" s="7">
        <v>2</v>
      </c>
      <c r="K12" s="8">
        <f t="shared" si="0"/>
        <v>2</v>
      </c>
      <c r="L12" s="9">
        <v>1</v>
      </c>
      <c r="M12" s="10">
        <v>3</v>
      </c>
      <c r="N12" s="39">
        <f t="shared" si="1"/>
        <v>1</v>
      </c>
      <c r="O12" s="5"/>
      <c r="P12" s="5"/>
      <c r="Q12" s="13"/>
      <c r="R12" s="13"/>
      <c r="S12" s="13"/>
      <c r="T12" s="6"/>
      <c r="U12" s="11"/>
      <c r="W12" s="5"/>
      <c r="Y12"/>
      <c r="Z12" s="1"/>
      <c r="AA12" s="11"/>
      <c r="AJ12" s="5"/>
    </row>
    <row r="13" spans="1:36" ht="16.5" x14ac:dyDescent="0.3">
      <c r="A13" s="12">
        <v>8</v>
      </c>
      <c r="B13" s="7" t="s">
        <v>15</v>
      </c>
      <c r="C13" s="7">
        <v>14</v>
      </c>
      <c r="D13" s="7">
        <v>1</v>
      </c>
      <c r="E13" s="7">
        <v>8</v>
      </c>
      <c r="F13" s="7">
        <v>2</v>
      </c>
      <c r="G13" s="7">
        <v>0</v>
      </c>
      <c r="H13" s="7">
        <v>0</v>
      </c>
      <c r="I13" s="7">
        <v>1</v>
      </c>
      <c r="J13" s="7">
        <v>2</v>
      </c>
      <c r="K13" s="8">
        <f t="shared" si="0"/>
        <v>3</v>
      </c>
      <c r="L13" s="9">
        <v>0</v>
      </c>
      <c r="M13" s="10">
        <v>3</v>
      </c>
      <c r="N13" s="39">
        <f t="shared" si="1"/>
        <v>0.875</v>
      </c>
      <c r="O13" s="5"/>
      <c r="P13" s="5"/>
      <c r="Q13" s="13"/>
      <c r="R13" s="13"/>
      <c r="S13" s="13"/>
      <c r="T13" s="6"/>
      <c r="U13" s="11"/>
      <c r="W13" s="5"/>
      <c r="Y13"/>
      <c r="Z13" s="1"/>
      <c r="AA13" s="11"/>
      <c r="AJ13" s="5"/>
    </row>
    <row r="14" spans="1:36" ht="16.5" x14ac:dyDescent="0.3">
      <c r="A14" s="12">
        <v>9</v>
      </c>
      <c r="B14" s="7" t="s">
        <v>16</v>
      </c>
      <c r="C14" s="7">
        <v>14</v>
      </c>
      <c r="D14" s="7">
        <v>2</v>
      </c>
      <c r="E14" s="7">
        <v>6</v>
      </c>
      <c r="F14" s="7">
        <v>4</v>
      </c>
      <c r="G14" s="7">
        <v>0</v>
      </c>
      <c r="H14" s="7">
        <v>0</v>
      </c>
      <c r="I14" s="7">
        <v>0</v>
      </c>
      <c r="J14" s="7">
        <v>0</v>
      </c>
      <c r="K14" s="8">
        <f t="shared" si="0"/>
        <v>0</v>
      </c>
      <c r="L14" s="9">
        <v>0</v>
      </c>
      <c r="M14" s="10">
        <v>1</v>
      </c>
      <c r="N14" s="39">
        <f t="shared" si="1"/>
        <v>0.875</v>
      </c>
      <c r="O14" s="5"/>
      <c r="P14" s="5"/>
      <c r="Q14" s="13"/>
      <c r="R14" s="13"/>
      <c r="S14" s="13"/>
      <c r="T14" s="6"/>
      <c r="U14" s="11"/>
      <c r="W14" s="5"/>
      <c r="Y14"/>
      <c r="Z14" s="1"/>
      <c r="AA14" s="11"/>
      <c r="AJ14" s="5"/>
    </row>
    <row r="15" spans="1:36" ht="16.5" x14ac:dyDescent="0.3">
      <c r="A15" s="12">
        <v>10</v>
      </c>
      <c r="B15" s="7" t="s">
        <v>17</v>
      </c>
      <c r="C15" s="7">
        <v>13</v>
      </c>
      <c r="D15" s="7">
        <v>1</v>
      </c>
      <c r="E15" s="7">
        <v>7</v>
      </c>
      <c r="F15" s="7">
        <v>6</v>
      </c>
      <c r="G15" s="7">
        <v>0</v>
      </c>
      <c r="H15" s="7">
        <v>0</v>
      </c>
      <c r="I15" s="7">
        <v>0</v>
      </c>
      <c r="J15" s="7">
        <v>2</v>
      </c>
      <c r="K15" s="8">
        <f t="shared" si="0"/>
        <v>2</v>
      </c>
      <c r="L15" s="9">
        <v>0</v>
      </c>
      <c r="M15" s="10">
        <v>3</v>
      </c>
      <c r="N15" s="39">
        <f t="shared" si="1"/>
        <v>1</v>
      </c>
      <c r="O15" s="5"/>
      <c r="P15" s="5"/>
      <c r="Q15" s="13"/>
      <c r="R15" s="13"/>
      <c r="S15" s="13"/>
      <c r="T15" s="6"/>
      <c r="U15" s="11"/>
      <c r="W15" s="5"/>
      <c r="Y15"/>
      <c r="Z15" s="1"/>
      <c r="AA15" s="11"/>
      <c r="AJ15" s="5"/>
    </row>
    <row r="16" spans="1:36" ht="16.5" x14ac:dyDescent="0.3">
      <c r="A16" s="12">
        <v>11</v>
      </c>
      <c r="B16" s="7" t="s">
        <v>11</v>
      </c>
      <c r="C16" s="7">
        <v>13</v>
      </c>
      <c r="D16" s="7">
        <v>1</v>
      </c>
      <c r="E16" s="7">
        <v>6</v>
      </c>
      <c r="F16" s="7">
        <v>7</v>
      </c>
      <c r="G16" s="7">
        <v>0</v>
      </c>
      <c r="H16" s="7">
        <v>0</v>
      </c>
      <c r="I16" s="7">
        <v>1</v>
      </c>
      <c r="J16" s="7">
        <v>3</v>
      </c>
      <c r="K16" s="8">
        <f t="shared" si="0"/>
        <v>4</v>
      </c>
      <c r="L16" s="9">
        <v>1</v>
      </c>
      <c r="M16" s="10">
        <v>3</v>
      </c>
      <c r="N16" s="39">
        <f t="shared" si="1"/>
        <v>1</v>
      </c>
      <c r="O16" s="5"/>
      <c r="P16" s="5"/>
      <c r="Q16" s="13"/>
      <c r="R16" s="13"/>
      <c r="S16" s="13"/>
      <c r="T16" s="6"/>
      <c r="U16" s="11"/>
      <c r="W16" s="5"/>
      <c r="Y16"/>
      <c r="Z16" s="1"/>
      <c r="AA16" s="11"/>
      <c r="AJ16" s="5"/>
    </row>
    <row r="17" spans="1:36" ht="16.5" x14ac:dyDescent="0.3">
      <c r="A17" s="12">
        <v>12</v>
      </c>
      <c r="B17" s="12" t="s">
        <v>12</v>
      </c>
      <c r="C17" s="7">
        <v>13</v>
      </c>
      <c r="D17" s="7">
        <v>1</v>
      </c>
      <c r="E17" s="7">
        <v>9</v>
      </c>
      <c r="F17" s="7">
        <v>4</v>
      </c>
      <c r="G17" s="7">
        <v>0</v>
      </c>
      <c r="H17" s="7">
        <v>0</v>
      </c>
      <c r="I17" s="7">
        <v>0</v>
      </c>
      <c r="J17" s="7">
        <v>0</v>
      </c>
      <c r="K17" s="8">
        <f t="shared" si="0"/>
        <v>0</v>
      </c>
      <c r="L17" s="9">
        <v>0</v>
      </c>
      <c r="M17" s="10">
        <v>0</v>
      </c>
      <c r="N17" s="39">
        <f t="shared" si="1"/>
        <v>1</v>
      </c>
      <c r="O17" s="5"/>
      <c r="P17" s="5"/>
      <c r="Q17" s="13"/>
      <c r="R17" s="13"/>
      <c r="S17" s="13"/>
      <c r="T17" s="6"/>
      <c r="U17" s="11"/>
      <c r="W17" s="5"/>
      <c r="Y17"/>
      <c r="Z17" s="1"/>
      <c r="AA17" s="11"/>
      <c r="AJ17" s="5"/>
    </row>
    <row r="18" spans="1:36" ht="16.5" x14ac:dyDescent="0.3">
      <c r="A18" s="12">
        <v>13</v>
      </c>
      <c r="B18" s="12" t="s">
        <v>13</v>
      </c>
      <c r="C18" s="7">
        <v>13</v>
      </c>
      <c r="D18" s="7">
        <v>1</v>
      </c>
      <c r="E18" s="7">
        <v>9</v>
      </c>
      <c r="F18" s="7">
        <v>4</v>
      </c>
      <c r="G18" s="7">
        <v>0</v>
      </c>
      <c r="H18" s="7">
        <v>0</v>
      </c>
      <c r="I18" s="7">
        <v>0</v>
      </c>
      <c r="J18" s="7">
        <v>0</v>
      </c>
      <c r="K18" s="8">
        <f t="shared" si="0"/>
        <v>0</v>
      </c>
      <c r="L18" s="9">
        <v>0</v>
      </c>
      <c r="M18" s="10">
        <v>0</v>
      </c>
      <c r="N18" s="39">
        <f t="shared" si="1"/>
        <v>1</v>
      </c>
      <c r="O18" s="5"/>
      <c r="P18" s="5"/>
      <c r="Q18" s="13"/>
      <c r="R18" s="13"/>
      <c r="S18" s="13"/>
      <c r="T18" s="6"/>
      <c r="U18" s="11"/>
      <c r="W18" s="5"/>
      <c r="Y18"/>
      <c r="Z18" s="1"/>
      <c r="AA18" s="11"/>
      <c r="AJ18" s="5"/>
    </row>
    <row r="19" spans="1:36" ht="16.5" x14ac:dyDescent="0.3">
      <c r="A19" s="12">
        <v>14</v>
      </c>
      <c r="B19" s="7" t="s">
        <v>14</v>
      </c>
      <c r="C19" s="7">
        <v>13</v>
      </c>
      <c r="D19" s="7">
        <v>1</v>
      </c>
      <c r="E19" s="7">
        <v>9</v>
      </c>
      <c r="F19" s="7">
        <v>4</v>
      </c>
      <c r="G19" s="7">
        <v>0</v>
      </c>
      <c r="H19" s="7">
        <v>0</v>
      </c>
      <c r="I19" s="7">
        <v>0</v>
      </c>
      <c r="J19" s="7">
        <v>2</v>
      </c>
      <c r="K19" s="8">
        <f t="shared" si="0"/>
        <v>2</v>
      </c>
      <c r="L19" s="9">
        <v>0</v>
      </c>
      <c r="M19" s="10">
        <v>6</v>
      </c>
      <c r="N19" s="39">
        <f t="shared" si="1"/>
        <v>1</v>
      </c>
      <c r="O19" s="5"/>
      <c r="P19" s="13"/>
      <c r="Q19" s="13"/>
      <c r="R19" s="13"/>
      <c r="S19" s="13"/>
      <c r="T19" s="6"/>
      <c r="U19" s="11"/>
      <c r="W19" s="5"/>
      <c r="Y19"/>
      <c r="Z19" s="1"/>
      <c r="AA19" s="11"/>
    </row>
    <row r="20" spans="1:36" ht="16.5" x14ac:dyDescent="0.3">
      <c r="A20" s="12">
        <v>15</v>
      </c>
      <c r="B20" s="7" t="s">
        <v>15</v>
      </c>
      <c r="C20" s="7">
        <v>11</v>
      </c>
      <c r="D20" s="7">
        <v>0</v>
      </c>
      <c r="E20" s="7">
        <v>4</v>
      </c>
      <c r="F20" s="7">
        <v>0</v>
      </c>
      <c r="G20" s="7">
        <v>0</v>
      </c>
      <c r="H20" s="7">
        <v>2</v>
      </c>
      <c r="I20" s="7">
        <v>0</v>
      </c>
      <c r="J20" s="7">
        <v>4</v>
      </c>
      <c r="K20" s="8">
        <f t="shared" si="0"/>
        <v>6</v>
      </c>
      <c r="L20" s="9">
        <v>0</v>
      </c>
      <c r="M20" s="10">
        <v>2</v>
      </c>
      <c r="N20" s="39">
        <f t="shared" si="1"/>
        <v>0.5</v>
      </c>
      <c r="O20" s="5" t="s">
        <v>47</v>
      </c>
      <c r="P20" s="5"/>
      <c r="Q20" s="13"/>
      <c r="R20" s="13"/>
      <c r="S20" s="13"/>
      <c r="T20" s="6"/>
      <c r="U20" s="11"/>
      <c r="W20" s="5"/>
      <c r="Y20"/>
      <c r="Z20" s="1"/>
      <c r="AA20" s="11"/>
    </row>
    <row r="21" spans="1:36" ht="16.5" x14ac:dyDescent="0.3">
      <c r="A21" s="12">
        <v>16</v>
      </c>
      <c r="B21" s="7" t="s">
        <v>16</v>
      </c>
      <c r="C21" s="7">
        <v>14</v>
      </c>
      <c r="D21" s="7">
        <v>1</v>
      </c>
      <c r="E21" s="7">
        <v>6</v>
      </c>
      <c r="F21" s="7">
        <v>0</v>
      </c>
      <c r="G21" s="7">
        <v>0</v>
      </c>
      <c r="H21" s="7">
        <v>2</v>
      </c>
      <c r="I21" s="7">
        <v>1</v>
      </c>
      <c r="J21" s="7">
        <v>1</v>
      </c>
      <c r="K21" s="8">
        <f t="shared" si="0"/>
        <v>4</v>
      </c>
      <c r="L21" s="9">
        <v>1</v>
      </c>
      <c r="M21" s="10">
        <v>2</v>
      </c>
      <c r="N21" s="39">
        <f t="shared" si="1"/>
        <v>0.7</v>
      </c>
      <c r="O21" s="5"/>
      <c r="P21" s="5"/>
      <c r="Q21" s="13"/>
      <c r="R21" s="13"/>
      <c r="S21" s="13"/>
      <c r="T21" s="6"/>
      <c r="U21" s="11"/>
      <c r="W21" s="5"/>
      <c r="Y21"/>
      <c r="Z21" s="1"/>
      <c r="AA21" s="11"/>
    </row>
    <row r="22" spans="1:36" ht="16.5" x14ac:dyDescent="0.3">
      <c r="A22" s="12">
        <v>17</v>
      </c>
      <c r="B22" s="7" t="s">
        <v>17</v>
      </c>
      <c r="C22" s="7">
        <v>16</v>
      </c>
      <c r="D22" s="7">
        <v>0</v>
      </c>
      <c r="E22" s="7">
        <v>8</v>
      </c>
      <c r="F22" s="7">
        <v>0</v>
      </c>
      <c r="G22" s="7">
        <v>0</v>
      </c>
      <c r="H22" s="7">
        <v>3</v>
      </c>
      <c r="I22" s="7">
        <v>0</v>
      </c>
      <c r="J22" s="7">
        <v>0</v>
      </c>
      <c r="K22" s="8">
        <f t="shared" si="0"/>
        <v>3</v>
      </c>
      <c r="L22" s="9">
        <v>0</v>
      </c>
      <c r="M22" s="10">
        <v>5</v>
      </c>
      <c r="N22" s="39">
        <f t="shared" si="1"/>
        <v>0.88888888888888884</v>
      </c>
      <c r="O22" s="5"/>
      <c r="P22" s="5"/>
      <c r="Q22" s="13"/>
      <c r="R22" s="13"/>
      <c r="S22" s="13"/>
      <c r="T22" s="6"/>
      <c r="U22" s="11"/>
      <c r="W22" s="5"/>
      <c r="Y22"/>
      <c r="Z22" s="1"/>
      <c r="AA22" s="11"/>
    </row>
    <row r="23" spans="1:36" ht="16.5" x14ac:dyDescent="0.3">
      <c r="A23" s="12">
        <v>18</v>
      </c>
      <c r="B23" s="7" t="s">
        <v>11</v>
      </c>
      <c r="C23" s="7">
        <v>14</v>
      </c>
      <c r="D23" s="7">
        <v>0</v>
      </c>
      <c r="E23" s="7">
        <v>5</v>
      </c>
      <c r="F23" s="7">
        <v>0</v>
      </c>
      <c r="G23" s="7">
        <v>0</v>
      </c>
      <c r="H23" s="7">
        <v>2</v>
      </c>
      <c r="I23" s="7">
        <v>1</v>
      </c>
      <c r="J23" s="7">
        <v>0</v>
      </c>
      <c r="K23" s="8">
        <f t="shared" si="0"/>
        <v>3</v>
      </c>
      <c r="L23" s="9">
        <v>0</v>
      </c>
      <c r="M23" s="10">
        <v>2</v>
      </c>
      <c r="N23" s="39">
        <f t="shared" si="1"/>
        <v>0.66666666666666663</v>
      </c>
      <c r="O23" s="5"/>
      <c r="P23" s="5"/>
      <c r="Q23" s="13"/>
      <c r="R23" s="13"/>
      <c r="S23" s="13"/>
      <c r="T23" s="6"/>
      <c r="U23" s="11"/>
      <c r="W23" s="5"/>
      <c r="Y23"/>
      <c r="Z23" s="1"/>
      <c r="AA23" s="11"/>
    </row>
    <row r="24" spans="1:36" ht="16.5" x14ac:dyDescent="0.3">
      <c r="A24" s="12">
        <v>19</v>
      </c>
      <c r="B24" s="12" t="s">
        <v>12</v>
      </c>
      <c r="C24" s="7">
        <v>14</v>
      </c>
      <c r="D24" s="7">
        <v>1</v>
      </c>
      <c r="E24" s="7">
        <v>6</v>
      </c>
      <c r="F24" s="7">
        <v>4</v>
      </c>
      <c r="G24" s="7">
        <v>0</v>
      </c>
      <c r="H24" s="7">
        <v>1</v>
      </c>
      <c r="I24" s="7">
        <v>0</v>
      </c>
      <c r="J24" s="7">
        <v>0</v>
      </c>
      <c r="K24" s="8">
        <f t="shared" si="0"/>
        <v>1</v>
      </c>
      <c r="L24" s="9">
        <v>0</v>
      </c>
      <c r="M24" s="10">
        <v>1</v>
      </c>
      <c r="N24" s="39">
        <f t="shared" si="1"/>
        <v>0.875</v>
      </c>
      <c r="O24" s="5"/>
      <c r="P24" s="5"/>
      <c r="Q24" s="5"/>
      <c r="R24" s="5"/>
      <c r="S24" s="13"/>
      <c r="T24" s="6"/>
      <c r="U24" s="11"/>
      <c r="W24" s="5"/>
      <c r="Y24"/>
      <c r="Z24" s="1"/>
      <c r="AA24" s="11"/>
    </row>
    <row r="25" spans="1:36" ht="16.5" x14ac:dyDescent="0.3">
      <c r="A25" s="12">
        <v>20</v>
      </c>
      <c r="B25" s="12" t="s">
        <v>13</v>
      </c>
      <c r="C25" s="7">
        <v>15</v>
      </c>
      <c r="D25" s="7">
        <v>1</v>
      </c>
      <c r="E25" s="7">
        <v>6</v>
      </c>
      <c r="F25" s="7">
        <v>4</v>
      </c>
      <c r="G25" s="7">
        <v>0</v>
      </c>
      <c r="H25" s="7">
        <v>2</v>
      </c>
      <c r="I25" s="7">
        <v>0</v>
      </c>
      <c r="J25" s="7">
        <v>0</v>
      </c>
      <c r="K25" s="8">
        <f t="shared" si="0"/>
        <v>2</v>
      </c>
      <c r="L25" s="9">
        <v>0</v>
      </c>
      <c r="M25" s="10">
        <v>1</v>
      </c>
      <c r="N25" s="39">
        <f t="shared" si="1"/>
        <v>0.9375</v>
      </c>
      <c r="O25" s="5"/>
      <c r="P25" s="5"/>
      <c r="Q25" s="5"/>
      <c r="R25" s="5"/>
      <c r="S25" s="5"/>
      <c r="T25" s="6"/>
      <c r="U25" s="11"/>
      <c r="W25" s="5"/>
      <c r="Y25"/>
      <c r="Z25" s="1"/>
      <c r="AA25" s="11"/>
    </row>
    <row r="26" spans="1:36" ht="16.5" x14ac:dyDescent="0.3">
      <c r="A26" s="12">
        <v>21</v>
      </c>
      <c r="B26" s="7" t="s">
        <v>14</v>
      </c>
      <c r="C26" s="7">
        <v>15</v>
      </c>
      <c r="D26" s="7">
        <v>1</v>
      </c>
      <c r="E26" s="7">
        <v>6</v>
      </c>
      <c r="F26" s="7">
        <v>4</v>
      </c>
      <c r="G26" s="7">
        <v>0</v>
      </c>
      <c r="H26" s="7">
        <v>0</v>
      </c>
      <c r="I26" s="7">
        <v>0</v>
      </c>
      <c r="J26" s="7">
        <v>3</v>
      </c>
      <c r="K26" s="8">
        <f t="shared" si="0"/>
        <v>3</v>
      </c>
      <c r="L26" s="9">
        <v>1</v>
      </c>
      <c r="M26" s="10">
        <v>2</v>
      </c>
      <c r="N26" s="39">
        <f t="shared" si="1"/>
        <v>0.9375</v>
      </c>
      <c r="O26" s="5"/>
      <c r="P26" s="5"/>
      <c r="Q26" s="5"/>
      <c r="R26" s="5"/>
      <c r="S26" s="5"/>
      <c r="T26" s="6"/>
      <c r="U26" s="11"/>
      <c r="W26" s="5"/>
      <c r="Y26"/>
      <c r="Z26" s="1"/>
      <c r="AA26" s="11"/>
    </row>
    <row r="27" spans="1:36" ht="16.5" x14ac:dyDescent="0.3">
      <c r="A27" s="12">
        <v>22</v>
      </c>
      <c r="B27" s="7" t="s">
        <v>15</v>
      </c>
      <c r="C27" s="7">
        <v>18</v>
      </c>
      <c r="D27" s="7">
        <v>1</v>
      </c>
      <c r="E27" s="7">
        <v>6</v>
      </c>
      <c r="F27" s="7">
        <v>2</v>
      </c>
      <c r="G27" s="7">
        <v>0</v>
      </c>
      <c r="H27" s="7">
        <v>0</v>
      </c>
      <c r="I27" s="7">
        <v>2</v>
      </c>
      <c r="J27" s="7">
        <v>3</v>
      </c>
      <c r="K27" s="8">
        <f t="shared" si="0"/>
        <v>5</v>
      </c>
      <c r="L27" s="9">
        <v>0</v>
      </c>
      <c r="M27" s="10">
        <v>4</v>
      </c>
      <c r="N27" s="39">
        <f t="shared" si="1"/>
        <v>1</v>
      </c>
      <c r="O27" s="5"/>
      <c r="P27" s="5"/>
      <c r="Q27" s="5"/>
      <c r="R27" s="5"/>
      <c r="S27" s="5"/>
      <c r="T27" s="6"/>
      <c r="U27" s="11"/>
      <c r="W27" s="5"/>
      <c r="Y27"/>
      <c r="Z27" s="1"/>
      <c r="AA27" s="11"/>
    </row>
    <row r="28" spans="1:36" ht="16.5" x14ac:dyDescent="0.3">
      <c r="A28" s="12">
        <v>23</v>
      </c>
      <c r="B28" s="7" t="s">
        <v>16</v>
      </c>
      <c r="C28" s="7">
        <v>17</v>
      </c>
      <c r="D28" s="7">
        <v>2</v>
      </c>
      <c r="E28" s="7">
        <v>4</v>
      </c>
      <c r="F28" s="7">
        <v>2</v>
      </c>
      <c r="G28" s="7">
        <v>0</v>
      </c>
      <c r="H28" s="7">
        <v>1</v>
      </c>
      <c r="I28" s="7">
        <v>1</v>
      </c>
      <c r="J28" s="7">
        <v>0</v>
      </c>
      <c r="K28" s="8">
        <f t="shared" si="0"/>
        <v>2</v>
      </c>
      <c r="L28" s="9">
        <v>0</v>
      </c>
      <c r="M28" s="10">
        <v>3</v>
      </c>
      <c r="N28" s="39">
        <f t="shared" si="1"/>
        <v>0.85</v>
      </c>
      <c r="O28" s="5"/>
      <c r="P28" s="5"/>
      <c r="Q28" s="5"/>
      <c r="R28" s="5"/>
      <c r="S28" s="5"/>
      <c r="T28" s="6"/>
      <c r="U28" s="11"/>
      <c r="W28" s="5"/>
      <c r="Y28"/>
      <c r="Z28" s="1"/>
      <c r="AA28" s="11"/>
    </row>
    <row r="29" spans="1:36" ht="16.5" x14ac:dyDescent="0.3">
      <c r="A29" s="12">
        <v>24</v>
      </c>
      <c r="B29" s="7" t="s">
        <v>17</v>
      </c>
      <c r="C29" s="7">
        <v>16</v>
      </c>
      <c r="D29" s="7">
        <v>2</v>
      </c>
      <c r="E29" s="7">
        <v>6</v>
      </c>
      <c r="F29" s="7">
        <v>2</v>
      </c>
      <c r="G29" s="7">
        <v>0</v>
      </c>
      <c r="H29" s="7">
        <v>0</v>
      </c>
      <c r="I29" s="7">
        <v>0</v>
      </c>
      <c r="J29" s="7">
        <v>0</v>
      </c>
      <c r="K29" s="8">
        <f t="shared" si="0"/>
        <v>0</v>
      </c>
      <c r="L29" s="9">
        <v>0</v>
      </c>
      <c r="M29" s="10">
        <v>2</v>
      </c>
      <c r="N29" s="39">
        <f t="shared" si="1"/>
        <v>0.88888888888888884</v>
      </c>
      <c r="O29" s="5"/>
      <c r="P29" s="5"/>
      <c r="Q29" s="5"/>
      <c r="R29" s="5"/>
      <c r="S29" s="5"/>
      <c r="T29" s="6"/>
      <c r="U29" s="11"/>
      <c r="W29" s="5"/>
      <c r="Y29"/>
      <c r="Z29" s="1"/>
      <c r="AA29" s="11"/>
    </row>
    <row r="30" spans="1:36" ht="16.5" x14ac:dyDescent="0.3">
      <c r="A30" s="12">
        <v>25</v>
      </c>
      <c r="B30" s="7" t="s">
        <v>11</v>
      </c>
      <c r="C30" s="7">
        <v>15</v>
      </c>
      <c r="D30" s="7">
        <v>2</v>
      </c>
      <c r="E30" s="7">
        <v>7</v>
      </c>
      <c r="F30" s="7">
        <v>3</v>
      </c>
      <c r="G30" s="7">
        <v>0</v>
      </c>
      <c r="H30" s="7">
        <v>0</v>
      </c>
      <c r="I30" s="7">
        <v>0</v>
      </c>
      <c r="J30" s="7">
        <v>2</v>
      </c>
      <c r="K30" s="8">
        <f t="shared" si="0"/>
        <v>2</v>
      </c>
      <c r="L30" s="9">
        <v>0</v>
      </c>
      <c r="M30" s="10">
        <v>1</v>
      </c>
      <c r="N30" s="39">
        <f t="shared" si="1"/>
        <v>0.9375</v>
      </c>
      <c r="O30" s="5"/>
      <c r="P30" s="5"/>
      <c r="Q30" s="5"/>
      <c r="R30" s="5"/>
      <c r="S30" s="5"/>
      <c r="T30" s="6"/>
      <c r="U30" s="11"/>
      <c r="W30" s="5"/>
      <c r="Y30"/>
      <c r="Z30" s="1"/>
      <c r="AA30" s="11"/>
    </row>
    <row r="31" spans="1:36" ht="16.5" x14ac:dyDescent="0.3">
      <c r="A31" s="12">
        <v>26</v>
      </c>
      <c r="B31" s="12" t="s">
        <v>12</v>
      </c>
      <c r="C31" s="7">
        <v>15</v>
      </c>
      <c r="D31" s="7">
        <v>2</v>
      </c>
      <c r="E31" s="7">
        <v>8</v>
      </c>
      <c r="F31" s="7">
        <v>2</v>
      </c>
      <c r="G31" s="7">
        <v>0</v>
      </c>
      <c r="H31" s="7">
        <v>0</v>
      </c>
      <c r="I31" s="7">
        <v>0</v>
      </c>
      <c r="J31" s="7">
        <v>0</v>
      </c>
      <c r="K31" s="8">
        <f t="shared" si="0"/>
        <v>0</v>
      </c>
      <c r="L31" s="9">
        <v>0</v>
      </c>
      <c r="M31" s="10">
        <v>0</v>
      </c>
      <c r="N31" s="39">
        <f t="shared" si="1"/>
        <v>0.9375</v>
      </c>
      <c r="O31" s="5"/>
      <c r="P31" s="5"/>
      <c r="Q31" s="5"/>
      <c r="R31" s="5"/>
      <c r="S31" s="5"/>
      <c r="T31" s="6"/>
      <c r="U31" s="11"/>
      <c r="W31" s="5"/>
      <c r="Y31"/>
      <c r="Z31" s="1"/>
      <c r="AA31" s="11"/>
    </row>
    <row r="32" spans="1:36" ht="16.5" x14ac:dyDescent="0.3">
      <c r="A32" s="12">
        <v>27</v>
      </c>
      <c r="B32" s="12" t="s">
        <v>13</v>
      </c>
      <c r="C32" s="7">
        <v>15</v>
      </c>
      <c r="D32" s="7">
        <v>3</v>
      </c>
      <c r="E32" s="7">
        <v>9</v>
      </c>
      <c r="F32" s="7">
        <v>2</v>
      </c>
      <c r="G32" s="7">
        <v>0</v>
      </c>
      <c r="H32" s="7">
        <v>0</v>
      </c>
      <c r="I32" s="7">
        <v>0</v>
      </c>
      <c r="J32" s="7">
        <v>0</v>
      </c>
      <c r="K32" s="8">
        <f t="shared" si="0"/>
        <v>0</v>
      </c>
      <c r="L32" s="9">
        <v>0</v>
      </c>
      <c r="M32" s="10">
        <v>0</v>
      </c>
      <c r="N32" s="39">
        <f t="shared" si="1"/>
        <v>1</v>
      </c>
      <c r="O32" s="5"/>
      <c r="P32" s="5"/>
      <c r="Q32" s="5"/>
      <c r="R32" s="5"/>
      <c r="S32" s="5"/>
      <c r="T32" s="6"/>
      <c r="U32" s="11"/>
      <c r="W32" s="5"/>
      <c r="Y32"/>
      <c r="Z32" s="1"/>
      <c r="AA32" s="11"/>
    </row>
    <row r="33" spans="1:27" ht="16.5" x14ac:dyDescent="0.3">
      <c r="A33" s="12">
        <v>28</v>
      </c>
      <c r="B33" s="7" t="s">
        <v>14</v>
      </c>
      <c r="C33" s="7">
        <v>15</v>
      </c>
      <c r="D33" s="7">
        <v>3</v>
      </c>
      <c r="E33" s="7">
        <v>8</v>
      </c>
      <c r="F33" s="7">
        <v>3</v>
      </c>
      <c r="G33" s="7">
        <v>0</v>
      </c>
      <c r="H33" s="7">
        <v>0</v>
      </c>
      <c r="I33" s="7">
        <v>1</v>
      </c>
      <c r="J33" s="7">
        <v>1</v>
      </c>
      <c r="K33" s="8">
        <f t="shared" si="0"/>
        <v>2</v>
      </c>
      <c r="L33" s="9">
        <v>0</v>
      </c>
      <c r="M33" s="10">
        <v>2</v>
      </c>
      <c r="N33" s="39">
        <f t="shared" si="1"/>
        <v>1</v>
      </c>
      <c r="O33" s="5"/>
      <c r="P33" s="5"/>
      <c r="Q33" s="5"/>
      <c r="R33" s="5"/>
      <c r="S33" s="5"/>
      <c r="T33" s="6"/>
      <c r="U33" s="11"/>
      <c r="W33" s="5"/>
      <c r="Y33"/>
      <c r="Z33" s="1"/>
      <c r="AA33" s="11"/>
    </row>
    <row r="34" spans="1:27" ht="16.5" x14ac:dyDescent="0.3">
      <c r="A34" s="44" t="s">
        <v>18</v>
      </c>
      <c r="B34" s="44"/>
      <c r="C34" s="12">
        <f t="shared" ref="C34:M34" si="2">SUM(C6:C33)</f>
        <v>406</v>
      </c>
      <c r="D34" s="12">
        <f t="shared" si="2"/>
        <v>33</v>
      </c>
      <c r="E34" s="12">
        <f t="shared" si="2"/>
        <v>191</v>
      </c>
      <c r="F34" s="12">
        <f t="shared" si="2"/>
        <v>89</v>
      </c>
      <c r="G34" s="12">
        <f t="shared" si="2"/>
        <v>0</v>
      </c>
      <c r="H34" s="12">
        <f t="shared" si="2"/>
        <v>14</v>
      </c>
      <c r="I34" s="12">
        <f t="shared" si="2"/>
        <v>8</v>
      </c>
      <c r="J34" s="12">
        <f t="shared" si="2"/>
        <v>31</v>
      </c>
      <c r="K34" s="14">
        <f t="shared" si="2"/>
        <v>53</v>
      </c>
      <c r="L34" s="15">
        <f t="shared" si="2"/>
        <v>5</v>
      </c>
      <c r="M34" s="16">
        <f t="shared" si="2"/>
        <v>54</v>
      </c>
      <c r="N34" s="39">
        <f>AVERAGE(N6:N33)</f>
        <v>0.92152777777777783</v>
      </c>
      <c r="O34" s="5"/>
      <c r="P34" s="17"/>
      <c r="Q34" s="5"/>
      <c r="R34" s="5"/>
      <c r="S34" s="5"/>
      <c r="T34" s="6"/>
      <c r="U34" s="6"/>
      <c r="V34" s="5"/>
      <c r="W34" s="5"/>
      <c r="Y34"/>
      <c r="Z34" s="1"/>
      <c r="AA34" s="11"/>
    </row>
    <row r="35" spans="1:27" ht="16.5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39"/>
      <c r="O35" s="5"/>
      <c r="P35" s="5"/>
      <c r="Q35" s="5"/>
      <c r="R35" s="5"/>
      <c r="S35" s="5"/>
      <c r="T35" s="6"/>
      <c r="U35" s="6"/>
      <c r="V35" s="5"/>
      <c r="W35" s="5"/>
      <c r="Y35"/>
      <c r="Z35" s="1"/>
      <c r="AA35" s="11"/>
    </row>
    <row r="36" spans="1:27" ht="16.5" x14ac:dyDescent="0.3">
      <c r="A36" s="45" t="s">
        <v>19</v>
      </c>
      <c r="B36" s="45"/>
      <c r="C36" s="45"/>
      <c r="D36" s="45"/>
      <c r="E36" s="45"/>
      <c r="F36" s="45"/>
      <c r="G36" s="45"/>
      <c r="H36" s="45"/>
      <c r="I36" s="45"/>
      <c r="J36" s="45"/>
      <c r="K36" s="46">
        <f>AVERAGE(C6:C33)</f>
        <v>14.5</v>
      </c>
      <c r="L36" s="46"/>
      <c r="M36" s="46"/>
      <c r="N36" s="39"/>
      <c r="O36" s="5"/>
      <c r="P36" s="5"/>
      <c r="Q36" s="5"/>
      <c r="R36" s="5"/>
      <c r="S36" s="5"/>
      <c r="T36" s="6"/>
      <c r="U36" s="6"/>
      <c r="V36" s="5"/>
      <c r="W36" s="5"/>
      <c r="Y36"/>
      <c r="Z36" s="1"/>
      <c r="AA36" s="11"/>
    </row>
    <row r="37" spans="1:27" ht="16.5" x14ac:dyDescent="0.3">
      <c r="A37" s="45" t="s">
        <v>25</v>
      </c>
      <c r="B37" s="45"/>
      <c r="C37" s="45"/>
      <c r="D37" s="45"/>
      <c r="E37" s="45"/>
      <c r="F37" s="45"/>
      <c r="G37" s="45"/>
      <c r="H37" s="45"/>
      <c r="I37" s="45"/>
      <c r="J37" s="45"/>
      <c r="K37" s="46">
        <f>AVERAGE(E6:E33)</f>
        <v>6.8214285714285712</v>
      </c>
      <c r="L37" s="46"/>
      <c r="M37" s="46"/>
      <c r="N37" s="5"/>
      <c r="O37" s="5"/>
      <c r="P37" s="5"/>
      <c r="Q37" s="5"/>
      <c r="R37" s="5"/>
      <c r="S37" s="6"/>
      <c r="T37" s="6"/>
      <c r="U37" s="5"/>
      <c r="V37" s="5"/>
    </row>
    <row r="38" spans="1:27" ht="16.5" x14ac:dyDescent="0.3">
      <c r="A38" s="45" t="s">
        <v>20</v>
      </c>
      <c r="B38" s="45"/>
      <c r="C38" s="45"/>
      <c r="D38" s="45"/>
      <c r="E38" s="45"/>
      <c r="F38" s="45"/>
      <c r="G38" s="45"/>
      <c r="H38" s="45"/>
      <c r="I38" s="45"/>
      <c r="J38" s="45"/>
      <c r="K38" s="46">
        <f>AVERAGE(K6:K33)</f>
        <v>1.8928571428571428</v>
      </c>
      <c r="L38" s="46"/>
      <c r="M38" s="46"/>
      <c r="N38" s="5"/>
      <c r="O38" s="5"/>
      <c r="P38" s="5"/>
      <c r="Q38" s="5"/>
      <c r="R38" s="5"/>
      <c r="S38" s="6"/>
      <c r="T38" s="6"/>
      <c r="U38" s="5"/>
      <c r="V38" s="5"/>
    </row>
    <row r="39" spans="1:27" ht="16.5" x14ac:dyDescent="0.3">
      <c r="A39" s="45" t="s">
        <v>21</v>
      </c>
      <c r="B39" s="45"/>
      <c r="C39" s="45"/>
      <c r="D39" s="45"/>
      <c r="E39" s="45"/>
      <c r="F39" s="45"/>
      <c r="G39" s="45"/>
      <c r="H39" s="45"/>
      <c r="I39" s="45"/>
      <c r="J39" s="45"/>
      <c r="K39" s="46">
        <f>AVERAGE(H6:H33)</f>
        <v>0.5</v>
      </c>
      <c r="L39" s="46"/>
      <c r="M39" s="46"/>
      <c r="N39" s="5"/>
      <c r="O39" s="5"/>
      <c r="P39" s="5"/>
      <c r="Q39" s="5"/>
      <c r="R39" s="5"/>
      <c r="S39" s="6"/>
      <c r="T39" s="6"/>
      <c r="U39" s="5"/>
      <c r="V39" s="5"/>
    </row>
    <row r="40" spans="1:27" ht="16.5" x14ac:dyDescent="0.3">
      <c r="A40" s="45" t="s">
        <v>22</v>
      </c>
      <c r="B40" s="45"/>
      <c r="C40" s="45"/>
      <c r="D40" s="45"/>
      <c r="E40" s="45"/>
      <c r="F40" s="45"/>
      <c r="G40" s="45"/>
      <c r="H40" s="45"/>
      <c r="I40" s="45"/>
      <c r="J40" s="45"/>
      <c r="K40" s="46">
        <f>AVERAGE(I6:I33)</f>
        <v>0.2857142857142857</v>
      </c>
      <c r="L40" s="46"/>
      <c r="M40" s="46"/>
      <c r="N40" s="5"/>
      <c r="O40" s="5"/>
      <c r="P40" s="5"/>
      <c r="Q40" s="5"/>
      <c r="R40" s="5"/>
      <c r="S40" s="6"/>
      <c r="T40" s="6"/>
      <c r="U40" s="5"/>
      <c r="V40" s="5"/>
    </row>
    <row r="41" spans="1:27" ht="16.5" x14ac:dyDescent="0.3">
      <c r="A41" s="45" t="s">
        <v>23</v>
      </c>
      <c r="B41" s="45"/>
      <c r="C41" s="45"/>
      <c r="D41" s="45"/>
      <c r="E41" s="45"/>
      <c r="F41" s="45"/>
      <c r="G41" s="45"/>
      <c r="H41" s="45"/>
      <c r="I41" s="45"/>
      <c r="J41" s="45"/>
      <c r="K41" s="46">
        <f>AVERAGE(J6:J33)</f>
        <v>1.1071428571428572</v>
      </c>
      <c r="L41" s="46"/>
      <c r="M41" s="46"/>
      <c r="N41" s="5"/>
      <c r="T41" s="6"/>
      <c r="U41" s="5"/>
      <c r="V41" s="5"/>
    </row>
    <row r="42" spans="1:27" ht="16.5" x14ac:dyDescent="0.3">
      <c r="A42" s="45" t="s">
        <v>24</v>
      </c>
      <c r="B42" s="45"/>
      <c r="C42" s="45"/>
      <c r="D42" s="45"/>
      <c r="E42" s="45"/>
      <c r="F42" s="45"/>
      <c r="G42" s="45"/>
      <c r="H42" s="45"/>
      <c r="I42" s="45"/>
      <c r="J42" s="45"/>
      <c r="K42" s="46">
        <f>AVERAGE(M6:M33)</f>
        <v>1.9285714285714286</v>
      </c>
      <c r="L42" s="46"/>
      <c r="M42" s="46"/>
      <c r="N42" s="5"/>
      <c r="T42" s="6"/>
      <c r="U42" s="5"/>
      <c r="V42" s="5"/>
    </row>
    <row r="43" spans="1:27" ht="16.5" x14ac:dyDescent="0.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1">
        <f>L34/K34</f>
        <v>9.4339622641509441E-2</v>
      </c>
      <c r="L43" s="51"/>
      <c r="M43" s="51"/>
      <c r="N43" s="5"/>
      <c r="T43" s="6"/>
      <c r="U43" s="5"/>
      <c r="V43" s="5"/>
    </row>
    <row r="45" spans="1:27" ht="15.75" x14ac:dyDescent="0.25"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</row>
    <row r="46" spans="1:27" ht="16.5" x14ac:dyDescent="0.3">
      <c r="B46" s="7"/>
      <c r="C46" s="48">
        <v>2018</v>
      </c>
      <c r="D46" s="49"/>
      <c r="E46" s="48">
        <v>2019</v>
      </c>
      <c r="F46" s="56"/>
      <c r="G46" s="49"/>
      <c r="H46" s="48">
        <v>2020</v>
      </c>
      <c r="I46" s="49"/>
      <c r="J46" s="48">
        <v>2021</v>
      </c>
      <c r="K46" s="49"/>
      <c r="L46" s="44">
        <v>2022</v>
      </c>
      <c r="M46" s="44"/>
    </row>
    <row r="47" spans="1:27" ht="16.5" x14ac:dyDescent="0.3">
      <c r="B47" s="12" t="s">
        <v>0</v>
      </c>
      <c r="C47" s="52">
        <v>0.1348</v>
      </c>
      <c r="D47" s="53"/>
      <c r="E47" s="52">
        <v>0.1333</v>
      </c>
      <c r="F47" s="58"/>
      <c r="G47" s="53"/>
      <c r="H47" s="52">
        <v>0.1782</v>
      </c>
      <c r="I47" s="53"/>
      <c r="J47" s="52">
        <v>7.6899999999999996E-2</v>
      </c>
      <c r="K47" s="53"/>
      <c r="L47" s="54">
        <v>0.1346</v>
      </c>
      <c r="M47" s="54"/>
    </row>
    <row r="48" spans="1:27" ht="16.5" x14ac:dyDescent="0.3">
      <c r="B48" s="12" t="s">
        <v>27</v>
      </c>
      <c r="C48" s="54">
        <v>0.12939999999999999</v>
      </c>
      <c r="D48" s="57"/>
      <c r="E48" s="54">
        <v>0.13039999999999999</v>
      </c>
      <c r="F48" s="54"/>
      <c r="G48" s="57"/>
      <c r="H48" s="54">
        <v>7.7799999999999994E-2</v>
      </c>
      <c r="I48" s="54"/>
      <c r="J48" s="54">
        <v>0.20430000000000001</v>
      </c>
      <c r="K48" s="54"/>
      <c r="L48" s="54">
        <v>9.4299999999999995E-2</v>
      </c>
      <c r="M48" s="54"/>
    </row>
  </sheetData>
  <mergeCells count="35">
    <mergeCell ref="C47:D47"/>
    <mergeCell ref="E47:G47"/>
    <mergeCell ref="H47:I47"/>
    <mergeCell ref="J47:K47"/>
    <mergeCell ref="L47:M47"/>
    <mergeCell ref="C48:D48"/>
    <mergeCell ref="E48:G48"/>
    <mergeCell ref="H48:I48"/>
    <mergeCell ref="J48:K48"/>
    <mergeCell ref="L48:M48"/>
    <mergeCell ref="B45:M45"/>
    <mergeCell ref="C46:D46"/>
    <mergeCell ref="E46:G46"/>
    <mergeCell ref="H46:I46"/>
    <mergeCell ref="J46:K46"/>
    <mergeCell ref="L46:M46"/>
    <mergeCell ref="A41:J41"/>
    <mergeCell ref="K41:M41"/>
    <mergeCell ref="A42:J42"/>
    <mergeCell ref="K42:M42"/>
    <mergeCell ref="A43:J43"/>
    <mergeCell ref="K43:M43"/>
    <mergeCell ref="A38:J38"/>
    <mergeCell ref="K38:M38"/>
    <mergeCell ref="A39:J39"/>
    <mergeCell ref="K39:M39"/>
    <mergeCell ref="A40:J40"/>
    <mergeCell ref="K40:M40"/>
    <mergeCell ref="A37:J37"/>
    <mergeCell ref="K37:M37"/>
    <mergeCell ref="A1:X3"/>
    <mergeCell ref="A5:B5"/>
    <mergeCell ref="A34:B34"/>
    <mergeCell ref="A36:J36"/>
    <mergeCell ref="K36:M36"/>
  </mergeCells>
  <pageMargins left="0.7" right="0.7" top="0.75" bottom="0.75" header="0.3" footer="0.3"/>
  <pageSetup scale="6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E16" sqref="E16:H20"/>
    </sheetView>
  </sheetViews>
  <sheetFormatPr defaultRowHeight="11.25" x14ac:dyDescent="0.2"/>
  <sheetData>
    <row r="1" spans="1:8" x14ac:dyDescent="0.2">
      <c r="A1" s="11">
        <v>44593</v>
      </c>
      <c r="B1">
        <f>26-SUM(Feb!C6,Feb!E6,Feb!F6,Feb!G6)</f>
        <v>0</v>
      </c>
      <c r="F1" t="s">
        <v>42</v>
      </c>
      <c r="G1" t="s">
        <v>43</v>
      </c>
      <c r="H1" t="s">
        <v>44</v>
      </c>
    </row>
    <row r="2" spans="1:8" x14ac:dyDescent="0.2">
      <c r="A2" s="11">
        <v>44594</v>
      </c>
      <c r="B2">
        <f>26-SUM(Feb!C7,Feb!E7,Feb!F7,Feb!G7)</f>
        <v>1</v>
      </c>
      <c r="E2" t="s">
        <v>29</v>
      </c>
      <c r="F2">
        <v>8</v>
      </c>
      <c r="G2">
        <v>16</v>
      </c>
      <c r="H2">
        <v>28</v>
      </c>
    </row>
    <row r="3" spans="1:8" x14ac:dyDescent="0.2">
      <c r="A3" s="11">
        <v>44595</v>
      </c>
      <c r="B3">
        <f>26-SUM(Feb!C8,Feb!E8,Feb!F8,Feb!G8)</f>
        <v>0</v>
      </c>
      <c r="E3" t="s">
        <v>30</v>
      </c>
      <c r="F3">
        <v>14</v>
      </c>
      <c r="G3">
        <v>8</v>
      </c>
      <c r="H3">
        <v>31</v>
      </c>
    </row>
    <row r="4" spans="1:8" x14ac:dyDescent="0.2">
      <c r="A4" s="11">
        <v>44596</v>
      </c>
      <c r="B4">
        <f>26-SUM(Feb!C9,Feb!E9,Feb!F9,Feb!G9)</f>
        <v>0</v>
      </c>
      <c r="E4" t="s">
        <v>31</v>
      </c>
    </row>
    <row r="5" spans="1:8" ht="14.25" x14ac:dyDescent="0.2">
      <c r="A5" s="11">
        <v>44597</v>
      </c>
      <c r="B5">
        <f>26-SUM(Feb!C10,Feb!E10,Feb!F10,Feb!G10)</f>
        <v>0</v>
      </c>
      <c r="E5" t="s">
        <v>32</v>
      </c>
      <c r="F5" s="19"/>
    </row>
    <row r="6" spans="1:8" ht="14.25" x14ac:dyDescent="0.2">
      <c r="A6" s="11">
        <v>44598</v>
      </c>
      <c r="B6">
        <f>26-SUM(Feb!C11,Feb!E11,Feb!F11,Feb!G11)</f>
        <v>0</v>
      </c>
      <c r="E6" t="s">
        <v>33</v>
      </c>
      <c r="F6" s="19"/>
      <c r="G6" s="19"/>
      <c r="H6" s="19"/>
    </row>
    <row r="7" spans="1:8" ht="14.25" x14ac:dyDescent="0.2">
      <c r="A7" s="11">
        <v>44599</v>
      </c>
      <c r="B7">
        <f>26-SUM(Feb!C12,Feb!E12,Feb!F12,Feb!G12)</f>
        <v>0</v>
      </c>
      <c r="E7" t="s">
        <v>34</v>
      </c>
      <c r="F7" s="19"/>
      <c r="G7" s="19"/>
      <c r="H7" s="19"/>
    </row>
    <row r="8" spans="1:8" ht="14.25" x14ac:dyDescent="0.2">
      <c r="A8" s="11">
        <v>44600</v>
      </c>
      <c r="B8">
        <f>26-SUM(Feb!C13,Feb!E13,Feb!F13,Feb!G13)</f>
        <v>2</v>
      </c>
      <c r="E8" s="11" t="s">
        <v>35</v>
      </c>
      <c r="F8" s="19"/>
      <c r="G8" s="19"/>
      <c r="H8" s="19"/>
    </row>
    <row r="9" spans="1:8" ht="14.25" x14ac:dyDescent="0.2">
      <c r="A9" s="11">
        <v>44601</v>
      </c>
      <c r="B9">
        <f>26-SUM(Feb!C14,Feb!E14,Feb!F14,Feb!G14)</f>
        <v>2</v>
      </c>
      <c r="E9" t="s">
        <v>36</v>
      </c>
      <c r="F9" s="19"/>
      <c r="G9" s="19"/>
      <c r="H9" s="19"/>
    </row>
    <row r="10" spans="1:8" ht="14.25" x14ac:dyDescent="0.2">
      <c r="A10" s="11">
        <v>44602</v>
      </c>
      <c r="B10">
        <f>26-SUM(Feb!C15,Feb!E15,Feb!F15,Feb!G15)</f>
        <v>0</v>
      </c>
      <c r="E10" t="s">
        <v>37</v>
      </c>
      <c r="F10" s="19"/>
      <c r="G10" s="19"/>
      <c r="H10" s="19"/>
    </row>
    <row r="11" spans="1:8" ht="14.25" x14ac:dyDescent="0.2">
      <c r="A11" s="11">
        <v>44603</v>
      </c>
      <c r="B11">
        <f>26-SUM(Feb!C16,Feb!E16,Feb!F16,Feb!G16)</f>
        <v>0</v>
      </c>
      <c r="E11" t="s">
        <v>38</v>
      </c>
      <c r="F11" s="19"/>
      <c r="G11" s="19"/>
      <c r="H11" s="19"/>
    </row>
    <row r="12" spans="1:8" ht="14.25" x14ac:dyDescent="0.2">
      <c r="A12" s="11">
        <v>44604</v>
      </c>
      <c r="B12">
        <f>26-SUM(Feb!C17,Feb!E17,Feb!F17,Feb!G17)</f>
        <v>0</v>
      </c>
      <c r="E12" t="s">
        <v>39</v>
      </c>
      <c r="F12" s="19"/>
      <c r="G12" s="19"/>
      <c r="H12" s="19"/>
    </row>
    <row r="13" spans="1:8" ht="14.25" x14ac:dyDescent="0.2">
      <c r="A13" s="11">
        <v>44605</v>
      </c>
      <c r="B13">
        <f>26-SUM(Feb!C18,Feb!E18,Feb!F18,Feb!G18)</f>
        <v>0</v>
      </c>
      <c r="E13" t="s">
        <v>40</v>
      </c>
      <c r="F13" s="19"/>
      <c r="G13" s="19"/>
      <c r="H13" s="19"/>
    </row>
    <row r="14" spans="1:8" x14ac:dyDescent="0.2">
      <c r="A14" s="11">
        <v>44606</v>
      </c>
      <c r="B14">
        <f>26-SUM(Feb!C19,Feb!E19,Feb!F19,Feb!G19)</f>
        <v>0</v>
      </c>
      <c r="E14" t="s">
        <v>41</v>
      </c>
      <c r="F14">
        <f>SUM(F2:F13)</f>
        <v>22</v>
      </c>
      <c r="G14">
        <f>SUM(G2:G13)</f>
        <v>24</v>
      </c>
      <c r="H14">
        <f>SUM(H2:H13)</f>
        <v>59</v>
      </c>
    </row>
    <row r="15" spans="1:8" x14ac:dyDescent="0.2">
      <c r="A15" s="11">
        <v>44607</v>
      </c>
      <c r="B15">
        <f>26-SUM(Feb!C20,Feb!E20,Feb!F20,Feb!G20)</f>
        <v>11</v>
      </c>
    </row>
    <row r="16" spans="1:8" x14ac:dyDescent="0.2">
      <c r="A16" s="11">
        <v>44608</v>
      </c>
      <c r="B16">
        <f>26-SUM(Feb!C21,Feb!E21,Feb!F21,Feb!G21)</f>
        <v>6</v>
      </c>
      <c r="F16" t="s">
        <v>42</v>
      </c>
      <c r="G16" t="s">
        <v>43</v>
      </c>
      <c r="H16" t="s">
        <v>44</v>
      </c>
    </row>
    <row r="17" spans="1:8" x14ac:dyDescent="0.2">
      <c r="A17" s="11">
        <v>44609</v>
      </c>
      <c r="B17">
        <f>26-SUM(Feb!C22,Feb!E22,Feb!F22,Feb!G22)</f>
        <v>2</v>
      </c>
      <c r="E17">
        <v>2019</v>
      </c>
      <c r="F17">
        <v>44</v>
      </c>
      <c r="G17">
        <v>26</v>
      </c>
      <c r="H17">
        <v>22</v>
      </c>
    </row>
    <row r="18" spans="1:8" x14ac:dyDescent="0.2">
      <c r="A18" s="11">
        <v>44610</v>
      </c>
      <c r="B18">
        <f>26-SUM(Feb!C23,Feb!E23,Feb!F23,Feb!G23)</f>
        <v>7</v>
      </c>
      <c r="E18">
        <v>2020</v>
      </c>
      <c r="F18">
        <v>31</v>
      </c>
      <c r="G18">
        <v>18</v>
      </c>
      <c r="H18">
        <v>41</v>
      </c>
    </row>
    <row r="19" spans="1:8" x14ac:dyDescent="0.2">
      <c r="A19" s="11">
        <v>44611</v>
      </c>
      <c r="B19">
        <f>26-SUM(Feb!C24,Feb!E24,Feb!F24,Feb!G24)</f>
        <v>2</v>
      </c>
      <c r="E19">
        <v>2021</v>
      </c>
      <c r="F19">
        <v>48</v>
      </c>
      <c r="G19">
        <v>6</v>
      </c>
      <c r="H19">
        <v>39</v>
      </c>
    </row>
    <row r="20" spans="1:8" x14ac:dyDescent="0.2">
      <c r="A20" s="11">
        <v>44612</v>
      </c>
      <c r="B20">
        <f>26-SUM(Feb!C25,Feb!E25,Feb!F25,Feb!G25)</f>
        <v>1</v>
      </c>
      <c r="E20">
        <v>2022</v>
      </c>
      <c r="F20">
        <v>14</v>
      </c>
      <c r="G20">
        <v>8</v>
      </c>
      <c r="H20">
        <v>31</v>
      </c>
    </row>
    <row r="21" spans="1:8" x14ac:dyDescent="0.2">
      <c r="A21" s="11">
        <v>44613</v>
      </c>
      <c r="B21">
        <f>26-SUM(Feb!C26,Feb!E26,Feb!F26,Feb!G26)</f>
        <v>1</v>
      </c>
    </row>
    <row r="22" spans="1:8" x14ac:dyDescent="0.2">
      <c r="A22" s="11">
        <v>44614</v>
      </c>
      <c r="B22">
        <f>26-SUM(Feb!C27,Feb!E27,Feb!F27,Feb!G27)</f>
        <v>0</v>
      </c>
    </row>
    <row r="23" spans="1:8" x14ac:dyDescent="0.2">
      <c r="A23" s="11">
        <v>44615</v>
      </c>
      <c r="B23">
        <f>26-SUM(Feb!C28,Feb!E28,Feb!F28,Feb!G28)</f>
        <v>3</v>
      </c>
    </row>
    <row r="24" spans="1:8" x14ac:dyDescent="0.2">
      <c r="A24" s="11">
        <v>44616</v>
      </c>
      <c r="B24">
        <f>26-SUM(Feb!C29,Feb!E29,Feb!F29,Feb!G29)</f>
        <v>2</v>
      </c>
    </row>
    <row r="25" spans="1:8" x14ac:dyDescent="0.2">
      <c r="A25" s="11">
        <v>44617</v>
      </c>
      <c r="B25">
        <f>26-SUM(Feb!C30,Feb!E30,Feb!F30,Feb!G30)</f>
        <v>1</v>
      </c>
    </row>
    <row r="26" spans="1:8" x14ac:dyDescent="0.2">
      <c r="A26" s="11">
        <v>44618</v>
      </c>
      <c r="B26">
        <f>26-SUM(Feb!C31,Feb!E31,Feb!F31,Feb!G31)</f>
        <v>1</v>
      </c>
    </row>
    <row r="27" spans="1:8" x14ac:dyDescent="0.2">
      <c r="A27" s="11">
        <v>44619</v>
      </c>
      <c r="B27">
        <f>26-SUM(Feb!C32,Feb!E32,Feb!F32,Feb!G32)</f>
        <v>0</v>
      </c>
    </row>
    <row r="28" spans="1:8" x14ac:dyDescent="0.2">
      <c r="A28" s="11">
        <v>44620</v>
      </c>
      <c r="B28">
        <f>26-SUM(Feb!C33,Feb!E33,Feb!F33,Feb!G33)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opLeftCell="A6" zoomScaleNormal="100" workbookViewId="0">
      <selection activeCell="N5" sqref="N5:N35"/>
    </sheetView>
  </sheetViews>
  <sheetFormatPr defaultRowHeight="12.75" x14ac:dyDescent="0.25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3" width="4.5" bestFit="1" customWidth="1"/>
    <col min="20" max="20" width="9.33203125" style="11"/>
    <col min="23" max="23" width="9.33203125" style="11"/>
    <col min="25" max="25" width="9.33203125" style="1"/>
    <col min="35" max="35" width="10.6640625" customWidth="1"/>
  </cols>
  <sheetData>
    <row r="1" spans="1:26" x14ac:dyDescent="0.25">
      <c r="A1" s="42" t="s">
        <v>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26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</row>
    <row r="3" spans="1:26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</row>
    <row r="4" spans="1:26" ht="4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  <c r="T4" s="3"/>
      <c r="U4" s="2"/>
      <c r="V4" s="2"/>
    </row>
    <row r="5" spans="1:26" ht="179.25" x14ac:dyDescent="0.4">
      <c r="A5" s="43" t="s">
        <v>46</v>
      </c>
      <c r="B5" s="43"/>
      <c r="C5" s="4" t="s">
        <v>1</v>
      </c>
      <c r="D5" s="4" t="s">
        <v>2</v>
      </c>
      <c r="E5" s="4" t="s">
        <v>3</v>
      </c>
      <c r="F5" s="4" t="s">
        <v>45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35" t="s">
        <v>67</v>
      </c>
      <c r="O5" s="5"/>
      <c r="P5" s="5"/>
      <c r="Q5" s="5"/>
      <c r="R5" s="5"/>
      <c r="S5" s="5"/>
      <c r="T5" s="6"/>
      <c r="U5" s="6"/>
      <c r="V5" s="5"/>
      <c r="W5" s="5"/>
      <c r="X5" s="11"/>
      <c r="Y5"/>
      <c r="Z5" s="1"/>
    </row>
    <row r="6" spans="1:26" ht="16.5" x14ac:dyDescent="0.3">
      <c r="A6" s="18">
        <v>1</v>
      </c>
      <c r="B6" s="7" t="s">
        <v>15</v>
      </c>
      <c r="C6" s="7">
        <v>16</v>
      </c>
      <c r="D6" s="7">
        <v>1</v>
      </c>
      <c r="E6" s="7">
        <v>7</v>
      </c>
      <c r="F6" s="7">
        <v>2</v>
      </c>
      <c r="G6" s="7">
        <v>0</v>
      </c>
      <c r="H6" s="7">
        <v>3</v>
      </c>
      <c r="I6" s="7">
        <v>0</v>
      </c>
      <c r="J6" s="7">
        <v>1</v>
      </c>
      <c r="K6" s="8">
        <f t="shared" ref="K6:K36" si="0">SUM(H6,I6,J6)</f>
        <v>4</v>
      </c>
      <c r="L6" s="9">
        <v>1</v>
      </c>
      <c r="M6" s="10">
        <v>2</v>
      </c>
      <c r="N6" s="39">
        <f>(C6)/(26-E6-F6-G6)</f>
        <v>0.94117647058823528</v>
      </c>
      <c r="O6" s="5"/>
      <c r="P6" s="5"/>
      <c r="Q6" s="5"/>
      <c r="R6" s="5"/>
      <c r="S6" s="5"/>
      <c r="T6" s="6"/>
      <c r="U6" s="11"/>
      <c r="W6" s="5"/>
      <c r="X6" s="11"/>
      <c r="Y6"/>
      <c r="Z6" s="1"/>
    </row>
    <row r="7" spans="1:26" ht="16.5" x14ac:dyDescent="0.3">
      <c r="A7" s="12">
        <v>2</v>
      </c>
      <c r="B7" s="7" t="s">
        <v>16</v>
      </c>
      <c r="C7" s="7">
        <v>17</v>
      </c>
      <c r="D7" s="7">
        <v>0</v>
      </c>
      <c r="E7" s="7">
        <v>7</v>
      </c>
      <c r="F7" s="7">
        <v>0</v>
      </c>
      <c r="G7" s="7">
        <v>0</v>
      </c>
      <c r="H7" s="7">
        <v>2</v>
      </c>
      <c r="I7" s="7">
        <v>0</v>
      </c>
      <c r="J7" s="7">
        <v>1</v>
      </c>
      <c r="K7" s="8">
        <f t="shared" si="0"/>
        <v>3</v>
      </c>
      <c r="L7" s="9">
        <v>0</v>
      </c>
      <c r="M7" s="10">
        <v>5</v>
      </c>
      <c r="N7" s="39">
        <f t="shared" ref="N7:N36" si="1">(C7)/(26-E7-F7-G7)</f>
        <v>0.89473684210526316</v>
      </c>
      <c r="O7" s="5"/>
      <c r="P7" s="5"/>
      <c r="Q7" s="5"/>
      <c r="R7" s="5"/>
      <c r="S7" s="5"/>
      <c r="T7" s="6"/>
      <c r="U7" s="11"/>
      <c r="W7" s="5"/>
      <c r="X7" s="11"/>
      <c r="Y7"/>
      <c r="Z7" s="1"/>
    </row>
    <row r="8" spans="1:26" ht="16.5" x14ac:dyDescent="0.3">
      <c r="A8" s="12">
        <v>3</v>
      </c>
      <c r="B8" s="7" t="s">
        <v>17</v>
      </c>
      <c r="C8" s="7">
        <v>17</v>
      </c>
      <c r="D8" s="7">
        <v>1</v>
      </c>
      <c r="E8" s="7">
        <v>7</v>
      </c>
      <c r="F8" s="7">
        <v>0</v>
      </c>
      <c r="G8" s="7">
        <v>0</v>
      </c>
      <c r="H8" s="7">
        <v>1</v>
      </c>
      <c r="I8" s="7">
        <v>1</v>
      </c>
      <c r="J8" s="7">
        <v>2</v>
      </c>
      <c r="K8" s="8">
        <f t="shared" si="0"/>
        <v>4</v>
      </c>
      <c r="L8" s="9">
        <v>0</v>
      </c>
      <c r="M8" s="10">
        <v>1</v>
      </c>
      <c r="N8" s="39">
        <f t="shared" si="1"/>
        <v>0.89473684210526316</v>
      </c>
      <c r="O8" s="5"/>
      <c r="P8" s="5"/>
      <c r="Q8" s="5"/>
      <c r="R8" s="5"/>
      <c r="S8" s="5"/>
      <c r="T8" s="6"/>
      <c r="U8" s="11"/>
      <c r="W8" s="5"/>
      <c r="X8" s="11"/>
      <c r="Y8"/>
      <c r="Z8" s="1"/>
    </row>
    <row r="9" spans="1:26" ht="16.5" x14ac:dyDescent="0.3">
      <c r="A9" s="12">
        <v>4</v>
      </c>
      <c r="B9" s="7" t="s">
        <v>11</v>
      </c>
      <c r="C9" s="7">
        <v>18</v>
      </c>
      <c r="D9" s="7">
        <v>1</v>
      </c>
      <c r="E9" s="7">
        <v>7</v>
      </c>
      <c r="F9" s="7">
        <v>0</v>
      </c>
      <c r="G9" s="7">
        <v>0</v>
      </c>
      <c r="H9" s="7">
        <v>0</v>
      </c>
      <c r="I9" s="7">
        <v>0</v>
      </c>
      <c r="J9" s="7">
        <v>1</v>
      </c>
      <c r="K9" s="8">
        <f t="shared" si="0"/>
        <v>1</v>
      </c>
      <c r="L9" s="9">
        <v>0</v>
      </c>
      <c r="M9" s="10">
        <v>2</v>
      </c>
      <c r="N9" s="39">
        <f t="shared" si="1"/>
        <v>0.94736842105263153</v>
      </c>
      <c r="O9" s="5"/>
      <c r="P9" s="5"/>
      <c r="Q9" s="5"/>
      <c r="R9" s="5"/>
      <c r="S9" s="5"/>
      <c r="T9" s="6"/>
      <c r="U9" s="11"/>
      <c r="W9" s="5"/>
      <c r="X9" s="11"/>
      <c r="Y9"/>
      <c r="Z9" s="1"/>
    </row>
    <row r="10" spans="1:26" ht="16.5" x14ac:dyDescent="0.3">
      <c r="A10" s="12">
        <v>5</v>
      </c>
      <c r="B10" s="12" t="s">
        <v>12</v>
      </c>
      <c r="C10" s="7">
        <v>18</v>
      </c>
      <c r="D10" s="7">
        <v>0</v>
      </c>
      <c r="E10" s="7">
        <v>8</v>
      </c>
      <c r="F10" s="7">
        <v>0</v>
      </c>
      <c r="G10" s="7">
        <v>0</v>
      </c>
      <c r="H10" s="7">
        <v>1</v>
      </c>
      <c r="I10" s="7">
        <v>0</v>
      </c>
      <c r="J10" s="7">
        <v>0</v>
      </c>
      <c r="K10" s="8">
        <f t="shared" si="0"/>
        <v>1</v>
      </c>
      <c r="L10" s="9">
        <v>1</v>
      </c>
      <c r="M10" s="10">
        <v>0</v>
      </c>
      <c r="N10" s="39">
        <f t="shared" si="1"/>
        <v>1</v>
      </c>
      <c r="O10" s="5"/>
      <c r="P10" s="5"/>
      <c r="Q10" s="13"/>
      <c r="R10" s="13"/>
      <c r="S10" s="13"/>
      <c r="T10" s="6"/>
      <c r="U10" s="11"/>
      <c r="W10" s="5"/>
      <c r="X10" s="11"/>
      <c r="Y10"/>
      <c r="Z10" s="1"/>
    </row>
    <row r="11" spans="1:26" ht="16.5" x14ac:dyDescent="0.3">
      <c r="A11" s="12">
        <v>6</v>
      </c>
      <c r="B11" s="12" t="s">
        <v>13</v>
      </c>
      <c r="C11" s="7">
        <v>18</v>
      </c>
      <c r="D11" s="7">
        <v>0</v>
      </c>
      <c r="E11" s="7">
        <v>8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8">
        <f t="shared" si="0"/>
        <v>0</v>
      </c>
      <c r="L11" s="9">
        <v>0</v>
      </c>
      <c r="M11" s="10">
        <v>0</v>
      </c>
      <c r="N11" s="39">
        <f t="shared" si="1"/>
        <v>1</v>
      </c>
      <c r="O11" s="5"/>
      <c r="P11" s="5"/>
      <c r="Q11" s="13"/>
      <c r="R11" s="13"/>
      <c r="S11" s="13"/>
      <c r="T11" s="6"/>
      <c r="U11" s="11"/>
      <c r="W11" s="5"/>
      <c r="X11" s="11"/>
      <c r="Y11"/>
      <c r="Z11" s="1"/>
    </row>
    <row r="12" spans="1:26" ht="16.5" x14ac:dyDescent="0.3">
      <c r="A12" s="12">
        <v>7</v>
      </c>
      <c r="B12" s="7" t="s">
        <v>14</v>
      </c>
      <c r="C12" s="7">
        <v>18</v>
      </c>
      <c r="D12" s="7">
        <v>1</v>
      </c>
      <c r="E12" s="7">
        <v>8</v>
      </c>
      <c r="F12" s="7">
        <v>0</v>
      </c>
      <c r="G12" s="7">
        <v>0</v>
      </c>
      <c r="H12" s="7">
        <v>1</v>
      </c>
      <c r="I12" s="7">
        <v>1</v>
      </c>
      <c r="J12" s="7">
        <v>1</v>
      </c>
      <c r="K12" s="8">
        <f t="shared" si="0"/>
        <v>3</v>
      </c>
      <c r="L12" s="9">
        <v>2</v>
      </c>
      <c r="M12" s="10">
        <v>6</v>
      </c>
      <c r="N12" s="39">
        <f t="shared" si="1"/>
        <v>1</v>
      </c>
      <c r="O12" s="22" t="s">
        <v>49</v>
      </c>
      <c r="P12" s="5"/>
      <c r="Q12" s="13"/>
      <c r="R12" s="13"/>
      <c r="S12" s="13"/>
      <c r="T12" s="6"/>
      <c r="U12" s="11"/>
      <c r="W12" s="5"/>
      <c r="X12" s="11"/>
      <c r="Y12"/>
      <c r="Z12" s="1"/>
    </row>
    <row r="13" spans="1:26" ht="16.5" x14ac:dyDescent="0.3">
      <c r="A13" s="12">
        <v>8</v>
      </c>
      <c r="B13" s="7" t="s">
        <v>15</v>
      </c>
      <c r="C13" s="7">
        <v>17</v>
      </c>
      <c r="D13" s="7">
        <v>1</v>
      </c>
      <c r="E13" s="7">
        <v>8</v>
      </c>
      <c r="F13" s="7">
        <v>0</v>
      </c>
      <c r="G13" s="7">
        <v>0</v>
      </c>
      <c r="H13" s="7">
        <v>3</v>
      </c>
      <c r="I13" s="7">
        <v>0</v>
      </c>
      <c r="J13" s="7">
        <v>0</v>
      </c>
      <c r="K13" s="8">
        <f t="shared" si="0"/>
        <v>3</v>
      </c>
      <c r="L13" s="9">
        <v>1</v>
      </c>
      <c r="M13" s="10">
        <v>3</v>
      </c>
      <c r="N13" s="39">
        <f t="shared" si="1"/>
        <v>0.94444444444444442</v>
      </c>
      <c r="O13" s="5"/>
      <c r="P13" s="5"/>
      <c r="Q13" s="13"/>
      <c r="R13" s="13"/>
      <c r="S13" s="13"/>
      <c r="T13" s="6"/>
      <c r="U13" s="11"/>
      <c r="W13" s="5"/>
      <c r="X13" s="11"/>
      <c r="Y13"/>
      <c r="Z13" s="1"/>
    </row>
    <row r="14" spans="1:26" ht="16.5" x14ac:dyDescent="0.3">
      <c r="A14" s="12">
        <v>9</v>
      </c>
      <c r="B14" s="7" t="s">
        <v>16</v>
      </c>
      <c r="C14" s="7">
        <v>15</v>
      </c>
      <c r="D14" s="7">
        <v>0</v>
      </c>
      <c r="E14" s="7">
        <v>7</v>
      </c>
      <c r="F14" s="7">
        <v>0</v>
      </c>
      <c r="G14" s="7">
        <v>0</v>
      </c>
      <c r="H14" s="7">
        <v>0</v>
      </c>
      <c r="I14" s="7">
        <v>0</v>
      </c>
      <c r="J14" s="7">
        <v>4</v>
      </c>
      <c r="K14" s="8">
        <f t="shared" si="0"/>
        <v>4</v>
      </c>
      <c r="L14" s="9">
        <v>1</v>
      </c>
      <c r="M14" s="10">
        <v>2</v>
      </c>
      <c r="N14" s="39">
        <f t="shared" si="1"/>
        <v>0.78947368421052633</v>
      </c>
      <c r="O14" s="5"/>
      <c r="P14" s="5"/>
      <c r="Q14" s="13"/>
      <c r="R14" s="13"/>
      <c r="S14" s="13"/>
      <c r="T14" s="6"/>
      <c r="U14" s="11"/>
      <c r="W14" s="5"/>
      <c r="X14" s="11"/>
      <c r="Y14"/>
      <c r="Z14" s="1"/>
    </row>
    <row r="15" spans="1:26" ht="16.5" x14ac:dyDescent="0.3">
      <c r="A15" s="12">
        <v>10</v>
      </c>
      <c r="B15" s="7" t="s">
        <v>17</v>
      </c>
      <c r="C15" s="7">
        <v>18</v>
      </c>
      <c r="D15" s="7">
        <v>0</v>
      </c>
      <c r="E15" s="7">
        <v>8</v>
      </c>
      <c r="F15" s="7">
        <v>0</v>
      </c>
      <c r="G15" s="7">
        <v>0</v>
      </c>
      <c r="H15" s="7">
        <v>1</v>
      </c>
      <c r="I15" s="7">
        <v>1</v>
      </c>
      <c r="J15" s="7">
        <v>3</v>
      </c>
      <c r="K15" s="8">
        <f t="shared" si="0"/>
        <v>5</v>
      </c>
      <c r="L15" s="9">
        <v>1</v>
      </c>
      <c r="M15" s="10">
        <v>5</v>
      </c>
      <c r="N15" s="39">
        <f t="shared" si="1"/>
        <v>1</v>
      </c>
      <c r="O15" s="5"/>
      <c r="P15" s="5"/>
      <c r="Q15" s="13"/>
      <c r="R15" s="13"/>
      <c r="S15" s="13"/>
      <c r="T15" s="6"/>
      <c r="U15" s="11"/>
      <c r="W15" s="5"/>
      <c r="X15" s="11"/>
      <c r="Y15"/>
      <c r="Z15" s="1"/>
    </row>
    <row r="16" spans="1:26" ht="16.5" x14ac:dyDescent="0.3">
      <c r="A16" s="12">
        <v>11</v>
      </c>
      <c r="B16" s="7" t="s">
        <v>11</v>
      </c>
      <c r="C16" s="7">
        <v>17</v>
      </c>
      <c r="D16" s="7">
        <v>0</v>
      </c>
      <c r="E16" s="7">
        <v>9</v>
      </c>
      <c r="F16" s="7">
        <v>0</v>
      </c>
      <c r="G16" s="7">
        <v>0</v>
      </c>
      <c r="H16" s="7">
        <v>0</v>
      </c>
      <c r="I16" s="7">
        <v>0</v>
      </c>
      <c r="J16" s="7">
        <v>2</v>
      </c>
      <c r="K16" s="8">
        <f t="shared" si="0"/>
        <v>2</v>
      </c>
      <c r="L16" s="9">
        <v>0</v>
      </c>
      <c r="M16" s="10">
        <v>3</v>
      </c>
      <c r="N16" s="39">
        <f t="shared" si="1"/>
        <v>1</v>
      </c>
      <c r="O16" s="5"/>
      <c r="P16" s="5"/>
      <c r="Q16" s="13"/>
      <c r="R16" s="13"/>
      <c r="S16" s="13"/>
      <c r="T16" s="6"/>
      <c r="U16" s="11"/>
      <c r="W16" s="5"/>
      <c r="X16" s="11"/>
      <c r="Y16"/>
      <c r="Z16" s="1"/>
    </row>
    <row r="17" spans="1:26" ht="16.5" x14ac:dyDescent="0.3">
      <c r="A17" s="12">
        <v>12</v>
      </c>
      <c r="B17" s="12" t="s">
        <v>12</v>
      </c>
      <c r="C17" s="7">
        <v>18</v>
      </c>
      <c r="D17" s="7">
        <v>0</v>
      </c>
      <c r="E17" s="7">
        <v>8</v>
      </c>
      <c r="F17" s="7">
        <v>0</v>
      </c>
      <c r="G17" s="7">
        <v>0</v>
      </c>
      <c r="H17" s="7">
        <v>0</v>
      </c>
      <c r="I17" s="7">
        <v>2</v>
      </c>
      <c r="J17" s="7">
        <v>0</v>
      </c>
      <c r="K17" s="8">
        <f t="shared" si="0"/>
        <v>2</v>
      </c>
      <c r="L17" s="9">
        <v>0</v>
      </c>
      <c r="M17" s="10">
        <v>0</v>
      </c>
      <c r="N17" s="39">
        <f t="shared" si="1"/>
        <v>1</v>
      </c>
      <c r="O17" s="5"/>
      <c r="P17" s="5"/>
      <c r="Q17" s="13"/>
      <c r="R17" s="13"/>
      <c r="S17" s="13"/>
      <c r="T17" s="6"/>
      <c r="U17" s="11"/>
      <c r="W17" s="5"/>
      <c r="X17" s="11"/>
      <c r="Y17"/>
      <c r="Z17" s="1"/>
    </row>
    <row r="18" spans="1:26" ht="16.5" x14ac:dyDescent="0.3">
      <c r="A18" s="12">
        <v>13</v>
      </c>
      <c r="B18" s="12" t="s">
        <v>13</v>
      </c>
      <c r="C18" s="7">
        <v>18</v>
      </c>
      <c r="D18" s="7">
        <v>0</v>
      </c>
      <c r="E18" s="7">
        <v>8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8">
        <f t="shared" si="0"/>
        <v>0</v>
      </c>
      <c r="L18" s="9">
        <v>0</v>
      </c>
      <c r="M18" s="10">
        <v>0</v>
      </c>
      <c r="N18" s="39">
        <f t="shared" si="1"/>
        <v>1</v>
      </c>
      <c r="O18" s="5"/>
      <c r="P18" s="5"/>
      <c r="Q18" s="13"/>
      <c r="R18" s="13"/>
      <c r="S18" s="13"/>
      <c r="T18" s="6"/>
      <c r="U18" s="11"/>
      <c r="W18" s="5"/>
      <c r="X18" s="11"/>
      <c r="Y18"/>
      <c r="Z18" s="1"/>
    </row>
    <row r="19" spans="1:26" ht="16.5" x14ac:dyDescent="0.3">
      <c r="A19" s="12">
        <v>14</v>
      </c>
      <c r="B19" s="7" t="s">
        <v>14</v>
      </c>
      <c r="C19" s="7">
        <v>18</v>
      </c>
      <c r="D19" s="7">
        <v>0</v>
      </c>
      <c r="E19" s="7">
        <v>8</v>
      </c>
      <c r="F19" s="7">
        <v>0</v>
      </c>
      <c r="G19" s="7">
        <v>0</v>
      </c>
      <c r="H19" s="7">
        <v>0</v>
      </c>
      <c r="I19" s="7">
        <v>0</v>
      </c>
      <c r="J19" s="7">
        <v>2</v>
      </c>
      <c r="K19" s="8">
        <f t="shared" si="0"/>
        <v>2</v>
      </c>
      <c r="L19" s="9">
        <v>0</v>
      </c>
      <c r="M19" s="10">
        <v>5</v>
      </c>
      <c r="N19" s="39">
        <f t="shared" si="1"/>
        <v>1</v>
      </c>
      <c r="O19" s="5"/>
      <c r="P19" s="13"/>
      <c r="Q19" s="13"/>
      <c r="R19" s="13"/>
      <c r="S19" s="13"/>
      <c r="T19" s="6"/>
      <c r="U19" s="11"/>
      <c r="W19" s="5"/>
      <c r="X19" s="11"/>
      <c r="Y19"/>
      <c r="Z19" s="1"/>
    </row>
    <row r="20" spans="1:26" ht="16.5" x14ac:dyDescent="0.3">
      <c r="A20" s="12">
        <v>15</v>
      </c>
      <c r="B20" s="7" t="s">
        <v>15</v>
      </c>
      <c r="C20" s="7">
        <v>16</v>
      </c>
      <c r="D20" s="7">
        <v>1</v>
      </c>
      <c r="E20" s="7">
        <v>9</v>
      </c>
      <c r="F20" s="7">
        <v>0</v>
      </c>
      <c r="G20" s="7">
        <v>0</v>
      </c>
      <c r="H20" s="7">
        <v>0</v>
      </c>
      <c r="I20" s="7">
        <v>0</v>
      </c>
      <c r="J20" s="7">
        <v>3</v>
      </c>
      <c r="K20" s="8">
        <f t="shared" si="0"/>
        <v>3</v>
      </c>
      <c r="L20" s="9">
        <v>0</v>
      </c>
      <c r="M20" s="10">
        <v>2</v>
      </c>
      <c r="N20" s="39">
        <f t="shared" si="1"/>
        <v>0.94117647058823528</v>
      </c>
      <c r="O20" s="5"/>
      <c r="P20" s="5"/>
      <c r="Q20" s="13"/>
      <c r="R20" s="13"/>
      <c r="S20" s="13"/>
      <c r="T20" s="6"/>
      <c r="U20" s="11"/>
      <c r="W20" s="5"/>
      <c r="X20" s="11"/>
      <c r="Y20"/>
      <c r="Z20" s="1"/>
    </row>
    <row r="21" spans="1:26" ht="16.5" x14ac:dyDescent="0.3">
      <c r="A21" s="12">
        <v>16</v>
      </c>
      <c r="B21" s="7" t="s">
        <v>16</v>
      </c>
      <c r="C21" s="7">
        <v>16</v>
      </c>
      <c r="D21" s="7">
        <v>1</v>
      </c>
      <c r="E21" s="7">
        <v>8</v>
      </c>
      <c r="F21" s="7">
        <v>0</v>
      </c>
      <c r="G21" s="7">
        <v>2</v>
      </c>
      <c r="H21" s="7">
        <v>0</v>
      </c>
      <c r="I21" s="7">
        <v>2</v>
      </c>
      <c r="J21" s="7">
        <v>0</v>
      </c>
      <c r="K21" s="8">
        <f t="shared" si="0"/>
        <v>2</v>
      </c>
      <c r="L21" s="9">
        <v>1</v>
      </c>
      <c r="M21" s="10">
        <v>5</v>
      </c>
      <c r="N21" s="39">
        <f t="shared" si="1"/>
        <v>1</v>
      </c>
      <c r="O21" s="22" t="s">
        <v>48</v>
      </c>
      <c r="P21" s="5"/>
      <c r="Q21" s="13"/>
      <c r="R21" s="13"/>
      <c r="S21" s="13"/>
      <c r="T21" s="6"/>
      <c r="U21" s="11"/>
      <c r="W21" s="5"/>
      <c r="X21" s="11"/>
      <c r="Y21"/>
      <c r="Z21" s="1"/>
    </row>
    <row r="22" spans="1:26" ht="16.5" x14ac:dyDescent="0.3">
      <c r="A22" s="12">
        <v>17</v>
      </c>
      <c r="B22" s="7" t="s">
        <v>17</v>
      </c>
      <c r="C22" s="7">
        <v>16</v>
      </c>
      <c r="D22" s="7">
        <v>1</v>
      </c>
      <c r="E22" s="7">
        <v>8</v>
      </c>
      <c r="F22" s="7">
        <v>0</v>
      </c>
      <c r="G22" s="7">
        <v>0</v>
      </c>
      <c r="H22" s="7">
        <v>1</v>
      </c>
      <c r="I22" s="7">
        <v>0</v>
      </c>
      <c r="J22" s="7">
        <v>1</v>
      </c>
      <c r="K22" s="8">
        <f t="shared" si="0"/>
        <v>2</v>
      </c>
      <c r="L22" s="9">
        <v>1</v>
      </c>
      <c r="M22" s="10">
        <v>2</v>
      </c>
      <c r="N22" s="39">
        <f t="shared" si="1"/>
        <v>0.88888888888888884</v>
      </c>
      <c r="O22" s="5"/>
      <c r="P22" s="5"/>
      <c r="Q22" s="13"/>
      <c r="R22" s="13"/>
      <c r="S22" s="13"/>
      <c r="T22" s="6"/>
      <c r="U22" s="11"/>
      <c r="W22" s="5"/>
      <c r="X22" s="11"/>
      <c r="Y22"/>
      <c r="Z22" s="1"/>
    </row>
    <row r="23" spans="1:26" ht="16.5" x14ac:dyDescent="0.3">
      <c r="A23" s="12">
        <v>18</v>
      </c>
      <c r="B23" s="7" t="s">
        <v>11</v>
      </c>
      <c r="C23" s="7">
        <v>16</v>
      </c>
      <c r="D23" s="7">
        <v>1</v>
      </c>
      <c r="E23" s="7">
        <v>9</v>
      </c>
      <c r="F23" s="7">
        <v>0</v>
      </c>
      <c r="G23" s="7">
        <v>0</v>
      </c>
      <c r="H23" s="7">
        <v>1</v>
      </c>
      <c r="I23" s="7">
        <v>0</v>
      </c>
      <c r="J23" s="7">
        <v>3</v>
      </c>
      <c r="K23" s="8">
        <f t="shared" si="0"/>
        <v>4</v>
      </c>
      <c r="L23" s="9">
        <v>1</v>
      </c>
      <c r="M23" s="10">
        <v>7</v>
      </c>
      <c r="N23" s="39">
        <f t="shared" si="1"/>
        <v>0.94117647058823528</v>
      </c>
      <c r="O23" s="5"/>
      <c r="P23" s="5"/>
      <c r="Q23" s="13"/>
      <c r="R23" s="13"/>
      <c r="S23" s="13"/>
      <c r="T23" s="6"/>
      <c r="U23" s="11"/>
      <c r="W23" s="5"/>
      <c r="X23" s="11"/>
      <c r="Y23"/>
      <c r="Z23" s="1"/>
    </row>
    <row r="24" spans="1:26" ht="16.5" x14ac:dyDescent="0.3">
      <c r="A24" s="12">
        <v>19</v>
      </c>
      <c r="B24" s="12" t="s">
        <v>12</v>
      </c>
      <c r="C24" s="7">
        <v>16</v>
      </c>
      <c r="D24" s="7">
        <v>2</v>
      </c>
      <c r="E24" s="7">
        <v>7</v>
      </c>
      <c r="F24" s="7">
        <v>0</v>
      </c>
      <c r="G24" s="7">
        <v>0</v>
      </c>
      <c r="H24" s="7">
        <v>1</v>
      </c>
      <c r="I24" s="7">
        <v>0</v>
      </c>
      <c r="J24" s="7">
        <v>2</v>
      </c>
      <c r="K24" s="8">
        <f t="shared" si="0"/>
        <v>3</v>
      </c>
      <c r="L24" s="9">
        <v>0</v>
      </c>
      <c r="M24" s="10">
        <v>0</v>
      </c>
      <c r="N24" s="39">
        <f t="shared" si="1"/>
        <v>0.84210526315789469</v>
      </c>
      <c r="O24" s="5"/>
      <c r="P24" s="5"/>
      <c r="Q24" s="5"/>
      <c r="R24" s="5"/>
      <c r="S24" s="13"/>
      <c r="T24" s="6"/>
      <c r="U24" s="11"/>
      <c r="W24" s="5"/>
      <c r="X24" s="11"/>
      <c r="Y24"/>
      <c r="Z24" s="1"/>
    </row>
    <row r="25" spans="1:26" ht="16.5" x14ac:dyDescent="0.3">
      <c r="A25" s="12">
        <v>20</v>
      </c>
      <c r="B25" s="12" t="s">
        <v>13</v>
      </c>
      <c r="C25" s="7">
        <v>18</v>
      </c>
      <c r="D25" s="7">
        <v>2</v>
      </c>
      <c r="E25" s="7">
        <v>7</v>
      </c>
      <c r="F25" s="7">
        <v>0</v>
      </c>
      <c r="G25" s="7">
        <v>0</v>
      </c>
      <c r="H25" s="7">
        <v>0</v>
      </c>
      <c r="I25" s="7">
        <v>0</v>
      </c>
      <c r="J25" s="7">
        <v>2</v>
      </c>
      <c r="K25" s="8">
        <f t="shared" si="0"/>
        <v>2</v>
      </c>
      <c r="L25" s="9">
        <v>0</v>
      </c>
      <c r="M25" s="10">
        <v>0</v>
      </c>
      <c r="N25" s="39">
        <f t="shared" si="1"/>
        <v>0.94736842105263153</v>
      </c>
      <c r="O25" s="5"/>
      <c r="P25" s="5"/>
      <c r="Q25" s="5"/>
      <c r="R25" s="5"/>
      <c r="S25" s="5"/>
      <c r="T25" s="6"/>
      <c r="U25" s="11"/>
      <c r="W25" s="5"/>
      <c r="X25" s="11"/>
      <c r="Y25"/>
      <c r="Z25" s="1"/>
    </row>
    <row r="26" spans="1:26" ht="16.5" x14ac:dyDescent="0.3">
      <c r="A26" s="12">
        <v>21</v>
      </c>
      <c r="B26" s="7" t="s">
        <v>14</v>
      </c>
      <c r="C26" s="7">
        <v>19</v>
      </c>
      <c r="D26" s="7">
        <v>1</v>
      </c>
      <c r="E26" s="7">
        <v>7</v>
      </c>
      <c r="F26" s="7">
        <v>0</v>
      </c>
      <c r="G26" s="7">
        <v>0</v>
      </c>
      <c r="H26" s="7">
        <v>1</v>
      </c>
      <c r="I26" s="7">
        <v>0</v>
      </c>
      <c r="J26" s="7">
        <v>1</v>
      </c>
      <c r="K26" s="8">
        <f t="shared" si="0"/>
        <v>2</v>
      </c>
      <c r="L26" s="9">
        <v>0</v>
      </c>
      <c r="M26" s="10">
        <v>4</v>
      </c>
      <c r="N26" s="39">
        <f t="shared" si="1"/>
        <v>1</v>
      </c>
      <c r="O26" s="5"/>
      <c r="P26" s="5"/>
      <c r="Q26" s="5"/>
      <c r="R26" s="5"/>
      <c r="S26" s="5"/>
      <c r="T26" s="6"/>
      <c r="U26" s="11"/>
      <c r="W26" s="5"/>
      <c r="X26" s="11"/>
      <c r="Y26"/>
      <c r="Z26" s="1"/>
    </row>
    <row r="27" spans="1:26" ht="16.5" x14ac:dyDescent="0.3">
      <c r="A27" s="12">
        <v>22</v>
      </c>
      <c r="B27" s="7" t="s">
        <v>15</v>
      </c>
      <c r="C27" s="7">
        <v>18</v>
      </c>
      <c r="D27" s="7">
        <v>1</v>
      </c>
      <c r="E27" s="7">
        <v>7</v>
      </c>
      <c r="F27" s="7">
        <v>0</v>
      </c>
      <c r="G27" s="7">
        <v>0</v>
      </c>
      <c r="H27" s="7">
        <v>2</v>
      </c>
      <c r="I27" s="7">
        <v>0</v>
      </c>
      <c r="J27" s="7">
        <v>2</v>
      </c>
      <c r="K27" s="8">
        <f t="shared" si="0"/>
        <v>4</v>
      </c>
      <c r="L27" s="9">
        <v>0</v>
      </c>
      <c r="M27" s="10">
        <v>2</v>
      </c>
      <c r="N27" s="39">
        <f t="shared" si="1"/>
        <v>0.94736842105263153</v>
      </c>
      <c r="O27" s="5"/>
      <c r="P27" s="5"/>
      <c r="Q27" s="5"/>
      <c r="R27" s="5"/>
      <c r="S27" s="5"/>
      <c r="T27" s="6"/>
      <c r="U27" s="11"/>
      <c r="W27" s="5"/>
      <c r="X27" s="11"/>
      <c r="Y27"/>
      <c r="Z27" s="1"/>
    </row>
    <row r="28" spans="1:26" ht="16.5" x14ac:dyDescent="0.3">
      <c r="A28" s="12">
        <v>23</v>
      </c>
      <c r="B28" s="7" t="s">
        <v>16</v>
      </c>
      <c r="C28" s="7">
        <v>18</v>
      </c>
      <c r="D28" s="7">
        <v>1</v>
      </c>
      <c r="E28" s="7">
        <v>7</v>
      </c>
      <c r="F28" s="7">
        <v>0</v>
      </c>
      <c r="G28" s="7">
        <v>0</v>
      </c>
      <c r="H28" s="7">
        <v>1</v>
      </c>
      <c r="I28" s="7">
        <v>0</v>
      </c>
      <c r="J28" s="7">
        <v>3</v>
      </c>
      <c r="K28" s="8">
        <f t="shared" si="0"/>
        <v>4</v>
      </c>
      <c r="L28" s="9">
        <v>0</v>
      </c>
      <c r="M28" s="10">
        <v>4</v>
      </c>
      <c r="N28" s="39">
        <f t="shared" si="1"/>
        <v>0.94736842105263153</v>
      </c>
      <c r="O28" s="5"/>
      <c r="P28" s="5"/>
      <c r="Q28" s="5"/>
      <c r="R28" s="5"/>
      <c r="S28" s="5"/>
      <c r="T28" s="6"/>
      <c r="U28" s="11"/>
      <c r="W28" s="5"/>
      <c r="X28" s="11"/>
      <c r="Y28"/>
      <c r="Z28" s="1"/>
    </row>
    <row r="29" spans="1:26" ht="16.5" x14ac:dyDescent="0.3">
      <c r="A29" s="12">
        <v>24</v>
      </c>
      <c r="B29" s="7" t="s">
        <v>17</v>
      </c>
      <c r="C29" s="7">
        <v>18</v>
      </c>
      <c r="D29" s="7">
        <v>1</v>
      </c>
      <c r="E29" s="7">
        <v>7</v>
      </c>
      <c r="F29" s="7">
        <v>0</v>
      </c>
      <c r="G29" s="7">
        <v>0</v>
      </c>
      <c r="H29" s="7">
        <v>0</v>
      </c>
      <c r="I29" s="7">
        <v>1</v>
      </c>
      <c r="J29" s="7">
        <v>0</v>
      </c>
      <c r="K29" s="8">
        <f t="shared" si="0"/>
        <v>1</v>
      </c>
      <c r="L29" s="9">
        <v>0</v>
      </c>
      <c r="M29" s="10">
        <v>1</v>
      </c>
      <c r="N29" s="39">
        <f t="shared" si="1"/>
        <v>0.94736842105263153</v>
      </c>
      <c r="O29" s="5"/>
      <c r="P29" s="5"/>
      <c r="Q29" s="5"/>
      <c r="R29" s="5"/>
      <c r="S29" s="5"/>
      <c r="T29" s="6"/>
      <c r="U29" s="11"/>
      <c r="W29" s="5"/>
      <c r="X29" s="11"/>
      <c r="Y29"/>
      <c r="Z29" s="1"/>
    </row>
    <row r="30" spans="1:26" ht="16.5" x14ac:dyDescent="0.3">
      <c r="A30" s="12">
        <v>25</v>
      </c>
      <c r="B30" s="7" t="s">
        <v>11</v>
      </c>
      <c r="C30" s="7">
        <v>18</v>
      </c>
      <c r="D30" s="7">
        <v>0</v>
      </c>
      <c r="E30" s="7">
        <v>5</v>
      </c>
      <c r="F30" s="7">
        <v>0</v>
      </c>
      <c r="G30" s="7">
        <v>0</v>
      </c>
      <c r="H30" s="7">
        <v>2</v>
      </c>
      <c r="I30" s="7">
        <v>0</v>
      </c>
      <c r="J30" s="7">
        <v>1</v>
      </c>
      <c r="K30" s="8">
        <f t="shared" si="0"/>
        <v>3</v>
      </c>
      <c r="L30" s="9">
        <v>0</v>
      </c>
      <c r="M30" s="10">
        <v>3</v>
      </c>
      <c r="N30" s="39">
        <f t="shared" si="1"/>
        <v>0.8571428571428571</v>
      </c>
      <c r="O30" s="5"/>
      <c r="P30" s="5"/>
      <c r="Q30" s="5"/>
      <c r="R30" s="5"/>
      <c r="S30" s="5"/>
      <c r="T30" s="6"/>
      <c r="U30" s="11"/>
      <c r="W30" s="5"/>
      <c r="X30" s="11"/>
      <c r="Y30"/>
      <c r="Z30" s="1"/>
    </row>
    <row r="31" spans="1:26" ht="16.5" x14ac:dyDescent="0.3">
      <c r="A31" s="12">
        <v>26</v>
      </c>
      <c r="B31" s="12" t="s">
        <v>12</v>
      </c>
      <c r="C31" s="7">
        <v>19</v>
      </c>
      <c r="D31" s="7">
        <v>1</v>
      </c>
      <c r="E31" s="7">
        <v>6</v>
      </c>
      <c r="F31" s="7">
        <v>0</v>
      </c>
      <c r="G31" s="7">
        <v>0</v>
      </c>
      <c r="H31" s="7">
        <v>0</v>
      </c>
      <c r="I31" s="7">
        <v>0</v>
      </c>
      <c r="J31" s="7">
        <v>1</v>
      </c>
      <c r="K31" s="8">
        <f t="shared" si="0"/>
        <v>1</v>
      </c>
      <c r="L31" s="9">
        <v>0</v>
      </c>
      <c r="M31" s="10">
        <v>0</v>
      </c>
      <c r="N31" s="39">
        <f t="shared" si="1"/>
        <v>0.95</v>
      </c>
      <c r="O31" s="5"/>
      <c r="P31" s="5"/>
      <c r="Q31" s="5"/>
      <c r="R31" s="5"/>
      <c r="S31" s="5"/>
      <c r="T31" s="6"/>
      <c r="U31" s="11"/>
      <c r="W31" s="5"/>
      <c r="X31" s="11"/>
      <c r="Y31"/>
      <c r="Z31" s="1"/>
    </row>
    <row r="32" spans="1:26" ht="16.5" x14ac:dyDescent="0.3">
      <c r="A32" s="12">
        <v>27</v>
      </c>
      <c r="B32" s="12" t="s">
        <v>13</v>
      </c>
      <c r="C32" s="7">
        <v>19</v>
      </c>
      <c r="D32" s="7">
        <v>1</v>
      </c>
      <c r="E32" s="7">
        <v>6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8">
        <f t="shared" si="0"/>
        <v>0</v>
      </c>
      <c r="L32" s="9">
        <v>0</v>
      </c>
      <c r="M32" s="10">
        <v>0</v>
      </c>
      <c r="N32" s="39">
        <f t="shared" si="1"/>
        <v>0.95</v>
      </c>
      <c r="O32" s="5"/>
      <c r="P32" s="5"/>
      <c r="Q32" s="5" t="s">
        <v>50</v>
      </c>
      <c r="R32" s="5"/>
      <c r="S32" s="5"/>
      <c r="T32" s="6"/>
      <c r="U32" s="11"/>
      <c r="W32" s="5"/>
      <c r="X32" s="11"/>
      <c r="Y32"/>
      <c r="Z32" s="1"/>
    </row>
    <row r="33" spans="1:26" ht="16.5" x14ac:dyDescent="0.3">
      <c r="A33" s="12">
        <v>28</v>
      </c>
      <c r="B33" s="7" t="s">
        <v>14</v>
      </c>
      <c r="C33" s="7">
        <v>19</v>
      </c>
      <c r="D33" s="7">
        <v>1</v>
      </c>
      <c r="E33" s="7">
        <v>6</v>
      </c>
      <c r="F33" s="7">
        <v>0</v>
      </c>
      <c r="G33" s="7">
        <v>0</v>
      </c>
      <c r="H33" s="7">
        <v>0</v>
      </c>
      <c r="I33" s="7">
        <v>1</v>
      </c>
      <c r="J33" s="7">
        <v>2</v>
      </c>
      <c r="K33" s="8">
        <f t="shared" si="0"/>
        <v>3</v>
      </c>
      <c r="L33" s="9">
        <v>1</v>
      </c>
      <c r="M33" s="10">
        <v>3</v>
      </c>
      <c r="N33" s="39">
        <f t="shared" si="1"/>
        <v>0.95</v>
      </c>
      <c r="O33" s="5"/>
      <c r="P33" s="5"/>
      <c r="Q33" s="5"/>
      <c r="R33" s="5"/>
      <c r="S33" s="5"/>
      <c r="T33" s="6"/>
      <c r="U33" s="11"/>
      <c r="W33" s="5"/>
      <c r="X33" s="11"/>
      <c r="Y33"/>
      <c r="Z33" s="1"/>
    </row>
    <row r="34" spans="1:26" ht="16.5" x14ac:dyDescent="0.3">
      <c r="A34" s="12">
        <v>29</v>
      </c>
      <c r="B34" s="7" t="s">
        <v>15</v>
      </c>
      <c r="C34" s="7">
        <v>20</v>
      </c>
      <c r="D34" s="7">
        <v>2</v>
      </c>
      <c r="E34" s="7">
        <v>6</v>
      </c>
      <c r="F34" s="7">
        <v>0</v>
      </c>
      <c r="G34" s="7">
        <v>0</v>
      </c>
      <c r="H34" s="7">
        <v>1</v>
      </c>
      <c r="I34" s="7">
        <v>1</v>
      </c>
      <c r="J34" s="7">
        <v>1</v>
      </c>
      <c r="K34" s="8">
        <f t="shared" si="0"/>
        <v>3</v>
      </c>
      <c r="L34" s="9">
        <v>0</v>
      </c>
      <c r="M34" s="10">
        <v>6</v>
      </c>
      <c r="N34" s="39">
        <f t="shared" si="1"/>
        <v>1</v>
      </c>
      <c r="O34" s="5"/>
      <c r="P34" s="5"/>
      <c r="Q34" s="5"/>
      <c r="R34" s="5"/>
      <c r="S34" s="5"/>
      <c r="T34" s="6"/>
      <c r="U34" s="11"/>
      <c r="W34" s="5"/>
      <c r="X34" s="11"/>
      <c r="Y34"/>
      <c r="Z34" s="1"/>
    </row>
    <row r="35" spans="1:26" ht="16.5" x14ac:dyDescent="0.3">
      <c r="A35" s="12">
        <v>30</v>
      </c>
      <c r="B35" s="7" t="s">
        <v>16</v>
      </c>
      <c r="C35" s="7">
        <v>17</v>
      </c>
      <c r="D35" s="7">
        <v>2</v>
      </c>
      <c r="E35" s="7">
        <v>6</v>
      </c>
      <c r="F35" s="7">
        <v>0</v>
      </c>
      <c r="G35" s="7">
        <v>0</v>
      </c>
      <c r="H35" s="7">
        <v>3</v>
      </c>
      <c r="I35" s="7">
        <v>0</v>
      </c>
      <c r="J35" s="7">
        <v>0</v>
      </c>
      <c r="K35" s="8">
        <f t="shared" si="0"/>
        <v>3</v>
      </c>
      <c r="L35" s="9">
        <v>1</v>
      </c>
      <c r="M35" s="10">
        <v>6</v>
      </c>
      <c r="N35" s="39">
        <f t="shared" si="1"/>
        <v>0.85</v>
      </c>
      <c r="O35" s="5"/>
      <c r="P35" s="5"/>
      <c r="Q35" s="5"/>
      <c r="R35" s="5"/>
      <c r="S35" s="5"/>
      <c r="T35" s="6"/>
      <c r="U35" s="11"/>
      <c r="W35" s="5"/>
      <c r="X35" s="11"/>
      <c r="Y35"/>
      <c r="Z35" s="1"/>
    </row>
    <row r="36" spans="1:26" ht="16.5" x14ac:dyDescent="0.3">
      <c r="A36" s="12">
        <v>31</v>
      </c>
      <c r="B36" s="7" t="s">
        <v>17</v>
      </c>
      <c r="C36" s="7">
        <v>15</v>
      </c>
      <c r="D36" s="7">
        <v>2</v>
      </c>
      <c r="E36" s="7">
        <v>6</v>
      </c>
      <c r="F36" s="7">
        <v>0</v>
      </c>
      <c r="G36" s="7">
        <v>0</v>
      </c>
      <c r="H36" s="7">
        <v>2</v>
      </c>
      <c r="I36" s="7">
        <v>0</v>
      </c>
      <c r="J36" s="7">
        <v>2</v>
      </c>
      <c r="K36" s="8">
        <f t="shared" si="0"/>
        <v>4</v>
      </c>
      <c r="L36" s="9">
        <v>1</v>
      </c>
      <c r="M36" s="10">
        <v>4</v>
      </c>
      <c r="N36" s="39">
        <f t="shared" si="1"/>
        <v>0.75</v>
      </c>
      <c r="O36" s="5"/>
      <c r="P36" s="5"/>
      <c r="Q36" s="5"/>
      <c r="R36" s="5"/>
      <c r="S36" s="5"/>
      <c r="T36" s="6"/>
      <c r="U36" s="11"/>
      <c r="W36" s="5"/>
      <c r="X36" s="11"/>
      <c r="Y36"/>
      <c r="Z36" s="1"/>
    </row>
    <row r="37" spans="1:26" ht="16.5" x14ac:dyDescent="0.3">
      <c r="A37" s="44" t="s">
        <v>18</v>
      </c>
      <c r="B37" s="44"/>
      <c r="C37" s="12">
        <f>SUM(C6:C36)</f>
        <v>541</v>
      </c>
      <c r="D37" s="12">
        <f t="shared" ref="D37:M37" si="2">SUM(D6:D36)</f>
        <v>26</v>
      </c>
      <c r="E37" s="12">
        <f t="shared" si="2"/>
        <v>225</v>
      </c>
      <c r="F37" s="12">
        <f t="shared" si="2"/>
        <v>2</v>
      </c>
      <c r="G37" s="12">
        <f t="shared" si="2"/>
        <v>2</v>
      </c>
      <c r="H37" s="12">
        <f>SUM(H6:H36)</f>
        <v>27</v>
      </c>
      <c r="I37" s="12">
        <f t="shared" si="2"/>
        <v>10</v>
      </c>
      <c r="J37" s="12">
        <f t="shared" si="2"/>
        <v>41</v>
      </c>
      <c r="K37" s="14">
        <f t="shared" si="2"/>
        <v>78</v>
      </c>
      <c r="L37" s="15">
        <f t="shared" si="2"/>
        <v>13</v>
      </c>
      <c r="M37" s="16">
        <f t="shared" si="2"/>
        <v>83</v>
      </c>
      <c r="N37" s="40">
        <f>AVERAGE(N6:N36)</f>
        <v>0.93941613997041917</v>
      </c>
      <c r="O37" s="5"/>
      <c r="P37" s="17"/>
      <c r="Q37" s="5"/>
      <c r="R37" s="5"/>
      <c r="S37" s="5"/>
      <c r="T37" s="6"/>
      <c r="U37" s="6"/>
      <c r="V37" s="5"/>
      <c r="W37" s="5"/>
      <c r="X37" s="11"/>
      <c r="Y37"/>
      <c r="Z37" s="1"/>
    </row>
    <row r="38" spans="1:26" ht="16.5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6"/>
      <c r="T38" s="6"/>
      <c r="U38" s="5"/>
      <c r="V38" s="5"/>
    </row>
    <row r="39" spans="1:26" ht="16.5" x14ac:dyDescent="0.3">
      <c r="A39" s="45" t="s">
        <v>19</v>
      </c>
      <c r="B39" s="45"/>
      <c r="C39" s="45"/>
      <c r="D39" s="45"/>
      <c r="E39" s="45"/>
      <c r="F39" s="45"/>
      <c r="G39" s="45"/>
      <c r="H39" s="45"/>
      <c r="I39" s="45"/>
      <c r="J39" s="45"/>
      <c r="K39" s="46">
        <f>AVERAGE(C6:C36)</f>
        <v>17.451612903225808</v>
      </c>
      <c r="L39" s="46"/>
      <c r="M39" s="46"/>
      <c r="N39" s="5"/>
      <c r="O39" s="5"/>
      <c r="P39" s="5"/>
      <c r="Q39" s="5"/>
      <c r="R39" s="5"/>
      <c r="S39" s="6"/>
      <c r="T39" s="6"/>
      <c r="U39" s="5"/>
      <c r="V39" s="5"/>
    </row>
    <row r="40" spans="1:26" ht="16.5" x14ac:dyDescent="0.3">
      <c r="A40" s="45" t="s">
        <v>25</v>
      </c>
      <c r="B40" s="45"/>
      <c r="C40" s="45"/>
      <c r="D40" s="45"/>
      <c r="E40" s="45"/>
      <c r="F40" s="45"/>
      <c r="G40" s="45"/>
      <c r="H40" s="45"/>
      <c r="I40" s="45"/>
      <c r="J40" s="45"/>
      <c r="K40" s="46">
        <f>AVERAGE(E6:E36)</f>
        <v>7.258064516129032</v>
      </c>
      <c r="L40" s="46"/>
      <c r="M40" s="46"/>
      <c r="N40" s="5"/>
      <c r="O40" s="5"/>
      <c r="P40" s="5"/>
      <c r="Q40" s="5"/>
      <c r="R40" s="5"/>
      <c r="S40" s="6"/>
      <c r="T40" s="6"/>
      <c r="U40" s="5"/>
      <c r="V40" s="5"/>
    </row>
    <row r="41" spans="1:26" ht="16.5" x14ac:dyDescent="0.3">
      <c r="A41" s="45" t="s">
        <v>20</v>
      </c>
      <c r="B41" s="45"/>
      <c r="C41" s="45"/>
      <c r="D41" s="45"/>
      <c r="E41" s="45"/>
      <c r="F41" s="45"/>
      <c r="G41" s="45"/>
      <c r="H41" s="45"/>
      <c r="I41" s="45"/>
      <c r="J41" s="45"/>
      <c r="K41" s="46">
        <f>AVERAGE(K6:K36)</f>
        <v>2.5161290322580645</v>
      </c>
      <c r="L41" s="46"/>
      <c r="M41" s="46"/>
      <c r="N41" s="5"/>
      <c r="O41" s="5"/>
      <c r="P41" s="5"/>
      <c r="Q41" s="5"/>
      <c r="R41" s="5"/>
      <c r="S41" s="6"/>
      <c r="T41" s="6"/>
      <c r="U41" s="5"/>
      <c r="V41" s="5"/>
    </row>
    <row r="42" spans="1:26" ht="16.5" x14ac:dyDescent="0.3">
      <c r="A42" s="45" t="s">
        <v>21</v>
      </c>
      <c r="B42" s="45"/>
      <c r="C42" s="45"/>
      <c r="D42" s="45"/>
      <c r="E42" s="45"/>
      <c r="F42" s="45"/>
      <c r="G42" s="45"/>
      <c r="H42" s="45"/>
      <c r="I42" s="45"/>
      <c r="J42" s="45"/>
      <c r="K42" s="46">
        <f>AVERAGE(H6:H36)</f>
        <v>0.87096774193548387</v>
      </c>
      <c r="L42" s="46"/>
      <c r="M42" s="46"/>
      <c r="N42" s="5"/>
      <c r="O42" s="5"/>
      <c r="P42" s="5"/>
      <c r="Q42" s="5"/>
      <c r="R42" s="5"/>
      <c r="S42" s="6"/>
      <c r="T42" s="6"/>
      <c r="U42" s="5"/>
      <c r="V42" s="5"/>
    </row>
    <row r="43" spans="1:26" ht="16.5" x14ac:dyDescent="0.3">
      <c r="A43" s="45" t="s">
        <v>22</v>
      </c>
      <c r="B43" s="45"/>
      <c r="C43" s="45"/>
      <c r="D43" s="45"/>
      <c r="E43" s="45"/>
      <c r="F43" s="45"/>
      <c r="G43" s="45"/>
      <c r="H43" s="45"/>
      <c r="I43" s="45"/>
      <c r="J43" s="45"/>
      <c r="K43" s="46">
        <f>AVERAGE(I6:I36)</f>
        <v>0.32258064516129031</v>
      </c>
      <c r="L43" s="46"/>
      <c r="M43" s="46"/>
      <c r="N43" s="5"/>
      <c r="O43" s="5"/>
      <c r="P43" s="5"/>
      <c r="Q43" s="5"/>
      <c r="R43" s="5"/>
      <c r="S43" s="6"/>
      <c r="T43" s="6"/>
      <c r="U43" s="5"/>
      <c r="V43" s="5"/>
    </row>
    <row r="44" spans="1:26" ht="16.5" x14ac:dyDescent="0.3">
      <c r="A44" s="45" t="s">
        <v>23</v>
      </c>
      <c r="B44" s="45"/>
      <c r="C44" s="45"/>
      <c r="D44" s="45"/>
      <c r="E44" s="45"/>
      <c r="F44" s="45"/>
      <c r="G44" s="45"/>
      <c r="H44" s="45"/>
      <c r="I44" s="45"/>
      <c r="J44" s="45"/>
      <c r="K44" s="46">
        <f>AVERAGE(J6:J36)</f>
        <v>1.3225806451612903</v>
      </c>
      <c r="L44" s="46"/>
      <c r="M44" s="46"/>
      <c r="N44" s="5"/>
      <c r="T44" s="6"/>
      <c r="U44" s="5"/>
      <c r="V44" s="5"/>
    </row>
    <row r="45" spans="1:26" ht="16.5" x14ac:dyDescent="0.3">
      <c r="A45" s="45" t="s">
        <v>24</v>
      </c>
      <c r="B45" s="45"/>
      <c r="C45" s="45"/>
      <c r="D45" s="45"/>
      <c r="E45" s="45"/>
      <c r="F45" s="45"/>
      <c r="G45" s="45"/>
      <c r="H45" s="45"/>
      <c r="I45" s="45"/>
      <c r="J45" s="45"/>
      <c r="K45" s="46">
        <f>AVERAGE(M6:M36)</f>
        <v>2.6774193548387095</v>
      </c>
      <c r="L45" s="46"/>
      <c r="M45" s="46"/>
      <c r="N45" s="5"/>
      <c r="T45" s="6"/>
      <c r="U45" s="5"/>
      <c r="V45" s="5"/>
    </row>
    <row r="46" spans="1:26" ht="16.5" x14ac:dyDescent="0.3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1">
        <f>L37/K37</f>
        <v>0.16666666666666666</v>
      </c>
      <c r="L46" s="51"/>
      <c r="M46" s="51"/>
      <c r="N46" s="5"/>
      <c r="T46" s="6"/>
      <c r="U46" s="5"/>
      <c r="V46" s="5"/>
    </row>
    <row r="48" spans="1:26" ht="15.75" x14ac:dyDescent="0.25"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24"/>
    </row>
    <row r="49" spans="2:13" ht="16.5" x14ac:dyDescent="0.3">
      <c r="B49" s="7"/>
      <c r="C49" s="44">
        <v>2018</v>
      </c>
      <c r="D49" s="44"/>
      <c r="E49" s="44">
        <v>2019</v>
      </c>
      <c r="F49" s="44"/>
      <c r="G49" s="44">
        <v>2020</v>
      </c>
      <c r="H49" s="44"/>
      <c r="I49" s="44">
        <v>2021</v>
      </c>
      <c r="J49" s="44"/>
      <c r="K49" s="44">
        <v>2022</v>
      </c>
      <c r="L49" s="44"/>
      <c r="M49" s="23"/>
    </row>
    <row r="50" spans="2:13" ht="16.5" x14ac:dyDescent="0.3">
      <c r="B50" s="12" t="s">
        <v>0</v>
      </c>
      <c r="C50" s="54">
        <v>0.1348</v>
      </c>
      <c r="D50" s="54"/>
      <c r="E50" s="54">
        <v>0.1333</v>
      </c>
      <c r="F50" s="54"/>
      <c r="G50" s="54">
        <v>0.1782</v>
      </c>
      <c r="H50" s="54"/>
      <c r="I50" s="54">
        <v>7.6899999999999996E-2</v>
      </c>
      <c r="J50" s="54"/>
      <c r="K50" s="54">
        <v>0.1346</v>
      </c>
      <c r="L50" s="54"/>
      <c r="M50" s="13"/>
    </row>
    <row r="51" spans="2:13" ht="16.5" x14ac:dyDescent="0.3">
      <c r="B51" s="12" t="s">
        <v>27</v>
      </c>
      <c r="C51" s="54">
        <v>0.12939999999999999</v>
      </c>
      <c r="D51" s="57"/>
      <c r="E51" s="54">
        <v>0.13039999999999999</v>
      </c>
      <c r="F51" s="54"/>
      <c r="G51" s="54">
        <v>7.7799999999999994E-2</v>
      </c>
      <c r="H51" s="54"/>
      <c r="I51" s="54">
        <v>0.20430000000000001</v>
      </c>
      <c r="J51" s="54"/>
      <c r="K51" s="54">
        <v>9.4299999999999995E-2</v>
      </c>
      <c r="L51" s="54"/>
      <c r="M51" s="13"/>
    </row>
    <row r="52" spans="2:13" ht="16.5" x14ac:dyDescent="0.3">
      <c r="B52" s="12" t="s">
        <v>46</v>
      </c>
      <c r="C52" s="54">
        <v>0.12609999999999999</v>
      </c>
      <c r="D52" s="54"/>
      <c r="E52" s="54">
        <v>6.8199999999999997E-2</v>
      </c>
      <c r="F52" s="54"/>
      <c r="G52" s="54">
        <v>0.125</v>
      </c>
      <c r="H52" s="54"/>
      <c r="I52" s="54">
        <v>7.0000000000000007E-2</v>
      </c>
      <c r="J52" s="54"/>
      <c r="K52" s="54">
        <v>0.16669999999999999</v>
      </c>
      <c r="L52" s="54"/>
    </row>
  </sheetData>
  <mergeCells count="40">
    <mergeCell ref="A44:J44"/>
    <mergeCell ref="K44:M44"/>
    <mergeCell ref="A45:J45"/>
    <mergeCell ref="K45:M45"/>
    <mergeCell ref="A46:J46"/>
    <mergeCell ref="K46:M46"/>
    <mergeCell ref="A41:J41"/>
    <mergeCell ref="K41:M41"/>
    <mergeCell ref="A42:J42"/>
    <mergeCell ref="K42:M42"/>
    <mergeCell ref="A43:J43"/>
    <mergeCell ref="K43:M43"/>
    <mergeCell ref="A40:J40"/>
    <mergeCell ref="K40:M40"/>
    <mergeCell ref="A1:X3"/>
    <mergeCell ref="A5:B5"/>
    <mergeCell ref="A37:B37"/>
    <mergeCell ref="A39:J39"/>
    <mergeCell ref="K39:M39"/>
    <mergeCell ref="K50:L50"/>
    <mergeCell ref="K51:L51"/>
    <mergeCell ref="B48:L48"/>
    <mergeCell ref="G50:H50"/>
    <mergeCell ref="G51:H51"/>
    <mergeCell ref="I49:J49"/>
    <mergeCell ref="I50:J50"/>
    <mergeCell ref="I51:J51"/>
    <mergeCell ref="C51:D51"/>
    <mergeCell ref="E51:F51"/>
    <mergeCell ref="C49:D49"/>
    <mergeCell ref="E49:F49"/>
    <mergeCell ref="G49:H49"/>
    <mergeCell ref="K49:L49"/>
    <mergeCell ref="C50:D50"/>
    <mergeCell ref="E50:F50"/>
    <mergeCell ref="C52:D52"/>
    <mergeCell ref="E52:F52"/>
    <mergeCell ref="G52:H52"/>
    <mergeCell ref="I52:J52"/>
    <mergeCell ref="K52:L52"/>
  </mergeCells>
  <pageMargins left="0.7" right="0.7" top="0.75" bottom="0.75" header="0.3" footer="0.3"/>
  <pageSetup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E1" sqref="E1:H6"/>
    </sheetView>
  </sheetViews>
  <sheetFormatPr defaultRowHeight="11.25" x14ac:dyDescent="0.2"/>
  <sheetData>
    <row r="1" spans="1:14" x14ac:dyDescent="0.2">
      <c r="A1" s="11">
        <v>44621</v>
      </c>
      <c r="B1">
        <f>26-SUM(Mar!C6,Mar!E6,Mar!F6,Mar!G6)</f>
        <v>1</v>
      </c>
      <c r="F1" t="s">
        <v>42</v>
      </c>
      <c r="G1" t="s">
        <v>43</v>
      </c>
      <c r="H1" t="s">
        <v>44</v>
      </c>
      <c r="L1" t="s">
        <v>42</v>
      </c>
      <c r="M1" t="s">
        <v>43</v>
      </c>
      <c r="N1" t="s">
        <v>44</v>
      </c>
    </row>
    <row r="2" spans="1:14" x14ac:dyDescent="0.2">
      <c r="A2" s="11">
        <v>44622</v>
      </c>
      <c r="B2">
        <f>26-SUM(Mar!C7,Mar!E7,Mar!F7,Mar!G7)</f>
        <v>2</v>
      </c>
      <c r="E2">
        <v>2018</v>
      </c>
      <c r="F2">
        <v>67</v>
      </c>
      <c r="G2">
        <v>16</v>
      </c>
      <c r="H2">
        <v>28</v>
      </c>
      <c r="K2" t="s">
        <v>29</v>
      </c>
      <c r="L2">
        <v>8</v>
      </c>
      <c r="M2">
        <v>16</v>
      </c>
      <c r="N2">
        <v>28</v>
      </c>
    </row>
    <row r="3" spans="1:14" x14ac:dyDescent="0.2">
      <c r="A3" s="11">
        <v>44623</v>
      </c>
      <c r="B3">
        <f>26-SUM(Mar!C8,Mar!E8,Mar!F8,Mar!G8)</f>
        <v>2</v>
      </c>
      <c r="E3">
        <v>2019</v>
      </c>
      <c r="F3">
        <v>34</v>
      </c>
      <c r="G3">
        <v>30</v>
      </c>
      <c r="H3">
        <v>24</v>
      </c>
      <c r="K3" t="s">
        <v>30</v>
      </c>
      <c r="L3">
        <v>14</v>
      </c>
      <c r="M3">
        <v>8</v>
      </c>
      <c r="N3">
        <v>31</v>
      </c>
    </row>
    <row r="4" spans="1:14" x14ac:dyDescent="0.2">
      <c r="A4" s="11">
        <v>44624</v>
      </c>
      <c r="B4">
        <f>26-SUM(Mar!C9,Mar!E9,Mar!F9,Mar!G9)</f>
        <v>1</v>
      </c>
      <c r="E4">
        <v>2020</v>
      </c>
      <c r="F4">
        <v>56</v>
      </c>
      <c r="G4">
        <v>15</v>
      </c>
      <c r="H4">
        <v>33</v>
      </c>
      <c r="K4" t="s">
        <v>31</v>
      </c>
      <c r="L4">
        <v>27</v>
      </c>
      <c r="M4">
        <v>10</v>
      </c>
      <c r="N4">
        <v>41</v>
      </c>
    </row>
    <row r="5" spans="1:14" x14ac:dyDescent="0.2">
      <c r="A5" s="11">
        <v>44625</v>
      </c>
      <c r="B5">
        <f>26-SUM(Mar!C10,Mar!E10,Mar!F10,Mar!G10)</f>
        <v>0</v>
      </c>
      <c r="E5">
        <v>2021</v>
      </c>
      <c r="F5">
        <v>53</v>
      </c>
      <c r="G5">
        <v>8</v>
      </c>
      <c r="H5">
        <v>39</v>
      </c>
      <c r="K5" t="s">
        <v>32</v>
      </c>
    </row>
    <row r="6" spans="1:14" x14ac:dyDescent="0.2">
      <c r="A6" s="11">
        <v>44626</v>
      </c>
      <c r="B6">
        <f>26-SUM(Mar!C11,Mar!E11,Mar!F11,Mar!G11)</f>
        <v>0</v>
      </c>
      <c r="E6">
        <v>2022</v>
      </c>
      <c r="F6">
        <v>27</v>
      </c>
      <c r="G6">
        <v>10</v>
      </c>
      <c r="H6">
        <v>41</v>
      </c>
      <c r="K6" t="s">
        <v>33</v>
      </c>
    </row>
    <row r="7" spans="1:14" x14ac:dyDescent="0.2">
      <c r="A7" s="11">
        <v>44627</v>
      </c>
      <c r="B7">
        <f>26-SUM(Mar!C12,Mar!E12,Mar!F12,Mar!G12)</f>
        <v>0</v>
      </c>
      <c r="K7" t="s">
        <v>34</v>
      </c>
    </row>
    <row r="8" spans="1:14" x14ac:dyDescent="0.2">
      <c r="A8" s="11">
        <v>44628</v>
      </c>
      <c r="B8">
        <f>26-SUM(Mar!C13,Mar!E13,Mar!F13,Mar!G13)</f>
        <v>1</v>
      </c>
      <c r="K8" s="11" t="s">
        <v>35</v>
      </c>
    </row>
    <row r="9" spans="1:14" x14ac:dyDescent="0.2">
      <c r="A9" s="11">
        <v>44629</v>
      </c>
      <c r="B9">
        <f>26-SUM(Mar!C14,Mar!E14,Mar!F14,Mar!G14)</f>
        <v>4</v>
      </c>
      <c r="K9" t="s">
        <v>36</v>
      </c>
    </row>
    <row r="10" spans="1:14" x14ac:dyDescent="0.2">
      <c r="A10" s="11">
        <v>44630</v>
      </c>
      <c r="B10">
        <f>26-SUM(Mar!C15,Mar!E15,Mar!F15,Mar!G15)</f>
        <v>0</v>
      </c>
      <c r="K10" t="s">
        <v>37</v>
      </c>
    </row>
    <row r="11" spans="1:14" x14ac:dyDescent="0.2">
      <c r="A11" s="11">
        <v>44631</v>
      </c>
      <c r="B11">
        <f>26-SUM(Mar!C16,Mar!E16,Mar!F16,Mar!G16)</f>
        <v>0</v>
      </c>
      <c r="K11" t="s">
        <v>38</v>
      </c>
    </row>
    <row r="12" spans="1:14" x14ac:dyDescent="0.2">
      <c r="A12" s="11">
        <v>44632</v>
      </c>
      <c r="B12">
        <f>26-SUM(Mar!C17,Mar!E17,Mar!F17,Mar!G17)</f>
        <v>0</v>
      </c>
      <c r="K12" t="s">
        <v>39</v>
      </c>
    </row>
    <row r="13" spans="1:14" x14ac:dyDescent="0.2">
      <c r="A13" s="11">
        <v>44633</v>
      </c>
      <c r="B13">
        <f>26-SUM(Mar!C18,Mar!E18,Mar!F18,Mar!G18)</f>
        <v>0</v>
      </c>
      <c r="K13" t="s">
        <v>40</v>
      </c>
    </row>
    <row r="14" spans="1:14" x14ac:dyDescent="0.2">
      <c r="A14" s="11">
        <v>44634</v>
      </c>
      <c r="B14">
        <f>26-SUM(Mar!C19,Mar!E19,Mar!F19,Mar!G19)</f>
        <v>0</v>
      </c>
      <c r="K14" t="s">
        <v>41</v>
      </c>
      <c r="L14">
        <f>SUM(L2:L13)</f>
        <v>49</v>
      </c>
      <c r="M14">
        <f>SUM(M2:M13)</f>
        <v>34</v>
      </c>
      <c r="N14">
        <f>SUM(N2:N13)</f>
        <v>100</v>
      </c>
    </row>
    <row r="15" spans="1:14" x14ac:dyDescent="0.2">
      <c r="A15" s="11">
        <v>44635</v>
      </c>
      <c r="B15">
        <f>26-SUM(Mar!C20,Mar!E20,Mar!F20,Mar!G20)</f>
        <v>1</v>
      </c>
    </row>
    <row r="16" spans="1:14" x14ac:dyDescent="0.2">
      <c r="A16" s="11">
        <v>44636</v>
      </c>
      <c r="B16">
        <f>26-SUM(Mar!C21,Mar!E21,Mar!F21,Mar!G21)</f>
        <v>0</v>
      </c>
    </row>
    <row r="17" spans="1:2" x14ac:dyDescent="0.2">
      <c r="A17" s="11">
        <v>44637</v>
      </c>
      <c r="B17">
        <f>26-SUM(Mar!C22,Mar!E22,Mar!F22,Mar!G22)</f>
        <v>2</v>
      </c>
    </row>
    <row r="18" spans="1:2" x14ac:dyDescent="0.2">
      <c r="A18" s="11">
        <v>44638</v>
      </c>
      <c r="B18">
        <f>26-SUM(Mar!C23,Mar!E23,Mar!F23,Mar!G23)</f>
        <v>1</v>
      </c>
    </row>
    <row r="19" spans="1:2" x14ac:dyDescent="0.2">
      <c r="A19" s="11">
        <v>44639</v>
      </c>
      <c r="B19">
        <f>26-SUM(Mar!C24,Mar!E24,Mar!F24,Mar!G24)</f>
        <v>3</v>
      </c>
    </row>
    <row r="20" spans="1:2" x14ac:dyDescent="0.2">
      <c r="A20" s="11">
        <v>44640</v>
      </c>
      <c r="B20">
        <f>26-SUM(Mar!C25,Mar!E25,Mar!F25,Mar!G25)</f>
        <v>1</v>
      </c>
    </row>
    <row r="21" spans="1:2" x14ac:dyDescent="0.2">
      <c r="A21" s="11">
        <v>44641</v>
      </c>
      <c r="B21">
        <f>26-SUM(Mar!C26,Mar!E26,Mar!F26,Mar!G26)</f>
        <v>0</v>
      </c>
    </row>
    <row r="22" spans="1:2" x14ac:dyDescent="0.2">
      <c r="A22" s="11">
        <v>44642</v>
      </c>
      <c r="B22">
        <f>26-SUM(Mar!C27,Mar!E27,Mar!F27,Mar!G27)</f>
        <v>1</v>
      </c>
    </row>
    <row r="23" spans="1:2" x14ac:dyDescent="0.2">
      <c r="A23" s="11">
        <v>44643</v>
      </c>
      <c r="B23">
        <f>26-SUM(Mar!C28,Mar!E28,Mar!F28,Mar!G28)</f>
        <v>1</v>
      </c>
    </row>
    <row r="24" spans="1:2" x14ac:dyDescent="0.2">
      <c r="A24" s="11">
        <v>44644</v>
      </c>
      <c r="B24">
        <f>26-SUM(Mar!C29,Mar!E29,Mar!F29,Mar!G29)</f>
        <v>1</v>
      </c>
    </row>
    <row r="25" spans="1:2" x14ac:dyDescent="0.2">
      <c r="A25" s="11">
        <v>44645</v>
      </c>
      <c r="B25">
        <f>26-SUM(Mar!C30,Mar!E30,Mar!F30,Mar!G30)</f>
        <v>3</v>
      </c>
    </row>
    <row r="26" spans="1:2" x14ac:dyDescent="0.2">
      <c r="A26" s="11">
        <v>44646</v>
      </c>
      <c r="B26">
        <f>26-SUM(Mar!C31,Mar!E31,Mar!F31,Mar!G31)</f>
        <v>1</v>
      </c>
    </row>
    <row r="27" spans="1:2" x14ac:dyDescent="0.2">
      <c r="A27" s="11">
        <v>44647</v>
      </c>
      <c r="B27">
        <f>26-SUM(Mar!C32,Mar!E32,Mar!F32,Mar!G32)</f>
        <v>1</v>
      </c>
    </row>
    <row r="28" spans="1:2" x14ac:dyDescent="0.2">
      <c r="A28" s="11">
        <v>44648</v>
      </c>
      <c r="B28">
        <f>26-SUM(Mar!C33,Mar!E33,Mar!F33,Mar!G33)</f>
        <v>1</v>
      </c>
    </row>
    <row r="29" spans="1:2" x14ac:dyDescent="0.2">
      <c r="A29" s="11">
        <v>44649</v>
      </c>
      <c r="B29">
        <f>26-SUM(Mar!C34,Mar!E34,Mar!F34,Mar!G34)</f>
        <v>0</v>
      </c>
    </row>
    <row r="30" spans="1:2" x14ac:dyDescent="0.2">
      <c r="A30" s="11">
        <v>44650</v>
      </c>
      <c r="B30">
        <f>26-SUM(Mar!C35,Mar!E35,Mar!F35,Mar!G35)</f>
        <v>3</v>
      </c>
    </row>
    <row r="31" spans="1:2" x14ac:dyDescent="0.2">
      <c r="A31" s="11">
        <v>44651</v>
      </c>
      <c r="B31">
        <f>26-SUM(Mar!C36,Mar!E36,Mar!F36,Mar!G36)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topLeftCell="A6" zoomScaleNormal="100" workbookViewId="0">
      <selection activeCell="N5" sqref="N5:N36"/>
    </sheetView>
  </sheetViews>
  <sheetFormatPr defaultRowHeight="12.75" x14ac:dyDescent="0.25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3" width="4.5" bestFit="1" customWidth="1"/>
    <col min="20" max="20" width="9.33203125" style="11"/>
    <col min="23" max="24" width="9.33203125" style="11"/>
    <col min="25" max="25" width="9.33203125" style="22"/>
    <col min="35" max="35" width="10.6640625" customWidth="1"/>
  </cols>
  <sheetData>
    <row r="1" spans="1:34" x14ac:dyDescent="0.25">
      <c r="A1" s="42" t="s">
        <v>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34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</row>
    <row r="3" spans="1:34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</row>
    <row r="4" spans="1:34" ht="4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  <c r="T4" s="3"/>
      <c r="U4" s="2"/>
      <c r="V4" s="2"/>
    </row>
    <row r="5" spans="1:34" ht="174.75" x14ac:dyDescent="0.4">
      <c r="A5" s="43" t="s">
        <v>51</v>
      </c>
      <c r="B5" s="43"/>
      <c r="C5" s="4" t="s">
        <v>1</v>
      </c>
      <c r="D5" s="4" t="s">
        <v>2</v>
      </c>
      <c r="E5" s="4" t="s">
        <v>3</v>
      </c>
      <c r="F5" s="25" t="s">
        <v>45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35" t="s">
        <v>67</v>
      </c>
      <c r="O5" s="5"/>
      <c r="P5" s="5"/>
      <c r="Q5" s="5"/>
      <c r="R5" s="5"/>
      <c r="S5" s="5"/>
      <c r="T5" s="6"/>
      <c r="U5" s="6"/>
      <c r="V5" s="5"/>
      <c r="W5" s="5"/>
      <c r="Y5" s="11"/>
      <c r="Z5" s="22"/>
    </row>
    <row r="6" spans="1:34" ht="16.5" x14ac:dyDescent="0.3">
      <c r="A6" s="18">
        <v>1</v>
      </c>
      <c r="B6" s="7" t="s">
        <v>11</v>
      </c>
      <c r="C6" s="7">
        <v>14</v>
      </c>
      <c r="D6" s="7">
        <v>3</v>
      </c>
      <c r="E6" s="7">
        <v>6</v>
      </c>
      <c r="F6" s="7">
        <v>0</v>
      </c>
      <c r="G6" s="7">
        <v>0</v>
      </c>
      <c r="H6" s="7">
        <v>1</v>
      </c>
      <c r="I6" s="7">
        <v>2</v>
      </c>
      <c r="J6" s="7">
        <v>1</v>
      </c>
      <c r="K6" s="8">
        <f t="shared" ref="K6:K35" si="0">SUM(H6,I6,J6)</f>
        <v>4</v>
      </c>
      <c r="L6" s="9">
        <v>0</v>
      </c>
      <c r="M6" s="10">
        <v>4</v>
      </c>
      <c r="N6" s="39">
        <f>(C6)/(26-E6-F6-G6)</f>
        <v>0.7</v>
      </c>
      <c r="O6" s="5"/>
      <c r="P6" s="5"/>
      <c r="Q6" s="5"/>
      <c r="R6" s="5"/>
      <c r="S6" s="5"/>
      <c r="T6" s="6"/>
      <c r="U6" s="11"/>
      <c r="W6" s="5"/>
      <c r="Y6" s="11"/>
      <c r="Z6" s="22"/>
    </row>
    <row r="7" spans="1:34" ht="16.5" x14ac:dyDescent="0.3">
      <c r="A7" s="12">
        <v>2</v>
      </c>
      <c r="B7" s="12" t="s">
        <v>12</v>
      </c>
      <c r="C7" s="7">
        <v>15</v>
      </c>
      <c r="D7" s="7">
        <v>3</v>
      </c>
      <c r="E7" s="7">
        <v>8</v>
      </c>
      <c r="F7" s="7">
        <v>0</v>
      </c>
      <c r="G7" s="7">
        <v>0</v>
      </c>
      <c r="H7" s="7">
        <v>1</v>
      </c>
      <c r="I7" s="7">
        <v>1</v>
      </c>
      <c r="J7" s="7">
        <v>0</v>
      </c>
      <c r="K7" s="8">
        <f t="shared" si="0"/>
        <v>2</v>
      </c>
      <c r="L7" s="9">
        <v>1</v>
      </c>
      <c r="M7" s="10">
        <v>0</v>
      </c>
      <c r="N7" s="39">
        <f t="shared" ref="N7:N35" si="1">(C7)/(26-E7-F7-G7)</f>
        <v>0.83333333333333337</v>
      </c>
      <c r="O7" s="22" t="s">
        <v>52</v>
      </c>
      <c r="P7" s="5"/>
      <c r="Q7" s="5"/>
      <c r="R7" s="5"/>
      <c r="S7" s="5"/>
      <c r="T7" s="6"/>
      <c r="U7" s="11"/>
      <c r="W7" s="5"/>
      <c r="Y7" s="11"/>
      <c r="Z7" s="22"/>
    </row>
    <row r="8" spans="1:34" ht="16.5" x14ac:dyDescent="0.3">
      <c r="A8" s="12">
        <v>3</v>
      </c>
      <c r="B8" s="12" t="s">
        <v>13</v>
      </c>
      <c r="C8" s="7">
        <v>16</v>
      </c>
      <c r="D8" s="7">
        <v>3</v>
      </c>
      <c r="E8" s="7">
        <v>9</v>
      </c>
      <c r="F8" s="7">
        <v>0</v>
      </c>
      <c r="G8" s="7">
        <v>0</v>
      </c>
      <c r="H8" s="7">
        <v>0</v>
      </c>
      <c r="I8" s="7">
        <v>0</v>
      </c>
      <c r="J8" s="7">
        <v>3</v>
      </c>
      <c r="K8" s="8">
        <f t="shared" si="0"/>
        <v>3</v>
      </c>
      <c r="L8" s="9">
        <v>0</v>
      </c>
      <c r="M8" s="10">
        <v>0</v>
      </c>
      <c r="N8" s="39">
        <f t="shared" si="1"/>
        <v>0.94117647058823528</v>
      </c>
      <c r="O8" s="5"/>
      <c r="P8" s="5"/>
      <c r="Q8" s="5"/>
      <c r="R8" s="5"/>
      <c r="S8" s="5"/>
      <c r="T8" s="6"/>
      <c r="U8" s="11"/>
      <c r="W8" s="5"/>
      <c r="Y8" s="11"/>
      <c r="Z8" s="22"/>
    </row>
    <row r="9" spans="1:34" ht="16.5" x14ac:dyDescent="0.3">
      <c r="A9" s="12">
        <v>4</v>
      </c>
      <c r="B9" s="7" t="s">
        <v>14</v>
      </c>
      <c r="C9" s="7">
        <v>16</v>
      </c>
      <c r="D9" s="7">
        <v>2</v>
      </c>
      <c r="E9" s="7">
        <v>9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8">
        <f t="shared" si="0"/>
        <v>0</v>
      </c>
      <c r="L9" s="9">
        <v>0</v>
      </c>
      <c r="M9" s="10">
        <v>6</v>
      </c>
      <c r="N9" s="39">
        <f t="shared" si="1"/>
        <v>0.94117647058823528</v>
      </c>
      <c r="O9" s="5"/>
      <c r="P9" s="5"/>
      <c r="Q9" s="5"/>
      <c r="R9" s="5"/>
      <c r="S9" s="5"/>
      <c r="T9" s="6"/>
      <c r="U9" s="11"/>
      <c r="W9" s="5"/>
      <c r="Y9" s="11"/>
      <c r="Z9" s="22"/>
    </row>
    <row r="10" spans="1:34" ht="16.5" x14ac:dyDescent="0.3">
      <c r="A10" s="12">
        <v>5</v>
      </c>
      <c r="B10" s="7" t="s">
        <v>15</v>
      </c>
      <c r="C10" s="7">
        <v>10</v>
      </c>
      <c r="D10" s="7">
        <v>2</v>
      </c>
      <c r="E10" s="7">
        <v>5</v>
      </c>
      <c r="F10" s="7">
        <v>0</v>
      </c>
      <c r="G10" s="7">
        <v>0</v>
      </c>
      <c r="H10" s="7">
        <v>1</v>
      </c>
      <c r="I10" s="7">
        <v>2</v>
      </c>
      <c r="J10" s="7">
        <v>2</v>
      </c>
      <c r="K10" s="8">
        <f t="shared" si="0"/>
        <v>5</v>
      </c>
      <c r="L10" s="9">
        <v>0</v>
      </c>
      <c r="M10" s="10">
        <v>2</v>
      </c>
      <c r="N10" s="39">
        <f t="shared" si="1"/>
        <v>0.47619047619047616</v>
      </c>
      <c r="O10" s="5"/>
      <c r="P10" s="5"/>
      <c r="Q10" s="13"/>
      <c r="R10" s="13"/>
      <c r="S10" s="13"/>
      <c r="T10" s="6"/>
      <c r="U10" s="11"/>
      <c r="W10" s="5"/>
      <c r="Y10" s="11"/>
      <c r="Z10" s="22"/>
      <c r="AG10" s="5"/>
    </row>
    <row r="11" spans="1:34" ht="16.5" x14ac:dyDescent="0.3">
      <c r="A11" s="12">
        <v>6</v>
      </c>
      <c r="B11" s="7" t="s">
        <v>16</v>
      </c>
      <c r="C11" s="7">
        <v>14</v>
      </c>
      <c r="D11" s="7">
        <v>2</v>
      </c>
      <c r="E11" s="7">
        <v>7</v>
      </c>
      <c r="F11" s="7">
        <v>0</v>
      </c>
      <c r="G11" s="7">
        <v>0</v>
      </c>
      <c r="H11" s="7">
        <v>3</v>
      </c>
      <c r="I11" s="7">
        <v>0</v>
      </c>
      <c r="J11" s="7">
        <v>2</v>
      </c>
      <c r="K11" s="8">
        <f t="shared" si="0"/>
        <v>5</v>
      </c>
      <c r="L11" s="9">
        <v>0</v>
      </c>
      <c r="M11" s="10">
        <v>4</v>
      </c>
      <c r="N11" s="39">
        <f t="shared" si="1"/>
        <v>0.73684210526315785</v>
      </c>
      <c r="O11" s="5"/>
      <c r="P11" s="5"/>
      <c r="Q11" s="13"/>
      <c r="R11" s="13"/>
      <c r="S11" s="13"/>
      <c r="T11" s="6"/>
      <c r="U11" s="11"/>
      <c r="W11" s="5"/>
      <c r="Y11" s="11"/>
      <c r="Z11" s="22"/>
      <c r="AG11" s="5"/>
      <c r="AH11" s="5"/>
    </row>
    <row r="12" spans="1:34" ht="16.5" x14ac:dyDescent="0.3">
      <c r="A12" s="12">
        <v>7</v>
      </c>
      <c r="B12" s="7" t="s">
        <v>17</v>
      </c>
      <c r="C12" s="7">
        <v>15</v>
      </c>
      <c r="D12" s="7">
        <v>1</v>
      </c>
      <c r="E12" s="7">
        <v>5</v>
      </c>
      <c r="F12" s="7">
        <v>0</v>
      </c>
      <c r="G12" s="7">
        <v>0</v>
      </c>
      <c r="H12" s="7">
        <v>1</v>
      </c>
      <c r="I12" s="7">
        <v>0</v>
      </c>
      <c r="J12" s="7">
        <v>3</v>
      </c>
      <c r="K12" s="8">
        <f t="shared" si="0"/>
        <v>4</v>
      </c>
      <c r="L12" s="9">
        <v>1</v>
      </c>
      <c r="M12" s="10">
        <v>1</v>
      </c>
      <c r="N12" s="39">
        <f t="shared" si="1"/>
        <v>0.7142857142857143</v>
      </c>
      <c r="O12" s="22"/>
      <c r="P12" s="5"/>
      <c r="Q12" s="13"/>
      <c r="R12" s="13"/>
      <c r="S12" s="13"/>
      <c r="T12" s="6"/>
      <c r="U12" s="11"/>
      <c r="W12" s="5"/>
      <c r="Y12" s="11"/>
      <c r="Z12" s="22"/>
      <c r="AF12" s="5"/>
      <c r="AG12" s="5"/>
      <c r="AH12" s="5"/>
    </row>
    <row r="13" spans="1:34" ht="16.5" x14ac:dyDescent="0.3">
      <c r="A13" s="12">
        <v>8</v>
      </c>
      <c r="B13" s="7" t="s">
        <v>11</v>
      </c>
      <c r="C13" s="7">
        <v>19</v>
      </c>
      <c r="D13" s="7">
        <v>1</v>
      </c>
      <c r="E13" s="7">
        <v>5</v>
      </c>
      <c r="F13" s="7">
        <v>0</v>
      </c>
      <c r="G13" s="7">
        <v>0</v>
      </c>
      <c r="H13" s="7">
        <v>2</v>
      </c>
      <c r="I13" s="7">
        <v>0</v>
      </c>
      <c r="J13" s="7">
        <v>1</v>
      </c>
      <c r="K13" s="8">
        <f t="shared" si="0"/>
        <v>3</v>
      </c>
      <c r="L13" s="9">
        <v>0</v>
      </c>
      <c r="M13" s="10">
        <v>6</v>
      </c>
      <c r="N13" s="39">
        <f t="shared" si="1"/>
        <v>0.90476190476190477</v>
      </c>
      <c r="O13" s="5"/>
      <c r="P13" s="5"/>
      <c r="Q13" s="13"/>
      <c r="R13" s="13"/>
      <c r="S13" s="13"/>
      <c r="T13" s="6"/>
      <c r="U13" s="11"/>
      <c r="W13" s="5"/>
      <c r="Y13" s="11"/>
      <c r="Z13" s="22"/>
      <c r="AF13" s="5"/>
      <c r="AG13" s="5"/>
      <c r="AH13" s="5"/>
    </row>
    <row r="14" spans="1:34" ht="16.5" x14ac:dyDescent="0.3">
      <c r="A14" s="12">
        <v>9</v>
      </c>
      <c r="B14" s="12" t="s">
        <v>12</v>
      </c>
      <c r="C14" s="7">
        <v>16</v>
      </c>
      <c r="D14" s="7">
        <v>2</v>
      </c>
      <c r="E14" s="7">
        <v>4</v>
      </c>
      <c r="F14" s="7">
        <v>0</v>
      </c>
      <c r="G14" s="7">
        <v>0</v>
      </c>
      <c r="H14" s="7">
        <v>1</v>
      </c>
      <c r="I14" s="7">
        <v>0</v>
      </c>
      <c r="J14" s="7">
        <v>1</v>
      </c>
      <c r="K14" s="8">
        <f t="shared" si="0"/>
        <v>2</v>
      </c>
      <c r="L14" s="9">
        <v>0</v>
      </c>
      <c r="M14" s="10">
        <v>0</v>
      </c>
      <c r="N14" s="39">
        <f t="shared" si="1"/>
        <v>0.72727272727272729</v>
      </c>
      <c r="O14" s="5"/>
      <c r="P14" s="5"/>
      <c r="Q14" s="13"/>
      <c r="R14" s="13"/>
      <c r="S14" s="13"/>
      <c r="T14" s="6"/>
      <c r="U14" s="11"/>
      <c r="W14" s="5"/>
      <c r="Y14" s="11"/>
      <c r="Z14" s="22"/>
      <c r="AF14" s="5"/>
      <c r="AG14" s="5"/>
      <c r="AH14" s="5"/>
    </row>
    <row r="15" spans="1:34" ht="16.5" x14ac:dyDescent="0.3">
      <c r="A15" s="12">
        <v>10</v>
      </c>
      <c r="B15" s="12" t="s">
        <v>13</v>
      </c>
      <c r="C15" s="7">
        <v>17</v>
      </c>
      <c r="D15" s="7">
        <v>2</v>
      </c>
      <c r="E15" s="7">
        <v>5</v>
      </c>
      <c r="F15" s="7">
        <v>0</v>
      </c>
      <c r="G15" s="7">
        <v>0</v>
      </c>
      <c r="H15" s="7">
        <v>0</v>
      </c>
      <c r="I15" s="7">
        <v>0</v>
      </c>
      <c r="J15" s="7">
        <v>1</v>
      </c>
      <c r="K15" s="8">
        <f t="shared" si="0"/>
        <v>1</v>
      </c>
      <c r="L15" s="9">
        <v>0</v>
      </c>
      <c r="M15" s="10">
        <v>0</v>
      </c>
      <c r="N15" s="39">
        <f t="shared" si="1"/>
        <v>0.80952380952380953</v>
      </c>
      <c r="O15" s="5"/>
      <c r="P15" s="5"/>
      <c r="Q15" s="13"/>
      <c r="R15" s="13"/>
      <c r="S15" s="13"/>
      <c r="T15" s="6"/>
      <c r="U15" s="11"/>
      <c r="W15" s="5"/>
      <c r="Y15" s="11"/>
      <c r="Z15" s="22"/>
      <c r="AF15" s="5"/>
      <c r="AG15" s="5"/>
      <c r="AH15" s="5"/>
    </row>
    <row r="16" spans="1:34" ht="16.5" x14ac:dyDescent="0.3">
      <c r="A16" s="12">
        <v>11</v>
      </c>
      <c r="B16" s="7" t="s">
        <v>14</v>
      </c>
      <c r="C16" s="7">
        <v>17</v>
      </c>
      <c r="D16" s="7">
        <v>2</v>
      </c>
      <c r="E16" s="7">
        <v>5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8">
        <f t="shared" si="0"/>
        <v>0</v>
      </c>
      <c r="L16" s="9">
        <v>0</v>
      </c>
      <c r="M16" s="10">
        <v>5</v>
      </c>
      <c r="N16" s="39">
        <f t="shared" si="1"/>
        <v>0.80952380952380953</v>
      </c>
      <c r="O16" s="22" t="s">
        <v>53</v>
      </c>
      <c r="P16" s="5"/>
      <c r="Q16" s="13"/>
      <c r="R16" s="13"/>
      <c r="S16" s="13"/>
      <c r="T16" s="6"/>
      <c r="U16" s="11"/>
      <c r="W16" s="5"/>
      <c r="Y16" s="11"/>
      <c r="Z16" s="22"/>
      <c r="AF16" s="5"/>
      <c r="AG16" s="5"/>
      <c r="AH16" s="5"/>
    </row>
    <row r="17" spans="1:34" ht="16.5" x14ac:dyDescent="0.3">
      <c r="A17" s="12">
        <v>12</v>
      </c>
      <c r="B17" s="7" t="s">
        <v>15</v>
      </c>
      <c r="C17" s="7">
        <v>12</v>
      </c>
      <c r="D17" s="7">
        <v>2</v>
      </c>
      <c r="E17" s="7">
        <v>4</v>
      </c>
      <c r="F17" s="7">
        <v>10</v>
      </c>
      <c r="G17" s="7">
        <v>0</v>
      </c>
      <c r="H17" s="7">
        <v>0</v>
      </c>
      <c r="I17" s="7">
        <v>0</v>
      </c>
      <c r="J17" s="7">
        <v>0</v>
      </c>
      <c r="K17" s="8">
        <f t="shared" si="0"/>
        <v>0</v>
      </c>
      <c r="L17" s="9">
        <v>0</v>
      </c>
      <c r="M17" s="10">
        <v>7</v>
      </c>
      <c r="N17" s="39">
        <f t="shared" si="1"/>
        <v>1</v>
      </c>
      <c r="O17" s="22" t="s">
        <v>53</v>
      </c>
      <c r="P17" s="5"/>
      <c r="Q17" s="13"/>
      <c r="R17" s="13"/>
      <c r="S17" s="13"/>
      <c r="T17" s="6"/>
      <c r="U17" s="11"/>
      <c r="W17" s="5"/>
      <c r="Y17" s="11"/>
      <c r="Z17" s="22"/>
      <c r="AF17" s="5"/>
      <c r="AG17" s="5"/>
      <c r="AH17" s="5"/>
    </row>
    <row r="18" spans="1:34" ht="16.5" x14ac:dyDescent="0.3">
      <c r="A18" s="12">
        <v>13</v>
      </c>
      <c r="B18" s="7" t="s">
        <v>16</v>
      </c>
      <c r="C18" s="7">
        <v>5</v>
      </c>
      <c r="D18" s="7">
        <v>2</v>
      </c>
      <c r="E18" s="7">
        <v>2</v>
      </c>
      <c r="F18" s="7">
        <v>19</v>
      </c>
      <c r="G18" s="7">
        <v>0</v>
      </c>
      <c r="H18" s="7">
        <v>0</v>
      </c>
      <c r="I18" s="7">
        <v>0</v>
      </c>
      <c r="J18" s="7">
        <v>0</v>
      </c>
      <c r="K18" s="8">
        <f t="shared" si="0"/>
        <v>0</v>
      </c>
      <c r="L18" s="9">
        <v>0</v>
      </c>
      <c r="M18" s="10">
        <v>0</v>
      </c>
      <c r="N18" s="39">
        <f t="shared" si="1"/>
        <v>1</v>
      </c>
      <c r="O18" s="22" t="s">
        <v>53</v>
      </c>
      <c r="P18" s="5"/>
      <c r="Q18" s="13"/>
      <c r="R18" s="13"/>
      <c r="S18" s="13"/>
      <c r="T18" s="6"/>
      <c r="U18" s="11"/>
      <c r="W18" s="5"/>
      <c r="Y18" s="11"/>
      <c r="Z18" s="22"/>
      <c r="AF18" s="5"/>
      <c r="AG18" s="5"/>
      <c r="AH18" s="5"/>
    </row>
    <row r="19" spans="1:34" ht="16.5" x14ac:dyDescent="0.3">
      <c r="A19" s="12">
        <v>14</v>
      </c>
      <c r="B19" s="7" t="s">
        <v>17</v>
      </c>
      <c r="C19" s="7">
        <v>5</v>
      </c>
      <c r="D19" s="7">
        <v>1</v>
      </c>
      <c r="E19" s="7">
        <v>2</v>
      </c>
      <c r="F19" s="7">
        <v>19</v>
      </c>
      <c r="G19" s="7">
        <v>0</v>
      </c>
      <c r="H19" s="7">
        <v>0</v>
      </c>
      <c r="I19" s="7">
        <v>0</v>
      </c>
      <c r="J19" s="7">
        <v>0</v>
      </c>
      <c r="K19" s="8">
        <f t="shared" si="0"/>
        <v>0</v>
      </c>
      <c r="L19" s="9">
        <v>0</v>
      </c>
      <c r="M19" s="10">
        <v>1</v>
      </c>
      <c r="N19" s="39">
        <f t="shared" si="1"/>
        <v>1</v>
      </c>
      <c r="O19" s="22" t="s">
        <v>53</v>
      </c>
      <c r="P19" s="13"/>
      <c r="Q19" s="13"/>
      <c r="R19" s="13"/>
      <c r="S19" s="13"/>
      <c r="T19" s="6"/>
      <c r="U19" s="11"/>
      <c r="W19" s="5"/>
      <c r="Y19" s="11"/>
      <c r="Z19" s="22"/>
    </row>
    <row r="20" spans="1:34" ht="16.5" x14ac:dyDescent="0.3">
      <c r="A20" s="12">
        <v>15</v>
      </c>
      <c r="B20" s="7" t="s">
        <v>11</v>
      </c>
      <c r="C20" s="7">
        <v>3</v>
      </c>
      <c r="D20" s="7">
        <v>1</v>
      </c>
      <c r="E20" s="7">
        <v>2</v>
      </c>
      <c r="F20" s="7">
        <v>21</v>
      </c>
      <c r="G20" s="7">
        <v>0</v>
      </c>
      <c r="H20" s="7">
        <v>0</v>
      </c>
      <c r="I20" s="7">
        <v>0</v>
      </c>
      <c r="J20" s="7">
        <v>3</v>
      </c>
      <c r="K20" s="8">
        <f t="shared" si="0"/>
        <v>3</v>
      </c>
      <c r="L20" s="9">
        <v>0</v>
      </c>
      <c r="M20" s="10">
        <v>0</v>
      </c>
      <c r="N20" s="39">
        <f t="shared" si="1"/>
        <v>1</v>
      </c>
      <c r="O20" s="22" t="s">
        <v>54</v>
      </c>
      <c r="P20" s="5"/>
      <c r="Q20" s="13"/>
      <c r="R20" s="13"/>
      <c r="S20" s="13"/>
      <c r="T20" s="6"/>
      <c r="U20" s="11"/>
      <c r="W20" s="5"/>
      <c r="Y20" s="11"/>
      <c r="Z20" s="22"/>
    </row>
    <row r="21" spans="1:34" ht="16.5" x14ac:dyDescent="0.3">
      <c r="A21" s="12">
        <v>16</v>
      </c>
      <c r="B21" s="12" t="s">
        <v>12</v>
      </c>
      <c r="C21" s="7">
        <v>9</v>
      </c>
      <c r="D21" s="7">
        <v>2</v>
      </c>
      <c r="E21" s="7">
        <v>2</v>
      </c>
      <c r="F21" s="7">
        <v>14</v>
      </c>
      <c r="G21" s="7">
        <v>0</v>
      </c>
      <c r="H21" s="7">
        <v>0</v>
      </c>
      <c r="I21" s="7">
        <v>4</v>
      </c>
      <c r="J21" s="7">
        <v>0</v>
      </c>
      <c r="K21" s="8">
        <f t="shared" si="0"/>
        <v>4</v>
      </c>
      <c r="L21" s="9">
        <v>2</v>
      </c>
      <c r="M21" s="10">
        <v>1</v>
      </c>
      <c r="N21" s="39">
        <f t="shared" si="1"/>
        <v>0.9</v>
      </c>
      <c r="O21" s="22"/>
      <c r="P21" s="5"/>
      <c r="Q21" s="13"/>
      <c r="R21" s="13"/>
      <c r="S21" s="13"/>
      <c r="T21" s="6"/>
      <c r="U21" s="11"/>
      <c r="W21" s="5"/>
      <c r="Y21" s="11"/>
      <c r="Z21" s="22"/>
    </row>
    <row r="22" spans="1:34" ht="16.5" x14ac:dyDescent="0.3">
      <c r="A22" s="12">
        <v>17</v>
      </c>
      <c r="B22" s="12" t="s">
        <v>13</v>
      </c>
      <c r="C22" s="7">
        <v>10</v>
      </c>
      <c r="D22" s="7">
        <v>1</v>
      </c>
      <c r="E22" s="7">
        <v>2</v>
      </c>
      <c r="F22" s="7">
        <v>14</v>
      </c>
      <c r="G22" s="7">
        <v>0</v>
      </c>
      <c r="H22" s="7">
        <v>0</v>
      </c>
      <c r="I22" s="7">
        <v>0</v>
      </c>
      <c r="J22" s="7">
        <v>1</v>
      </c>
      <c r="K22" s="8">
        <f t="shared" si="0"/>
        <v>1</v>
      </c>
      <c r="L22" s="9">
        <v>0</v>
      </c>
      <c r="M22" s="10">
        <v>0</v>
      </c>
      <c r="N22" s="39">
        <f t="shared" si="1"/>
        <v>1</v>
      </c>
      <c r="O22" s="5"/>
      <c r="P22" s="5"/>
      <c r="Q22" s="13"/>
      <c r="R22" s="13"/>
      <c r="S22" s="13"/>
      <c r="T22" s="6"/>
      <c r="U22" s="11"/>
      <c r="W22" s="5"/>
      <c r="Y22" s="11"/>
      <c r="Z22" s="22"/>
    </row>
    <row r="23" spans="1:34" ht="16.5" x14ac:dyDescent="0.3">
      <c r="A23" s="12">
        <v>18</v>
      </c>
      <c r="B23" s="7" t="s">
        <v>14</v>
      </c>
      <c r="C23" s="7">
        <v>10</v>
      </c>
      <c r="D23" s="7">
        <v>0</v>
      </c>
      <c r="E23" s="7">
        <v>2</v>
      </c>
      <c r="F23" s="7">
        <v>14</v>
      </c>
      <c r="G23" s="7">
        <v>0</v>
      </c>
      <c r="H23" s="7">
        <v>0</v>
      </c>
      <c r="I23" s="7">
        <v>2</v>
      </c>
      <c r="J23" s="7">
        <v>0</v>
      </c>
      <c r="K23" s="8">
        <f t="shared" si="0"/>
        <v>2</v>
      </c>
      <c r="L23" s="9">
        <v>0</v>
      </c>
      <c r="M23" s="10">
        <v>1</v>
      </c>
      <c r="N23" s="39">
        <f t="shared" si="1"/>
        <v>1</v>
      </c>
      <c r="O23" s="5"/>
      <c r="P23" s="5"/>
      <c r="Q23" s="13"/>
      <c r="R23" s="13"/>
      <c r="S23" s="13"/>
      <c r="T23" s="6"/>
      <c r="U23" s="11"/>
      <c r="W23" s="5"/>
      <c r="Y23" s="11"/>
      <c r="Z23" s="22"/>
    </row>
    <row r="24" spans="1:34" ht="16.5" x14ac:dyDescent="0.3">
      <c r="A24" s="12">
        <v>19</v>
      </c>
      <c r="B24" s="7" t="s">
        <v>15</v>
      </c>
      <c r="C24" s="7">
        <v>11</v>
      </c>
      <c r="D24" s="7">
        <v>0</v>
      </c>
      <c r="E24" s="7">
        <v>2</v>
      </c>
      <c r="F24" s="7">
        <v>11</v>
      </c>
      <c r="G24" s="7">
        <v>0</v>
      </c>
      <c r="H24" s="7">
        <v>0</v>
      </c>
      <c r="I24" s="7">
        <v>0</v>
      </c>
      <c r="J24" s="7">
        <v>1</v>
      </c>
      <c r="K24" s="8">
        <f t="shared" si="0"/>
        <v>1</v>
      </c>
      <c r="L24" s="9">
        <v>0</v>
      </c>
      <c r="M24" s="10">
        <v>1</v>
      </c>
      <c r="N24" s="39">
        <f t="shared" si="1"/>
        <v>0.84615384615384615</v>
      </c>
      <c r="O24" s="5"/>
      <c r="P24" s="5"/>
      <c r="Q24" s="5"/>
      <c r="R24" s="5"/>
      <c r="S24" s="13"/>
      <c r="T24" s="6"/>
      <c r="U24" s="11"/>
      <c r="W24" s="5"/>
      <c r="Y24" s="11"/>
      <c r="Z24" s="22"/>
    </row>
    <row r="25" spans="1:34" ht="16.5" x14ac:dyDescent="0.3">
      <c r="A25" s="12">
        <v>20</v>
      </c>
      <c r="B25" s="7" t="s">
        <v>16</v>
      </c>
      <c r="C25" s="7">
        <v>13</v>
      </c>
      <c r="D25" s="7">
        <v>0</v>
      </c>
      <c r="E25" s="7">
        <v>3</v>
      </c>
      <c r="F25" s="7">
        <v>7</v>
      </c>
      <c r="G25" s="7">
        <v>0</v>
      </c>
      <c r="H25" s="7">
        <v>4</v>
      </c>
      <c r="I25" s="7">
        <v>0</v>
      </c>
      <c r="J25" s="7">
        <v>1</v>
      </c>
      <c r="K25" s="8">
        <f t="shared" si="0"/>
        <v>5</v>
      </c>
      <c r="L25" s="9">
        <v>0</v>
      </c>
      <c r="M25" s="10">
        <v>2</v>
      </c>
      <c r="N25" s="39">
        <f t="shared" si="1"/>
        <v>0.8125</v>
      </c>
      <c r="O25" s="5"/>
      <c r="P25" s="5"/>
      <c r="Q25" s="5"/>
      <c r="R25" s="5"/>
      <c r="S25" s="5"/>
      <c r="T25" s="6"/>
      <c r="U25" s="11"/>
      <c r="W25" s="5"/>
      <c r="Y25" s="11"/>
      <c r="Z25" s="22"/>
    </row>
    <row r="26" spans="1:34" ht="16.5" x14ac:dyDescent="0.3">
      <c r="A26" s="12">
        <v>21</v>
      </c>
      <c r="B26" s="7" t="s">
        <v>17</v>
      </c>
      <c r="C26" s="7">
        <v>14</v>
      </c>
      <c r="D26" s="7">
        <v>0</v>
      </c>
      <c r="E26" s="7">
        <v>3</v>
      </c>
      <c r="F26" s="7">
        <v>9</v>
      </c>
      <c r="G26" s="7">
        <v>0</v>
      </c>
      <c r="H26" s="7">
        <v>0</v>
      </c>
      <c r="I26" s="7">
        <v>1</v>
      </c>
      <c r="J26" s="7">
        <v>1</v>
      </c>
      <c r="K26" s="8">
        <f t="shared" si="0"/>
        <v>2</v>
      </c>
      <c r="L26" s="9">
        <v>0</v>
      </c>
      <c r="M26" s="10">
        <v>5</v>
      </c>
      <c r="N26" s="39">
        <f t="shared" si="1"/>
        <v>1</v>
      </c>
      <c r="O26" s="5"/>
      <c r="P26" s="5"/>
      <c r="Q26" s="5"/>
      <c r="R26" s="5"/>
      <c r="S26" s="5"/>
      <c r="T26" s="6"/>
      <c r="U26" s="11"/>
      <c r="W26" s="5"/>
      <c r="Y26" s="11"/>
      <c r="Z26" s="22"/>
    </row>
    <row r="27" spans="1:34" ht="16.5" x14ac:dyDescent="0.3">
      <c r="A27" s="12">
        <v>22</v>
      </c>
      <c r="B27" s="7" t="s">
        <v>11</v>
      </c>
      <c r="C27" s="7">
        <v>11</v>
      </c>
      <c r="D27" s="7">
        <v>0</v>
      </c>
      <c r="E27" s="7">
        <v>2</v>
      </c>
      <c r="F27" s="7">
        <v>11</v>
      </c>
      <c r="G27" s="7">
        <v>0</v>
      </c>
      <c r="H27" s="7">
        <v>0</v>
      </c>
      <c r="I27" s="7">
        <v>0</v>
      </c>
      <c r="J27" s="7">
        <v>2</v>
      </c>
      <c r="K27" s="8">
        <f t="shared" si="0"/>
        <v>2</v>
      </c>
      <c r="L27" s="9">
        <v>0</v>
      </c>
      <c r="M27" s="10">
        <v>1</v>
      </c>
      <c r="N27" s="39">
        <f t="shared" si="1"/>
        <v>0.84615384615384615</v>
      </c>
      <c r="O27" s="5"/>
      <c r="P27" s="5"/>
      <c r="Q27" s="5"/>
      <c r="R27" s="5"/>
      <c r="S27" s="5"/>
      <c r="T27" s="6"/>
      <c r="U27" s="11"/>
      <c r="W27" s="5"/>
      <c r="Y27" s="11"/>
      <c r="Z27" s="22"/>
    </row>
    <row r="28" spans="1:34" ht="16.5" x14ac:dyDescent="0.3">
      <c r="A28" s="12">
        <v>23</v>
      </c>
      <c r="B28" s="12" t="s">
        <v>12</v>
      </c>
      <c r="C28" s="7">
        <v>13</v>
      </c>
      <c r="D28" s="7">
        <v>0</v>
      </c>
      <c r="E28" s="7">
        <v>3</v>
      </c>
      <c r="F28" s="7">
        <v>10</v>
      </c>
      <c r="G28" s="7">
        <v>0</v>
      </c>
      <c r="H28" s="7">
        <v>1</v>
      </c>
      <c r="I28" s="7">
        <v>0</v>
      </c>
      <c r="J28" s="7">
        <v>0</v>
      </c>
      <c r="K28" s="8">
        <f t="shared" si="0"/>
        <v>1</v>
      </c>
      <c r="L28" s="9">
        <v>1</v>
      </c>
      <c r="M28" s="10">
        <v>0</v>
      </c>
      <c r="N28" s="39">
        <f t="shared" si="1"/>
        <v>1</v>
      </c>
      <c r="O28" s="5"/>
      <c r="P28" s="5"/>
      <c r="Q28" s="5"/>
      <c r="R28" s="5"/>
      <c r="S28" s="5"/>
      <c r="T28" s="6"/>
      <c r="U28" s="11"/>
      <c r="W28" s="5"/>
      <c r="Y28" s="11"/>
      <c r="Z28" s="22"/>
    </row>
    <row r="29" spans="1:34" ht="16.5" x14ac:dyDescent="0.3">
      <c r="A29" s="12">
        <v>24</v>
      </c>
      <c r="B29" s="12" t="s">
        <v>13</v>
      </c>
      <c r="C29" s="7">
        <v>13</v>
      </c>
      <c r="D29" s="7">
        <v>0</v>
      </c>
      <c r="E29" s="7">
        <v>3</v>
      </c>
      <c r="F29" s="7">
        <v>10</v>
      </c>
      <c r="G29" s="7">
        <v>0</v>
      </c>
      <c r="H29" s="7">
        <v>0</v>
      </c>
      <c r="I29" s="7">
        <v>0</v>
      </c>
      <c r="J29" s="7">
        <v>0</v>
      </c>
      <c r="K29" s="8">
        <f t="shared" si="0"/>
        <v>0</v>
      </c>
      <c r="L29" s="9">
        <v>0</v>
      </c>
      <c r="M29" s="10">
        <v>0</v>
      </c>
      <c r="N29" s="39">
        <f t="shared" si="1"/>
        <v>1</v>
      </c>
      <c r="O29" s="5"/>
      <c r="P29" s="5"/>
      <c r="Q29" s="5"/>
      <c r="R29" s="5"/>
      <c r="S29" s="5"/>
      <c r="T29" s="6"/>
      <c r="U29" s="11"/>
      <c r="W29" s="5"/>
      <c r="Y29" s="11"/>
      <c r="Z29" s="22"/>
    </row>
    <row r="30" spans="1:34" ht="16.5" x14ac:dyDescent="0.3">
      <c r="A30" s="12">
        <v>25</v>
      </c>
      <c r="B30" s="7" t="s">
        <v>14</v>
      </c>
      <c r="C30" s="7">
        <v>13</v>
      </c>
      <c r="D30" s="7">
        <v>0</v>
      </c>
      <c r="E30" s="7">
        <v>3</v>
      </c>
      <c r="F30" s="7">
        <v>10</v>
      </c>
      <c r="G30" s="7">
        <v>0</v>
      </c>
      <c r="H30" s="7">
        <v>0</v>
      </c>
      <c r="I30" s="7">
        <v>0</v>
      </c>
      <c r="J30" s="7">
        <v>2</v>
      </c>
      <c r="K30" s="8">
        <f t="shared" si="0"/>
        <v>2</v>
      </c>
      <c r="L30" s="9">
        <v>0</v>
      </c>
      <c r="M30" s="10">
        <v>2</v>
      </c>
      <c r="N30" s="39">
        <f t="shared" si="1"/>
        <v>1</v>
      </c>
      <c r="O30" s="5"/>
      <c r="P30" s="5"/>
      <c r="Q30" s="5"/>
      <c r="R30" s="5"/>
      <c r="S30" s="5"/>
      <c r="T30" s="6"/>
      <c r="U30" s="11"/>
      <c r="W30" s="5"/>
      <c r="Y30" s="11"/>
      <c r="Z30" s="22"/>
    </row>
    <row r="31" spans="1:34" ht="16.5" x14ac:dyDescent="0.3">
      <c r="A31" s="12">
        <v>26</v>
      </c>
      <c r="B31" s="7" t="s">
        <v>15</v>
      </c>
      <c r="C31" s="7">
        <v>15</v>
      </c>
      <c r="D31" s="7">
        <v>0</v>
      </c>
      <c r="E31" s="7">
        <v>1</v>
      </c>
      <c r="F31" s="7">
        <v>8</v>
      </c>
      <c r="G31" s="7">
        <v>0</v>
      </c>
      <c r="H31" s="7">
        <v>3</v>
      </c>
      <c r="I31" s="7">
        <v>1</v>
      </c>
      <c r="J31" s="7">
        <v>0</v>
      </c>
      <c r="K31" s="8">
        <f t="shared" si="0"/>
        <v>4</v>
      </c>
      <c r="L31" s="9">
        <v>0</v>
      </c>
      <c r="M31" s="10">
        <v>3</v>
      </c>
      <c r="N31" s="39">
        <f t="shared" si="1"/>
        <v>0.88235294117647056</v>
      </c>
      <c r="O31" s="5"/>
      <c r="P31" s="5"/>
      <c r="Q31" s="5"/>
      <c r="R31" s="5"/>
      <c r="S31" s="5"/>
      <c r="T31" s="6"/>
      <c r="U31" s="11"/>
      <c r="W31" s="5"/>
      <c r="Y31" s="11"/>
      <c r="Z31" s="22"/>
    </row>
    <row r="32" spans="1:34" ht="16.5" x14ac:dyDescent="0.3">
      <c r="A32" s="12">
        <v>27</v>
      </c>
      <c r="B32" s="7" t="s">
        <v>16</v>
      </c>
      <c r="C32" s="7">
        <v>16</v>
      </c>
      <c r="D32" s="7">
        <v>0</v>
      </c>
      <c r="E32" s="7">
        <v>1</v>
      </c>
      <c r="F32" s="7">
        <v>9</v>
      </c>
      <c r="G32" s="7">
        <v>0</v>
      </c>
      <c r="H32" s="7">
        <v>2</v>
      </c>
      <c r="I32" s="7">
        <v>0</v>
      </c>
      <c r="J32" s="7">
        <v>2</v>
      </c>
      <c r="K32" s="8">
        <f t="shared" si="0"/>
        <v>4</v>
      </c>
      <c r="L32" s="9">
        <v>1</v>
      </c>
      <c r="M32" s="10">
        <v>3</v>
      </c>
      <c r="N32" s="39">
        <f t="shared" si="1"/>
        <v>1</v>
      </c>
      <c r="O32" s="5"/>
      <c r="P32" s="5"/>
      <c r="Q32" s="5" t="s">
        <v>50</v>
      </c>
      <c r="R32" s="5"/>
      <c r="S32" s="5"/>
      <c r="T32" s="6"/>
      <c r="U32" s="11"/>
      <c r="W32" s="5"/>
      <c r="Y32" s="11"/>
      <c r="Z32" s="22"/>
    </row>
    <row r="33" spans="1:26" ht="16.5" x14ac:dyDescent="0.3">
      <c r="A33" s="12">
        <v>28</v>
      </c>
      <c r="B33" s="7" t="s">
        <v>17</v>
      </c>
      <c r="C33" s="7">
        <v>15</v>
      </c>
      <c r="D33" s="7">
        <v>0</v>
      </c>
      <c r="E33" s="7">
        <v>2</v>
      </c>
      <c r="F33" s="7">
        <v>9</v>
      </c>
      <c r="G33" s="7">
        <v>0</v>
      </c>
      <c r="H33" s="7">
        <v>0</v>
      </c>
      <c r="I33" s="7">
        <v>0</v>
      </c>
      <c r="J33" s="7">
        <v>0</v>
      </c>
      <c r="K33" s="8">
        <f t="shared" si="0"/>
        <v>0</v>
      </c>
      <c r="L33" s="9">
        <v>0</v>
      </c>
      <c r="M33" s="10">
        <v>6</v>
      </c>
      <c r="N33" s="39">
        <f t="shared" si="1"/>
        <v>1</v>
      </c>
      <c r="O33" s="5"/>
      <c r="P33" s="5"/>
      <c r="Q33" s="5"/>
      <c r="R33" s="5"/>
      <c r="S33" s="5"/>
      <c r="T33" s="6"/>
      <c r="U33" s="11"/>
      <c r="W33" s="5"/>
      <c r="Y33" s="11"/>
      <c r="Z33" s="22"/>
    </row>
    <row r="34" spans="1:26" ht="16.5" x14ac:dyDescent="0.3">
      <c r="A34" s="12">
        <v>29</v>
      </c>
      <c r="B34" s="7" t="s">
        <v>11</v>
      </c>
      <c r="C34" s="7">
        <v>9</v>
      </c>
      <c r="D34" s="7">
        <v>0</v>
      </c>
      <c r="E34" s="7">
        <v>3</v>
      </c>
      <c r="F34" s="7">
        <v>9</v>
      </c>
      <c r="G34" s="7">
        <v>0</v>
      </c>
      <c r="H34" s="7">
        <v>0</v>
      </c>
      <c r="I34" s="7">
        <v>0</v>
      </c>
      <c r="J34" s="7">
        <v>3</v>
      </c>
      <c r="K34" s="8">
        <f t="shared" si="0"/>
        <v>3</v>
      </c>
      <c r="L34" s="9">
        <v>0</v>
      </c>
      <c r="M34" s="10">
        <v>2</v>
      </c>
      <c r="N34" s="39">
        <f t="shared" si="1"/>
        <v>0.6428571428571429</v>
      </c>
      <c r="O34" s="5"/>
      <c r="P34" s="5"/>
      <c r="Q34" s="5"/>
      <c r="R34" s="5"/>
      <c r="S34" s="5"/>
      <c r="T34" s="6"/>
      <c r="U34" s="11"/>
      <c r="W34" s="5"/>
      <c r="Y34" s="11"/>
      <c r="Z34" s="22"/>
    </row>
    <row r="35" spans="1:26" ht="16.5" x14ac:dyDescent="0.3">
      <c r="A35" s="12">
        <v>30</v>
      </c>
      <c r="B35" s="12" t="s">
        <v>12</v>
      </c>
      <c r="C35" s="7">
        <v>12</v>
      </c>
      <c r="D35" s="7">
        <v>1</v>
      </c>
      <c r="E35" s="7">
        <v>6</v>
      </c>
      <c r="F35" s="7">
        <v>6</v>
      </c>
      <c r="G35" s="7">
        <v>0</v>
      </c>
      <c r="H35" s="7">
        <v>0</v>
      </c>
      <c r="I35" s="7">
        <v>0</v>
      </c>
      <c r="J35" s="7">
        <v>2</v>
      </c>
      <c r="K35" s="8">
        <f t="shared" si="0"/>
        <v>2</v>
      </c>
      <c r="L35" s="9">
        <v>0</v>
      </c>
      <c r="M35" s="10">
        <v>0</v>
      </c>
      <c r="N35" s="39">
        <f t="shared" si="1"/>
        <v>0.8571428571428571</v>
      </c>
      <c r="O35" s="5"/>
      <c r="P35" s="5"/>
      <c r="Q35" s="5"/>
      <c r="R35" s="5"/>
      <c r="S35" s="5"/>
      <c r="T35" s="6"/>
      <c r="U35" s="11"/>
      <c r="W35" s="5"/>
      <c r="Y35" s="11"/>
      <c r="Z35" s="22"/>
    </row>
    <row r="36" spans="1:26" ht="16.5" x14ac:dyDescent="0.3">
      <c r="A36" s="44" t="s">
        <v>18</v>
      </c>
      <c r="B36" s="44"/>
      <c r="C36" s="12">
        <f t="shared" ref="C36:M36" si="2">SUM(C6:C35)</f>
        <v>378</v>
      </c>
      <c r="D36" s="12">
        <f t="shared" si="2"/>
        <v>33</v>
      </c>
      <c r="E36" s="12">
        <f t="shared" si="2"/>
        <v>116</v>
      </c>
      <c r="F36" s="12">
        <f t="shared" si="2"/>
        <v>220</v>
      </c>
      <c r="G36" s="12">
        <f t="shared" si="2"/>
        <v>0</v>
      </c>
      <c r="H36" s="12">
        <f t="shared" si="2"/>
        <v>20</v>
      </c>
      <c r="I36" s="12">
        <f t="shared" si="2"/>
        <v>13</v>
      </c>
      <c r="J36" s="12">
        <f t="shared" si="2"/>
        <v>32</v>
      </c>
      <c r="K36" s="14">
        <f t="shared" si="2"/>
        <v>65</v>
      </c>
      <c r="L36" s="15">
        <f t="shared" si="2"/>
        <v>6</v>
      </c>
      <c r="M36" s="16">
        <f t="shared" si="2"/>
        <v>63</v>
      </c>
      <c r="N36" s="41">
        <f>AVERAGE(N6:N35)</f>
        <v>0.87937491516051891</v>
      </c>
      <c r="O36" s="17"/>
      <c r="P36" s="5"/>
      <c r="Q36" s="5"/>
      <c r="R36" s="5"/>
      <c r="S36" s="6"/>
      <c r="T36" s="6"/>
      <c r="U36" s="5"/>
      <c r="V36" s="5"/>
    </row>
    <row r="37" spans="1:26" ht="16.5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6"/>
      <c r="T37" s="6"/>
      <c r="U37" s="5"/>
      <c r="V37" s="5"/>
    </row>
    <row r="38" spans="1:26" ht="16.5" x14ac:dyDescent="0.3">
      <c r="A38" s="45" t="s">
        <v>19</v>
      </c>
      <c r="B38" s="45"/>
      <c r="C38" s="45"/>
      <c r="D38" s="45"/>
      <c r="E38" s="45"/>
      <c r="F38" s="45"/>
      <c r="G38" s="45"/>
      <c r="H38" s="45"/>
      <c r="I38" s="45"/>
      <c r="J38" s="45"/>
      <c r="K38" s="46">
        <f>AVERAGE(C6:C35)</f>
        <v>12.6</v>
      </c>
      <c r="L38" s="46"/>
      <c r="M38" s="46"/>
      <c r="N38" s="5"/>
      <c r="O38" s="5"/>
      <c r="P38" s="5"/>
      <c r="Q38" s="5"/>
      <c r="R38" s="5"/>
      <c r="S38" s="6"/>
      <c r="T38" s="6"/>
      <c r="U38" s="5"/>
      <c r="V38" s="5"/>
    </row>
    <row r="39" spans="1:26" ht="16.5" x14ac:dyDescent="0.3">
      <c r="A39" s="45" t="s">
        <v>25</v>
      </c>
      <c r="B39" s="45"/>
      <c r="C39" s="45"/>
      <c r="D39" s="45"/>
      <c r="E39" s="45"/>
      <c r="F39" s="45"/>
      <c r="G39" s="45"/>
      <c r="H39" s="45"/>
      <c r="I39" s="45"/>
      <c r="J39" s="45"/>
      <c r="K39" s="46">
        <f>AVERAGE(E6:E35)</f>
        <v>3.8666666666666667</v>
      </c>
      <c r="L39" s="46"/>
      <c r="M39" s="46"/>
      <c r="N39" s="5"/>
      <c r="O39" s="5"/>
      <c r="P39" s="5"/>
      <c r="Q39" s="5"/>
      <c r="R39" s="5"/>
      <c r="S39" s="6"/>
      <c r="T39" s="6"/>
      <c r="U39" s="5"/>
      <c r="V39" s="5"/>
    </row>
    <row r="40" spans="1:26" ht="16.5" x14ac:dyDescent="0.3">
      <c r="A40" s="45" t="s">
        <v>20</v>
      </c>
      <c r="B40" s="45"/>
      <c r="C40" s="45"/>
      <c r="D40" s="45"/>
      <c r="E40" s="45"/>
      <c r="F40" s="45"/>
      <c r="G40" s="45"/>
      <c r="H40" s="45"/>
      <c r="I40" s="45"/>
      <c r="J40" s="45"/>
      <c r="K40" s="46">
        <f>AVERAGE(K6:K35)</f>
        <v>2.1666666666666665</v>
      </c>
      <c r="L40" s="46"/>
      <c r="M40" s="46"/>
      <c r="N40" s="5"/>
      <c r="O40" s="5"/>
      <c r="P40" s="5"/>
      <c r="Q40" s="5"/>
      <c r="R40" s="5"/>
      <c r="S40" s="6"/>
      <c r="T40" s="6"/>
      <c r="U40" s="5"/>
      <c r="V40" s="5"/>
    </row>
    <row r="41" spans="1:26" ht="16.5" x14ac:dyDescent="0.3">
      <c r="A41" s="45" t="s">
        <v>21</v>
      </c>
      <c r="B41" s="45"/>
      <c r="C41" s="45"/>
      <c r="D41" s="45"/>
      <c r="E41" s="45"/>
      <c r="F41" s="45"/>
      <c r="G41" s="45"/>
      <c r="H41" s="45"/>
      <c r="I41" s="45"/>
      <c r="J41" s="45"/>
      <c r="K41" s="46">
        <f>AVERAGE(H6:H35)</f>
        <v>0.66666666666666663</v>
      </c>
      <c r="L41" s="46"/>
      <c r="M41" s="46"/>
      <c r="N41" s="5"/>
      <c r="O41" s="5"/>
      <c r="P41" s="5"/>
      <c r="Q41" s="5"/>
      <c r="R41" s="5"/>
      <c r="S41" s="6"/>
      <c r="T41" s="6"/>
      <c r="U41" s="5"/>
      <c r="V41" s="5"/>
    </row>
    <row r="42" spans="1:26" ht="16.5" x14ac:dyDescent="0.3">
      <c r="A42" s="45" t="s">
        <v>22</v>
      </c>
      <c r="B42" s="45"/>
      <c r="C42" s="45"/>
      <c r="D42" s="45"/>
      <c r="E42" s="45"/>
      <c r="F42" s="45"/>
      <c r="G42" s="45"/>
      <c r="H42" s="45"/>
      <c r="I42" s="45"/>
      <c r="J42" s="45"/>
      <c r="K42" s="46">
        <f>AVERAGE(I6:I35)</f>
        <v>0.43333333333333335</v>
      </c>
      <c r="L42" s="46"/>
      <c r="M42" s="46"/>
      <c r="N42" s="5"/>
      <c r="O42" s="5"/>
      <c r="P42" s="5"/>
      <c r="Q42" s="5"/>
      <c r="R42" s="5"/>
      <c r="S42" s="6"/>
      <c r="T42" s="6"/>
      <c r="U42" s="5"/>
      <c r="V42" s="5"/>
    </row>
    <row r="43" spans="1:26" ht="16.5" x14ac:dyDescent="0.3">
      <c r="A43" s="45" t="s">
        <v>23</v>
      </c>
      <c r="B43" s="45"/>
      <c r="C43" s="45"/>
      <c r="D43" s="45"/>
      <c r="E43" s="45"/>
      <c r="F43" s="45"/>
      <c r="G43" s="45"/>
      <c r="H43" s="45"/>
      <c r="I43" s="45"/>
      <c r="J43" s="45"/>
      <c r="K43" s="46">
        <f>AVERAGE(J6:J35)</f>
        <v>1.0666666666666667</v>
      </c>
      <c r="L43" s="46"/>
      <c r="M43" s="46"/>
      <c r="N43" s="5"/>
      <c r="T43" s="6"/>
      <c r="U43" s="5"/>
      <c r="V43" s="5"/>
    </row>
    <row r="44" spans="1:26" ht="16.5" x14ac:dyDescent="0.3">
      <c r="A44" s="45" t="s">
        <v>24</v>
      </c>
      <c r="B44" s="45"/>
      <c r="C44" s="45"/>
      <c r="D44" s="45"/>
      <c r="E44" s="45"/>
      <c r="F44" s="45"/>
      <c r="G44" s="45"/>
      <c r="H44" s="45"/>
      <c r="I44" s="45"/>
      <c r="J44" s="45"/>
      <c r="K44" s="46">
        <f>AVERAGE(M6:M35)</f>
        <v>2.1</v>
      </c>
      <c r="L44" s="46"/>
      <c r="M44" s="46"/>
      <c r="N44" s="5"/>
      <c r="T44" s="6"/>
      <c r="U44" s="5"/>
      <c r="V44" s="5"/>
    </row>
    <row r="45" spans="1:26" ht="16.5" x14ac:dyDescent="0.3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1">
        <f>L36/K36</f>
        <v>9.2307692307692313E-2</v>
      </c>
      <c r="L45" s="51"/>
      <c r="M45" s="51"/>
      <c r="N45" s="5"/>
      <c r="T45" s="6"/>
      <c r="U45" s="5"/>
      <c r="V45" s="5"/>
    </row>
    <row r="47" spans="1:26" ht="15.75" x14ac:dyDescent="0.25"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24"/>
    </row>
    <row r="48" spans="1:26" ht="16.5" x14ac:dyDescent="0.3">
      <c r="B48" s="7"/>
      <c r="C48" s="44">
        <v>2018</v>
      </c>
      <c r="D48" s="44"/>
      <c r="E48" s="44">
        <v>2019</v>
      </c>
      <c r="F48" s="44"/>
      <c r="G48" s="44">
        <v>2020</v>
      </c>
      <c r="H48" s="44"/>
      <c r="I48" s="44">
        <v>2021</v>
      </c>
      <c r="J48" s="44"/>
      <c r="K48" s="44">
        <v>2022</v>
      </c>
      <c r="L48" s="44"/>
      <c r="M48" s="23"/>
    </row>
    <row r="49" spans="2:13" ht="16.5" x14ac:dyDescent="0.3">
      <c r="B49" s="12" t="s">
        <v>0</v>
      </c>
      <c r="C49" s="54">
        <v>0.1348</v>
      </c>
      <c r="D49" s="54"/>
      <c r="E49" s="54">
        <v>0.1333</v>
      </c>
      <c r="F49" s="54"/>
      <c r="G49" s="54">
        <v>0.1782</v>
      </c>
      <c r="H49" s="54"/>
      <c r="I49" s="54">
        <v>7.6899999999999996E-2</v>
      </c>
      <c r="J49" s="54"/>
      <c r="K49" s="54">
        <v>0.1346</v>
      </c>
      <c r="L49" s="54"/>
      <c r="M49" s="13"/>
    </row>
    <row r="50" spans="2:13" ht="16.5" x14ac:dyDescent="0.3">
      <c r="B50" s="12" t="s">
        <v>27</v>
      </c>
      <c r="C50" s="54">
        <v>0.12939999999999999</v>
      </c>
      <c r="D50" s="57"/>
      <c r="E50" s="54">
        <v>0.13039999999999999</v>
      </c>
      <c r="F50" s="54"/>
      <c r="G50" s="54">
        <v>7.7799999999999994E-2</v>
      </c>
      <c r="H50" s="54"/>
      <c r="I50" s="54">
        <v>0.20430000000000001</v>
      </c>
      <c r="J50" s="54"/>
      <c r="K50" s="54">
        <v>9.4299999999999995E-2</v>
      </c>
      <c r="L50" s="54"/>
      <c r="M50" s="13"/>
    </row>
    <row r="51" spans="2:13" ht="16.5" x14ac:dyDescent="0.3">
      <c r="B51" s="12" t="s">
        <v>46</v>
      </c>
      <c r="C51" s="54">
        <v>0.12609999999999999</v>
      </c>
      <c r="D51" s="54"/>
      <c r="E51" s="54">
        <v>6.8199999999999997E-2</v>
      </c>
      <c r="F51" s="54"/>
      <c r="G51" s="54">
        <v>0.125</v>
      </c>
      <c r="H51" s="54"/>
      <c r="I51" s="54">
        <v>7.0000000000000007E-2</v>
      </c>
      <c r="J51" s="54"/>
      <c r="K51" s="54">
        <v>0.16669999999999999</v>
      </c>
      <c r="L51" s="54"/>
    </row>
    <row r="52" spans="2:13" ht="16.5" x14ac:dyDescent="0.3">
      <c r="B52" s="12" t="s">
        <v>51</v>
      </c>
      <c r="C52" s="54">
        <v>0.14630000000000001</v>
      </c>
      <c r="D52" s="54"/>
      <c r="E52" s="54">
        <v>7.6899999999999996E-2</v>
      </c>
      <c r="F52" s="54"/>
      <c r="G52" s="54">
        <v>0.16850000000000001</v>
      </c>
      <c r="H52" s="54"/>
      <c r="I52" s="54">
        <v>0.10199999999999999</v>
      </c>
      <c r="J52" s="54"/>
      <c r="K52" s="54">
        <v>9.2299999999999993E-2</v>
      </c>
      <c r="L52" s="54"/>
    </row>
  </sheetData>
  <mergeCells count="45">
    <mergeCell ref="A39:J39"/>
    <mergeCell ref="K39:M39"/>
    <mergeCell ref="A1:X3"/>
    <mergeCell ref="A5:B5"/>
    <mergeCell ref="A36:B36"/>
    <mergeCell ref="A38:J38"/>
    <mergeCell ref="K38:M38"/>
    <mergeCell ref="A40:J40"/>
    <mergeCell ref="K40:M40"/>
    <mergeCell ref="A41:J41"/>
    <mergeCell ref="K41:M41"/>
    <mergeCell ref="A42:J42"/>
    <mergeCell ref="K42:M42"/>
    <mergeCell ref="A43:J43"/>
    <mergeCell ref="K43:M43"/>
    <mergeCell ref="A44:J44"/>
    <mergeCell ref="K44:M44"/>
    <mergeCell ref="A45:J45"/>
    <mergeCell ref="K45:M45"/>
    <mergeCell ref="B47:L47"/>
    <mergeCell ref="C48:D48"/>
    <mergeCell ref="E48:F48"/>
    <mergeCell ref="G48:H48"/>
    <mergeCell ref="I48:J48"/>
    <mergeCell ref="K48:L48"/>
    <mergeCell ref="C50:D50"/>
    <mergeCell ref="E50:F50"/>
    <mergeCell ref="G50:H50"/>
    <mergeCell ref="I50:J50"/>
    <mergeCell ref="K50:L50"/>
    <mergeCell ref="C49:D49"/>
    <mergeCell ref="E49:F49"/>
    <mergeCell ref="G49:H49"/>
    <mergeCell ref="I49:J49"/>
    <mergeCell ref="K49:L49"/>
    <mergeCell ref="C52:D52"/>
    <mergeCell ref="E52:F52"/>
    <mergeCell ref="G52:H52"/>
    <mergeCell ref="I52:J52"/>
    <mergeCell ref="K52:L52"/>
    <mergeCell ref="C51:D51"/>
    <mergeCell ref="E51:F51"/>
    <mergeCell ref="G51:H51"/>
    <mergeCell ref="I51:J51"/>
    <mergeCell ref="K51:L51"/>
  </mergeCells>
  <pageMargins left="0.7" right="0.7" top="0.75" bottom="0.75" header="0.3" footer="0.3"/>
  <pageSetup scale="6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6" sqref="D16:G21"/>
    </sheetView>
  </sheetViews>
  <sheetFormatPr defaultRowHeight="11.25" x14ac:dyDescent="0.2"/>
  <sheetData>
    <row r="1" spans="1:7" ht="12.75" x14ac:dyDescent="0.25">
      <c r="A1" s="11">
        <v>44652</v>
      </c>
      <c r="B1" s="22">
        <f>26-SUM(Apr!C6,Apr!E6,Apr!F6,Apr!G6)</f>
        <v>6</v>
      </c>
      <c r="E1" t="s">
        <v>42</v>
      </c>
      <c r="F1" t="s">
        <v>43</v>
      </c>
      <c r="G1" t="s">
        <v>44</v>
      </c>
    </row>
    <row r="2" spans="1:7" ht="12.75" x14ac:dyDescent="0.25">
      <c r="A2" s="11">
        <v>44653</v>
      </c>
      <c r="B2" s="22">
        <f>26-SUM(Apr!C7,Apr!E7,Apr!F7,Apr!G7)</f>
        <v>3</v>
      </c>
      <c r="D2" t="s">
        <v>29</v>
      </c>
      <c r="E2">
        <v>8</v>
      </c>
      <c r="F2">
        <v>16</v>
      </c>
      <c r="G2">
        <v>28</v>
      </c>
    </row>
    <row r="3" spans="1:7" ht="12.75" x14ac:dyDescent="0.25">
      <c r="A3" s="11">
        <v>44654</v>
      </c>
      <c r="B3" s="22">
        <f>26-SUM(Apr!C8,Apr!E8,Apr!F8,Apr!G8)</f>
        <v>1</v>
      </c>
      <c r="D3" t="s">
        <v>30</v>
      </c>
      <c r="E3">
        <v>14</v>
      </c>
      <c r="F3">
        <v>8</v>
      </c>
      <c r="G3">
        <v>31</v>
      </c>
    </row>
    <row r="4" spans="1:7" ht="12.75" x14ac:dyDescent="0.25">
      <c r="A4" s="11">
        <v>44655</v>
      </c>
      <c r="B4" s="22">
        <f>26-SUM(Apr!C9,Apr!E9,Apr!F9,Apr!G9)</f>
        <v>1</v>
      </c>
      <c r="D4" t="s">
        <v>31</v>
      </c>
      <c r="E4">
        <v>27</v>
      </c>
      <c r="F4">
        <v>10</v>
      </c>
      <c r="G4">
        <v>41</v>
      </c>
    </row>
    <row r="5" spans="1:7" ht="12.75" x14ac:dyDescent="0.25">
      <c r="A5" s="11">
        <v>44656</v>
      </c>
      <c r="B5" s="22">
        <f>26-SUM(Apr!C10,Apr!E10,Apr!F10,Apr!G10)</f>
        <v>11</v>
      </c>
      <c r="D5" t="s">
        <v>32</v>
      </c>
      <c r="E5">
        <v>20</v>
      </c>
      <c r="F5">
        <v>13</v>
      </c>
      <c r="G5">
        <v>32</v>
      </c>
    </row>
    <row r="6" spans="1:7" ht="15" x14ac:dyDescent="0.25">
      <c r="A6" s="11">
        <v>44657</v>
      </c>
      <c r="B6" s="22">
        <f>26-SUM(Apr!C11,Apr!E11,Apr!F11,Apr!G11)</f>
        <v>5</v>
      </c>
      <c r="D6" t="s">
        <v>33</v>
      </c>
      <c r="E6" s="19"/>
      <c r="F6" s="19"/>
      <c r="G6" s="19"/>
    </row>
    <row r="7" spans="1:7" ht="15" x14ac:dyDescent="0.25">
      <c r="A7" s="11">
        <v>44658</v>
      </c>
      <c r="B7" s="22">
        <f>26-SUM(Apr!C12,Apr!E12,Apr!F12,Apr!G12)</f>
        <v>6</v>
      </c>
      <c r="D7" t="s">
        <v>34</v>
      </c>
      <c r="E7" s="19"/>
      <c r="F7" s="19"/>
      <c r="G7" s="19"/>
    </row>
    <row r="8" spans="1:7" ht="15" x14ac:dyDescent="0.25">
      <c r="A8" s="11">
        <v>44659</v>
      </c>
      <c r="B8" s="22">
        <f>26-SUM(Apr!C13,Apr!E13,Apr!F13,Apr!G13)</f>
        <v>2</v>
      </c>
      <c r="D8" s="11" t="s">
        <v>35</v>
      </c>
      <c r="E8" s="19"/>
      <c r="F8" s="19"/>
      <c r="G8" s="19"/>
    </row>
    <row r="9" spans="1:7" ht="15" x14ac:dyDescent="0.25">
      <c r="A9" s="11">
        <v>44660</v>
      </c>
      <c r="B9" s="22">
        <f>26-SUM(Apr!C14,Apr!E14,Apr!F14,Apr!G14)</f>
        <v>6</v>
      </c>
      <c r="D9" t="s">
        <v>36</v>
      </c>
      <c r="E9" s="19"/>
      <c r="F9" s="19"/>
      <c r="G9" s="19"/>
    </row>
    <row r="10" spans="1:7" ht="15" x14ac:dyDescent="0.25">
      <c r="A10" s="11">
        <v>44661</v>
      </c>
      <c r="B10" s="22">
        <f>26-SUM(Apr!C15,Apr!E15,Apr!F15,Apr!G15)</f>
        <v>4</v>
      </c>
      <c r="D10" t="s">
        <v>37</v>
      </c>
      <c r="E10" s="19"/>
      <c r="F10" s="19"/>
      <c r="G10" s="19"/>
    </row>
    <row r="11" spans="1:7" ht="15" x14ac:dyDescent="0.25">
      <c r="A11" s="11">
        <v>44662</v>
      </c>
      <c r="B11" s="22">
        <f>26-SUM(Apr!C16,Apr!E16,Apr!F16,Apr!G16)</f>
        <v>4</v>
      </c>
      <c r="D11" t="s">
        <v>38</v>
      </c>
      <c r="E11" s="19"/>
      <c r="F11" s="19"/>
      <c r="G11" s="19"/>
    </row>
    <row r="12" spans="1:7" ht="15" x14ac:dyDescent="0.25">
      <c r="A12" s="11">
        <v>44663</v>
      </c>
      <c r="B12" s="22">
        <f>26-SUM(Apr!C17,Apr!E17,Apr!F17,Apr!G17)</f>
        <v>0</v>
      </c>
      <c r="D12" t="s">
        <v>39</v>
      </c>
      <c r="E12" s="19"/>
      <c r="F12" s="19"/>
      <c r="G12" s="19"/>
    </row>
    <row r="13" spans="1:7" ht="15" x14ac:dyDescent="0.25">
      <c r="A13" s="11">
        <v>44664</v>
      </c>
      <c r="B13" s="22">
        <f>26-SUM(Apr!C18,Apr!E18,Apr!F18,Apr!G18)</f>
        <v>0</v>
      </c>
      <c r="D13" t="s">
        <v>40</v>
      </c>
      <c r="E13" s="19"/>
      <c r="F13" s="19"/>
      <c r="G13" s="19"/>
    </row>
    <row r="14" spans="1:7" ht="12.75" x14ac:dyDescent="0.25">
      <c r="A14" s="11">
        <v>44665</v>
      </c>
      <c r="B14" s="22">
        <f>26-SUM(Apr!C19,Apr!E19,Apr!F19,Apr!G19)</f>
        <v>0</v>
      </c>
      <c r="D14" t="s">
        <v>41</v>
      </c>
      <c r="E14">
        <f>SUM(E2:E13)</f>
        <v>69</v>
      </c>
      <c r="F14">
        <f>SUM(F2:F13)</f>
        <v>47</v>
      </c>
      <c r="G14">
        <f>SUM(G2:G13)</f>
        <v>132</v>
      </c>
    </row>
    <row r="15" spans="1:7" ht="12.75" x14ac:dyDescent="0.25">
      <c r="A15" s="11">
        <v>44666</v>
      </c>
      <c r="B15" s="22">
        <f>26-SUM(Apr!C20,Apr!E20,Apr!F20,Apr!G20)</f>
        <v>0</v>
      </c>
    </row>
    <row r="16" spans="1:7" ht="12.75" x14ac:dyDescent="0.25">
      <c r="A16" s="11">
        <v>44667</v>
      </c>
      <c r="B16" s="22">
        <f>26-SUM(Apr!C21,Apr!E21,Apr!F21,Apr!G21)</f>
        <v>1</v>
      </c>
      <c r="E16" t="s">
        <v>42</v>
      </c>
      <c r="F16" t="s">
        <v>43</v>
      </c>
      <c r="G16" t="s">
        <v>44</v>
      </c>
    </row>
    <row r="17" spans="1:11" ht="12.75" x14ac:dyDescent="0.25">
      <c r="A17" s="11">
        <v>44668</v>
      </c>
      <c r="B17" s="22">
        <f>26-SUM(Apr!C22,Apr!E22,Apr!F22,Apr!G22)</f>
        <v>0</v>
      </c>
      <c r="D17">
        <v>2018</v>
      </c>
      <c r="E17">
        <v>49</v>
      </c>
      <c r="F17">
        <v>18</v>
      </c>
      <c r="G17">
        <v>15</v>
      </c>
    </row>
    <row r="18" spans="1:11" ht="12.75" x14ac:dyDescent="0.25">
      <c r="A18" s="11">
        <v>44669</v>
      </c>
      <c r="B18" s="22">
        <f>26-SUM(Apr!C23,Apr!E23,Apr!F23,Apr!G23)</f>
        <v>0</v>
      </c>
      <c r="D18">
        <v>2019</v>
      </c>
      <c r="E18">
        <v>47</v>
      </c>
      <c r="F18">
        <v>20</v>
      </c>
      <c r="G18">
        <v>24</v>
      </c>
    </row>
    <row r="19" spans="1:11" ht="12.75" x14ac:dyDescent="0.25">
      <c r="A19" s="11">
        <v>44670</v>
      </c>
      <c r="B19" s="22">
        <f>26-SUM(Apr!C24,Apr!E24,Apr!F24,Apr!G24)</f>
        <v>2</v>
      </c>
      <c r="D19">
        <v>2020</v>
      </c>
      <c r="E19">
        <v>60</v>
      </c>
      <c r="F19">
        <v>13</v>
      </c>
      <c r="G19">
        <v>16</v>
      </c>
    </row>
    <row r="20" spans="1:11" ht="12.75" x14ac:dyDescent="0.25">
      <c r="A20" s="11">
        <v>44671</v>
      </c>
      <c r="B20" s="22">
        <f>26-SUM(Apr!C25,Apr!E25,Apr!F25,Apr!G25)</f>
        <v>3</v>
      </c>
      <c r="D20">
        <v>2021</v>
      </c>
      <c r="E20">
        <v>39</v>
      </c>
      <c r="F20">
        <v>11</v>
      </c>
      <c r="G20">
        <v>48</v>
      </c>
    </row>
    <row r="21" spans="1:11" ht="12.75" x14ac:dyDescent="0.25">
      <c r="A21" s="11">
        <v>44672</v>
      </c>
      <c r="B21" s="22">
        <f>26-SUM(Apr!C26,Apr!E26,Apr!F26,Apr!G26)</f>
        <v>0</v>
      </c>
      <c r="D21">
        <v>2022</v>
      </c>
      <c r="E21">
        <v>20</v>
      </c>
      <c r="F21">
        <v>13</v>
      </c>
      <c r="G21">
        <v>32</v>
      </c>
    </row>
    <row r="22" spans="1:11" ht="12.75" x14ac:dyDescent="0.25">
      <c r="A22" s="11">
        <v>44673</v>
      </c>
      <c r="B22" s="22">
        <f>26-SUM(Apr!C27,Apr!E27,Apr!F27,Apr!G27)</f>
        <v>2</v>
      </c>
    </row>
    <row r="23" spans="1:11" ht="12.75" x14ac:dyDescent="0.25">
      <c r="A23" s="11">
        <v>44674</v>
      </c>
      <c r="B23" s="22">
        <f>26-SUM(Apr!C28,Apr!E28,Apr!F28,Apr!G28)</f>
        <v>0</v>
      </c>
      <c r="K23" t="s">
        <v>56</v>
      </c>
    </row>
    <row r="24" spans="1:11" ht="12.75" x14ac:dyDescent="0.25">
      <c r="A24" s="11">
        <v>44675</v>
      </c>
      <c r="B24" s="22">
        <f>26-SUM(Apr!C29,Apr!E29,Apr!F29,Apr!G29)</f>
        <v>0</v>
      </c>
    </row>
    <row r="25" spans="1:11" ht="12.75" x14ac:dyDescent="0.25">
      <c r="A25" s="11">
        <v>44676</v>
      </c>
      <c r="B25" s="22">
        <f>26-SUM(Apr!C30,Apr!E30,Apr!F30,Apr!G30)</f>
        <v>0</v>
      </c>
    </row>
    <row r="26" spans="1:11" ht="12.75" x14ac:dyDescent="0.25">
      <c r="A26" s="11">
        <v>44677</v>
      </c>
      <c r="B26" s="22">
        <f>26-SUM(Apr!C31,Apr!E31,Apr!F31,Apr!G31)</f>
        <v>2</v>
      </c>
    </row>
    <row r="27" spans="1:11" ht="12.75" x14ac:dyDescent="0.25">
      <c r="A27" s="11">
        <v>44678</v>
      </c>
      <c r="B27" s="22">
        <f>26-SUM(Apr!C32,Apr!E32,Apr!F32,Apr!G32)</f>
        <v>0</v>
      </c>
    </row>
    <row r="28" spans="1:11" ht="12.75" x14ac:dyDescent="0.25">
      <c r="A28" s="11">
        <v>44679</v>
      </c>
      <c r="B28" s="22">
        <f>26-SUM(Apr!C33,Apr!E33,Apr!F33,Apr!G33)</f>
        <v>0</v>
      </c>
    </row>
    <row r="29" spans="1:11" ht="12.75" x14ac:dyDescent="0.25">
      <c r="A29" s="11">
        <v>44680</v>
      </c>
      <c r="B29" s="22">
        <f>26-SUM(Apr!C34,Apr!E34,Apr!F34,Apr!G34)</f>
        <v>5</v>
      </c>
    </row>
    <row r="30" spans="1:11" ht="12.75" x14ac:dyDescent="0.25">
      <c r="A30" s="11">
        <v>44681</v>
      </c>
      <c r="B30" s="22">
        <f>26-SUM(Apr!C35,Apr!E35,Apr!F35,Apr!G35)</f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zoomScaleNormal="100" workbookViewId="0">
      <selection activeCell="N6" sqref="N6"/>
    </sheetView>
  </sheetViews>
  <sheetFormatPr defaultRowHeight="12.75" x14ac:dyDescent="0.25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3" width="4.5" bestFit="1" customWidth="1"/>
    <col min="20" max="20" width="9.33203125" style="11"/>
    <col min="23" max="23" width="9.33203125" style="11"/>
    <col min="25" max="25" width="9.33203125" style="1"/>
    <col min="35" max="35" width="10.6640625" customWidth="1"/>
  </cols>
  <sheetData>
    <row r="1" spans="1:26" x14ac:dyDescent="0.25">
      <c r="A1" s="42" t="s">
        <v>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26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</row>
    <row r="3" spans="1:26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</row>
    <row r="4" spans="1:26" ht="4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  <c r="T4" s="3"/>
      <c r="U4" s="2"/>
      <c r="V4" s="2"/>
    </row>
    <row r="5" spans="1:26" ht="179.25" x14ac:dyDescent="0.4">
      <c r="A5" s="43" t="s">
        <v>33</v>
      </c>
      <c r="B5" s="43"/>
      <c r="C5" s="4" t="s">
        <v>1</v>
      </c>
      <c r="D5" s="4" t="s">
        <v>2</v>
      </c>
      <c r="E5" s="4" t="s">
        <v>3</v>
      </c>
      <c r="F5" s="4" t="s">
        <v>45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35" t="s">
        <v>67</v>
      </c>
      <c r="O5" s="5"/>
      <c r="P5" s="5"/>
      <c r="Q5" s="5"/>
      <c r="R5" s="5"/>
      <c r="S5" s="5"/>
      <c r="T5" s="6"/>
      <c r="U5" s="6"/>
      <c r="V5" s="5"/>
      <c r="W5" s="5"/>
      <c r="X5" s="11"/>
      <c r="Y5"/>
      <c r="Z5" s="1"/>
    </row>
    <row r="6" spans="1:26" ht="16.5" x14ac:dyDescent="0.3">
      <c r="A6" s="18">
        <v>1</v>
      </c>
      <c r="B6" s="12" t="s">
        <v>13</v>
      </c>
      <c r="C6" s="7">
        <v>13</v>
      </c>
      <c r="D6" s="7">
        <v>1</v>
      </c>
      <c r="E6" s="7">
        <v>5</v>
      </c>
      <c r="F6" s="7">
        <v>7</v>
      </c>
      <c r="G6" s="7">
        <v>0</v>
      </c>
      <c r="H6" s="7">
        <v>1</v>
      </c>
      <c r="I6" s="7">
        <v>0</v>
      </c>
      <c r="J6" s="7">
        <v>0</v>
      </c>
      <c r="K6" s="8">
        <f t="shared" ref="K6:K36" si="0">SUM(H6,I6,J6)</f>
        <v>1</v>
      </c>
      <c r="L6" s="9">
        <v>0</v>
      </c>
      <c r="M6" s="10">
        <v>0</v>
      </c>
      <c r="N6" s="39">
        <f>(C6)/(26-E6-F6-G6)</f>
        <v>0.9285714285714286</v>
      </c>
      <c r="O6" s="5"/>
      <c r="P6" s="5"/>
      <c r="Q6" s="5"/>
      <c r="R6" s="5"/>
      <c r="S6" s="5"/>
      <c r="T6" s="6"/>
      <c r="U6" s="11"/>
      <c r="W6" s="5"/>
      <c r="X6" s="11"/>
      <c r="Y6"/>
      <c r="Z6" s="1"/>
    </row>
    <row r="7" spans="1:26" ht="16.5" x14ac:dyDescent="0.3">
      <c r="A7" s="12">
        <v>2</v>
      </c>
      <c r="B7" s="7" t="s">
        <v>14</v>
      </c>
      <c r="C7" s="7">
        <v>13</v>
      </c>
      <c r="D7" s="7">
        <v>1</v>
      </c>
      <c r="E7" s="7">
        <v>6</v>
      </c>
      <c r="F7" s="7">
        <v>7</v>
      </c>
      <c r="G7" s="7">
        <v>0</v>
      </c>
      <c r="H7" s="7">
        <v>0</v>
      </c>
      <c r="I7" s="7">
        <v>0</v>
      </c>
      <c r="J7" s="7">
        <v>4</v>
      </c>
      <c r="K7" s="8">
        <f t="shared" si="0"/>
        <v>4</v>
      </c>
      <c r="L7" s="9">
        <v>0</v>
      </c>
      <c r="M7" s="10">
        <v>4</v>
      </c>
      <c r="N7" s="39">
        <f t="shared" ref="N7:N36" si="1">(C7)/(26-E7-F7-G7)</f>
        <v>1</v>
      </c>
      <c r="O7" s="5"/>
      <c r="P7" s="5"/>
      <c r="Q7" s="5"/>
      <c r="R7" s="5"/>
      <c r="S7" s="5"/>
      <c r="T7" s="6"/>
      <c r="U7" s="11"/>
      <c r="W7" s="5"/>
      <c r="X7" s="11"/>
      <c r="Y7"/>
      <c r="Z7" s="1"/>
    </row>
    <row r="8" spans="1:26" ht="16.5" x14ac:dyDescent="0.3">
      <c r="A8" s="12">
        <v>3</v>
      </c>
      <c r="B8" s="7" t="s">
        <v>15</v>
      </c>
      <c r="C8" s="7">
        <v>13</v>
      </c>
      <c r="D8" s="7">
        <v>1</v>
      </c>
      <c r="E8" s="7">
        <v>2</v>
      </c>
      <c r="F8" s="7">
        <v>9</v>
      </c>
      <c r="G8" s="7">
        <v>0</v>
      </c>
      <c r="H8" s="7">
        <v>2</v>
      </c>
      <c r="I8" s="7">
        <v>1</v>
      </c>
      <c r="J8" s="7">
        <v>0</v>
      </c>
      <c r="K8" s="8">
        <f t="shared" si="0"/>
        <v>3</v>
      </c>
      <c r="L8" s="9">
        <v>0</v>
      </c>
      <c r="M8" s="10">
        <v>3</v>
      </c>
      <c r="N8" s="39">
        <f t="shared" si="1"/>
        <v>0.8666666666666667</v>
      </c>
      <c r="O8" s="5"/>
      <c r="P8" s="5"/>
      <c r="Q8" s="5"/>
      <c r="R8" s="5"/>
      <c r="S8" s="5"/>
      <c r="T8" s="6"/>
      <c r="U8" s="11"/>
      <c r="W8" s="5"/>
      <c r="X8" s="11"/>
      <c r="Y8"/>
      <c r="Z8" s="1"/>
    </row>
    <row r="9" spans="1:26" ht="16.5" x14ac:dyDescent="0.3">
      <c r="A9" s="12">
        <v>4</v>
      </c>
      <c r="B9" s="7" t="s">
        <v>16</v>
      </c>
      <c r="C9" s="7">
        <v>13</v>
      </c>
      <c r="D9" s="7">
        <v>0</v>
      </c>
      <c r="E9" s="7">
        <v>1</v>
      </c>
      <c r="F9" s="7">
        <v>11</v>
      </c>
      <c r="G9" s="7">
        <v>0</v>
      </c>
      <c r="H9" s="7">
        <v>0</v>
      </c>
      <c r="I9" s="7">
        <v>1</v>
      </c>
      <c r="J9" s="7">
        <v>3</v>
      </c>
      <c r="K9" s="8">
        <f t="shared" si="0"/>
        <v>4</v>
      </c>
      <c r="L9" s="9">
        <v>0</v>
      </c>
      <c r="M9" s="10">
        <v>6</v>
      </c>
      <c r="N9" s="39">
        <f t="shared" si="1"/>
        <v>0.9285714285714286</v>
      </c>
      <c r="O9" s="5"/>
      <c r="P9" s="5"/>
      <c r="Q9" s="5"/>
      <c r="R9" s="5"/>
      <c r="S9" s="5"/>
      <c r="T9" s="6"/>
      <c r="U9" s="11"/>
      <c r="W9" s="5"/>
      <c r="X9" s="11"/>
      <c r="Y9"/>
      <c r="Z9" s="1"/>
    </row>
    <row r="10" spans="1:26" ht="16.5" x14ac:dyDescent="0.3">
      <c r="A10" s="12">
        <v>5</v>
      </c>
      <c r="B10" s="7" t="s">
        <v>17</v>
      </c>
      <c r="C10" s="7">
        <v>12</v>
      </c>
      <c r="D10" s="7">
        <v>0</v>
      </c>
      <c r="E10" s="7">
        <v>1</v>
      </c>
      <c r="F10" s="7">
        <v>13</v>
      </c>
      <c r="G10" s="7">
        <v>0</v>
      </c>
      <c r="H10" s="7">
        <v>0</v>
      </c>
      <c r="I10" s="7">
        <v>1</v>
      </c>
      <c r="J10" s="7">
        <v>1</v>
      </c>
      <c r="K10" s="8">
        <f t="shared" si="0"/>
        <v>2</v>
      </c>
      <c r="L10" s="9">
        <v>0</v>
      </c>
      <c r="M10" s="10">
        <v>2</v>
      </c>
      <c r="N10" s="39">
        <f t="shared" si="1"/>
        <v>1</v>
      </c>
      <c r="O10" s="5"/>
      <c r="P10" s="5"/>
      <c r="Q10" s="13"/>
      <c r="R10" s="13"/>
      <c r="S10" s="13"/>
      <c r="T10" s="6"/>
      <c r="U10" s="11"/>
      <c r="W10" s="5"/>
      <c r="X10" s="11"/>
      <c r="Y10"/>
      <c r="Z10" s="1"/>
    </row>
    <row r="11" spans="1:26" ht="16.5" x14ac:dyDescent="0.3">
      <c r="A11" s="12">
        <v>6</v>
      </c>
      <c r="B11" s="7" t="s">
        <v>11</v>
      </c>
      <c r="C11" s="7">
        <v>11</v>
      </c>
      <c r="D11" s="7">
        <v>1</v>
      </c>
      <c r="E11" s="7">
        <v>2</v>
      </c>
      <c r="F11" s="7">
        <v>13</v>
      </c>
      <c r="G11" s="7">
        <v>0</v>
      </c>
      <c r="H11" s="7">
        <v>0</v>
      </c>
      <c r="I11" s="7">
        <v>0</v>
      </c>
      <c r="J11" s="7">
        <v>1</v>
      </c>
      <c r="K11" s="8">
        <f t="shared" si="0"/>
        <v>1</v>
      </c>
      <c r="L11" s="9">
        <v>0</v>
      </c>
      <c r="M11" s="10">
        <v>1</v>
      </c>
      <c r="N11" s="39">
        <f t="shared" si="1"/>
        <v>1</v>
      </c>
      <c r="O11" s="5"/>
      <c r="P11" s="5"/>
      <c r="Q11" s="13"/>
      <c r="R11" s="13"/>
      <c r="S11" s="13"/>
      <c r="T11" s="6"/>
      <c r="U11" s="11"/>
      <c r="W11" s="5"/>
      <c r="X11" s="11"/>
      <c r="Y11"/>
      <c r="Z11" s="1"/>
    </row>
    <row r="12" spans="1:26" ht="16.5" x14ac:dyDescent="0.3">
      <c r="A12" s="12">
        <v>7</v>
      </c>
      <c r="B12" s="12" t="s">
        <v>12</v>
      </c>
      <c r="C12" s="7">
        <v>11</v>
      </c>
      <c r="D12" s="7">
        <v>0</v>
      </c>
      <c r="E12" s="7">
        <v>2</v>
      </c>
      <c r="F12" s="7">
        <v>12</v>
      </c>
      <c r="G12" s="7">
        <v>0</v>
      </c>
      <c r="H12" s="7">
        <v>0</v>
      </c>
      <c r="I12" s="7">
        <v>0</v>
      </c>
      <c r="J12" s="7">
        <v>0</v>
      </c>
      <c r="K12" s="8">
        <f t="shared" si="0"/>
        <v>0</v>
      </c>
      <c r="L12" s="9">
        <v>0</v>
      </c>
      <c r="M12" s="10">
        <v>0</v>
      </c>
      <c r="N12" s="39">
        <f t="shared" si="1"/>
        <v>0.91666666666666663</v>
      </c>
      <c r="O12" s="22"/>
      <c r="P12" s="5"/>
      <c r="Q12" s="13"/>
      <c r="R12" s="13"/>
      <c r="S12" s="13"/>
      <c r="T12" s="6"/>
      <c r="U12" s="11"/>
      <c r="W12" s="5"/>
      <c r="X12" s="11"/>
      <c r="Y12"/>
      <c r="Z12" s="1"/>
    </row>
    <row r="13" spans="1:26" ht="16.5" x14ac:dyDescent="0.3">
      <c r="A13" s="12">
        <v>8</v>
      </c>
      <c r="B13" s="12" t="s">
        <v>13</v>
      </c>
      <c r="C13" s="7">
        <v>12</v>
      </c>
      <c r="D13" s="7">
        <v>1</v>
      </c>
      <c r="E13" s="7">
        <v>2</v>
      </c>
      <c r="F13" s="7">
        <v>12</v>
      </c>
      <c r="G13" s="7">
        <v>0</v>
      </c>
      <c r="H13" s="7">
        <v>0</v>
      </c>
      <c r="I13" s="7">
        <v>1</v>
      </c>
      <c r="J13" s="7">
        <v>0</v>
      </c>
      <c r="K13" s="8">
        <f t="shared" si="0"/>
        <v>1</v>
      </c>
      <c r="L13" s="9">
        <v>0</v>
      </c>
      <c r="M13" s="10">
        <v>0</v>
      </c>
      <c r="N13" s="39">
        <f t="shared" si="1"/>
        <v>1</v>
      </c>
      <c r="O13" s="5"/>
      <c r="P13" s="5"/>
      <c r="Q13" s="13"/>
      <c r="R13" s="13"/>
      <c r="S13" s="13"/>
      <c r="T13" s="6"/>
      <c r="U13" s="11"/>
      <c r="W13" s="5"/>
      <c r="X13" s="11"/>
      <c r="Y13"/>
      <c r="Z13" s="1"/>
    </row>
    <row r="14" spans="1:26" ht="16.5" x14ac:dyDescent="0.3">
      <c r="A14" s="12">
        <v>9</v>
      </c>
      <c r="B14" s="7" t="s">
        <v>14</v>
      </c>
      <c r="C14" s="7">
        <v>12</v>
      </c>
      <c r="D14" s="7">
        <v>0</v>
      </c>
      <c r="E14" s="7">
        <v>2</v>
      </c>
      <c r="F14" s="7">
        <v>12</v>
      </c>
      <c r="G14" s="7">
        <v>0</v>
      </c>
      <c r="H14" s="7">
        <v>0</v>
      </c>
      <c r="I14" s="7">
        <v>0</v>
      </c>
      <c r="J14" s="7">
        <v>1</v>
      </c>
      <c r="K14" s="8">
        <f t="shared" si="0"/>
        <v>1</v>
      </c>
      <c r="L14" s="9">
        <v>0</v>
      </c>
      <c r="M14" s="10">
        <v>4</v>
      </c>
      <c r="N14" s="39">
        <f t="shared" si="1"/>
        <v>1</v>
      </c>
      <c r="O14" s="5"/>
      <c r="P14" s="5"/>
      <c r="Q14" s="13"/>
      <c r="R14" s="13"/>
      <c r="S14" s="13"/>
      <c r="T14" s="6"/>
      <c r="U14" s="11"/>
      <c r="W14" s="5"/>
      <c r="X14" s="11"/>
      <c r="Y14"/>
      <c r="Z14" s="1"/>
    </row>
    <row r="15" spans="1:26" ht="16.5" x14ac:dyDescent="0.3">
      <c r="A15" s="12">
        <v>10</v>
      </c>
      <c r="B15" s="7" t="s">
        <v>15</v>
      </c>
      <c r="C15" s="7">
        <v>9</v>
      </c>
      <c r="D15" s="7">
        <v>0</v>
      </c>
      <c r="E15" s="7">
        <v>3</v>
      </c>
      <c r="F15" s="7">
        <v>8</v>
      </c>
      <c r="G15" s="7">
        <v>0</v>
      </c>
      <c r="H15" s="7">
        <v>2</v>
      </c>
      <c r="I15" s="7">
        <v>0</v>
      </c>
      <c r="J15" s="7">
        <v>1</v>
      </c>
      <c r="K15" s="8">
        <f t="shared" si="0"/>
        <v>3</v>
      </c>
      <c r="L15" s="9">
        <v>0</v>
      </c>
      <c r="M15" s="10">
        <v>0</v>
      </c>
      <c r="N15" s="39">
        <f t="shared" si="1"/>
        <v>0.6</v>
      </c>
      <c r="O15" s="5"/>
      <c r="P15" s="5"/>
      <c r="Q15" s="13"/>
      <c r="R15" s="13"/>
      <c r="S15" s="13"/>
      <c r="T15" s="6"/>
      <c r="U15" s="11"/>
      <c r="W15" s="5"/>
      <c r="X15" s="11"/>
      <c r="Y15"/>
      <c r="Z15" s="1"/>
    </row>
    <row r="16" spans="1:26" ht="16.5" x14ac:dyDescent="0.3">
      <c r="A16" s="12">
        <v>11</v>
      </c>
      <c r="B16" s="7" t="s">
        <v>16</v>
      </c>
      <c r="C16" s="7">
        <v>12</v>
      </c>
      <c r="D16" s="7">
        <v>0</v>
      </c>
      <c r="E16" s="7">
        <v>3</v>
      </c>
      <c r="F16" s="7">
        <v>8</v>
      </c>
      <c r="G16" s="7">
        <v>0</v>
      </c>
      <c r="H16" s="7">
        <v>2</v>
      </c>
      <c r="I16" s="7">
        <v>0</v>
      </c>
      <c r="J16" s="7">
        <v>1</v>
      </c>
      <c r="K16" s="8">
        <f t="shared" si="0"/>
        <v>3</v>
      </c>
      <c r="L16" s="9">
        <v>0</v>
      </c>
      <c r="M16" s="10">
        <v>4</v>
      </c>
      <c r="N16" s="39">
        <f t="shared" si="1"/>
        <v>0.8</v>
      </c>
      <c r="O16" s="5"/>
      <c r="P16" s="5"/>
      <c r="Q16" s="13"/>
      <c r="R16" s="13"/>
      <c r="S16" s="13"/>
      <c r="T16" s="6"/>
      <c r="U16" s="11"/>
      <c r="W16" s="5"/>
      <c r="X16" s="11"/>
      <c r="Y16"/>
      <c r="Z16" s="1"/>
    </row>
    <row r="17" spans="1:26" ht="16.5" x14ac:dyDescent="0.3">
      <c r="A17" s="12">
        <v>12</v>
      </c>
      <c r="B17" s="7" t="s">
        <v>17</v>
      </c>
      <c r="C17" s="7">
        <v>11</v>
      </c>
      <c r="D17" s="7">
        <v>0</v>
      </c>
      <c r="E17" s="7">
        <v>3</v>
      </c>
      <c r="F17" s="7">
        <v>9</v>
      </c>
      <c r="G17" s="7">
        <v>0</v>
      </c>
      <c r="H17" s="7">
        <v>1</v>
      </c>
      <c r="I17" s="7">
        <v>1</v>
      </c>
      <c r="J17" s="7">
        <v>1</v>
      </c>
      <c r="K17" s="8">
        <f t="shared" si="0"/>
        <v>3</v>
      </c>
      <c r="L17" s="9">
        <v>0</v>
      </c>
      <c r="M17" s="10">
        <v>3</v>
      </c>
      <c r="N17" s="39">
        <f t="shared" si="1"/>
        <v>0.7857142857142857</v>
      </c>
      <c r="O17" s="5"/>
      <c r="P17" s="5"/>
      <c r="Q17" s="13"/>
      <c r="R17" s="13"/>
      <c r="S17" s="13"/>
      <c r="T17" s="6"/>
      <c r="U17" s="11"/>
      <c r="W17" s="5"/>
      <c r="X17" s="11"/>
      <c r="Y17"/>
      <c r="Z17" s="1"/>
    </row>
    <row r="18" spans="1:26" ht="16.5" x14ac:dyDescent="0.3">
      <c r="A18" s="12">
        <v>13</v>
      </c>
      <c r="B18" s="7" t="s">
        <v>11</v>
      </c>
      <c r="C18" s="7">
        <v>11</v>
      </c>
      <c r="D18" s="7">
        <v>2</v>
      </c>
      <c r="E18" s="7">
        <v>3</v>
      </c>
      <c r="F18" s="7">
        <v>9</v>
      </c>
      <c r="G18" s="7">
        <v>0</v>
      </c>
      <c r="H18" s="7">
        <v>1</v>
      </c>
      <c r="I18" s="7">
        <v>0</v>
      </c>
      <c r="J18" s="7">
        <v>1</v>
      </c>
      <c r="K18" s="8">
        <f t="shared" si="0"/>
        <v>2</v>
      </c>
      <c r="L18" s="9">
        <v>0</v>
      </c>
      <c r="M18" s="10">
        <v>4</v>
      </c>
      <c r="N18" s="39">
        <f t="shared" si="1"/>
        <v>0.7857142857142857</v>
      </c>
      <c r="O18" s="5"/>
      <c r="P18" s="5"/>
      <c r="Q18" s="13"/>
      <c r="R18" s="13"/>
      <c r="S18" s="13"/>
      <c r="T18" s="6"/>
      <c r="U18" s="11"/>
      <c r="W18" s="5"/>
      <c r="X18" s="11"/>
      <c r="Y18"/>
      <c r="Z18" s="1"/>
    </row>
    <row r="19" spans="1:26" ht="16.5" x14ac:dyDescent="0.3">
      <c r="A19" s="12">
        <v>14</v>
      </c>
      <c r="B19" s="12" t="s">
        <v>12</v>
      </c>
      <c r="C19" s="7">
        <v>11</v>
      </c>
      <c r="D19" s="7">
        <v>0</v>
      </c>
      <c r="E19" s="7">
        <v>2</v>
      </c>
      <c r="F19" s="7">
        <v>10</v>
      </c>
      <c r="G19" s="7">
        <v>0</v>
      </c>
      <c r="H19" s="7">
        <v>1</v>
      </c>
      <c r="I19" s="7">
        <v>0</v>
      </c>
      <c r="J19" s="7">
        <v>1</v>
      </c>
      <c r="K19" s="8">
        <f t="shared" si="0"/>
        <v>2</v>
      </c>
      <c r="L19" s="9">
        <v>1</v>
      </c>
      <c r="M19" s="10">
        <v>0</v>
      </c>
      <c r="N19" s="39">
        <f t="shared" si="1"/>
        <v>0.7857142857142857</v>
      </c>
      <c r="O19" s="5"/>
      <c r="P19" s="13"/>
      <c r="Q19" s="13"/>
      <c r="R19" s="13"/>
      <c r="S19" s="13"/>
      <c r="T19" s="6"/>
      <c r="U19" s="11"/>
      <c r="W19" s="5"/>
      <c r="X19" s="11"/>
      <c r="Y19"/>
      <c r="Z19" s="1"/>
    </row>
    <row r="20" spans="1:26" ht="16.5" x14ac:dyDescent="0.3">
      <c r="A20" s="12">
        <v>15</v>
      </c>
      <c r="B20" s="12" t="s">
        <v>13</v>
      </c>
      <c r="C20" s="7">
        <v>12</v>
      </c>
      <c r="D20" s="7">
        <v>0</v>
      </c>
      <c r="E20" s="7">
        <v>2</v>
      </c>
      <c r="F20" s="7">
        <v>10</v>
      </c>
      <c r="G20" s="7">
        <v>0</v>
      </c>
      <c r="H20" s="7">
        <v>0</v>
      </c>
      <c r="I20" s="7">
        <v>0</v>
      </c>
      <c r="J20" s="7">
        <v>1</v>
      </c>
      <c r="K20" s="8">
        <f t="shared" si="0"/>
        <v>1</v>
      </c>
      <c r="L20" s="9">
        <v>0</v>
      </c>
      <c r="M20" s="10">
        <v>0</v>
      </c>
      <c r="N20" s="39">
        <f t="shared" si="1"/>
        <v>0.8571428571428571</v>
      </c>
      <c r="O20" s="5"/>
      <c r="P20" s="5"/>
      <c r="Q20" s="13"/>
      <c r="R20" s="13"/>
      <c r="S20" s="13"/>
      <c r="T20" s="6"/>
      <c r="U20" s="11"/>
      <c r="W20" s="5"/>
      <c r="X20" s="11"/>
      <c r="Y20"/>
      <c r="Z20" s="1"/>
    </row>
    <row r="21" spans="1:26" ht="16.5" x14ac:dyDescent="0.3">
      <c r="A21" s="12">
        <v>16</v>
      </c>
      <c r="B21" s="7" t="s">
        <v>14</v>
      </c>
      <c r="C21" s="7">
        <v>12</v>
      </c>
      <c r="D21" s="7">
        <v>0</v>
      </c>
      <c r="E21" s="7">
        <v>2</v>
      </c>
      <c r="F21" s="7">
        <v>10</v>
      </c>
      <c r="G21" s="7">
        <v>0</v>
      </c>
      <c r="H21" s="7">
        <v>0</v>
      </c>
      <c r="I21" s="7">
        <v>0</v>
      </c>
      <c r="J21" s="7">
        <v>3</v>
      </c>
      <c r="K21" s="8">
        <f t="shared" si="0"/>
        <v>3</v>
      </c>
      <c r="L21" s="9">
        <v>0</v>
      </c>
      <c r="M21" s="10">
        <v>2</v>
      </c>
      <c r="N21" s="39">
        <f t="shared" si="1"/>
        <v>0.8571428571428571</v>
      </c>
      <c r="O21" s="22"/>
      <c r="P21" s="5"/>
      <c r="Q21" s="13"/>
      <c r="R21" s="13"/>
      <c r="S21" s="13"/>
      <c r="T21" s="6"/>
      <c r="U21" s="11"/>
      <c r="W21" s="5"/>
      <c r="X21" s="11"/>
      <c r="Y21"/>
      <c r="Z21" s="1"/>
    </row>
    <row r="22" spans="1:26" ht="16.5" x14ac:dyDescent="0.3">
      <c r="A22" s="12">
        <v>17</v>
      </c>
      <c r="B22" s="7" t="s">
        <v>15</v>
      </c>
      <c r="C22" s="7">
        <v>13</v>
      </c>
      <c r="D22" s="7">
        <v>0</v>
      </c>
      <c r="E22" s="7">
        <v>2</v>
      </c>
      <c r="F22" s="7">
        <v>10</v>
      </c>
      <c r="G22" s="7">
        <v>0</v>
      </c>
      <c r="H22" s="7">
        <v>0</v>
      </c>
      <c r="I22" s="7">
        <v>0</v>
      </c>
      <c r="J22" s="7">
        <v>3</v>
      </c>
      <c r="K22" s="8">
        <f t="shared" si="0"/>
        <v>3</v>
      </c>
      <c r="L22" s="9">
        <v>0</v>
      </c>
      <c r="M22" s="10">
        <v>3</v>
      </c>
      <c r="N22" s="39">
        <f t="shared" si="1"/>
        <v>0.9285714285714286</v>
      </c>
      <c r="O22" s="5"/>
      <c r="P22" s="5"/>
      <c r="Q22" s="13"/>
      <c r="R22" s="13"/>
      <c r="S22" s="13"/>
      <c r="T22" s="6"/>
      <c r="U22" s="11"/>
      <c r="W22" s="5"/>
      <c r="X22" s="11"/>
      <c r="Y22"/>
      <c r="Z22" s="1"/>
    </row>
    <row r="23" spans="1:26" ht="16.5" x14ac:dyDescent="0.3">
      <c r="A23" s="12">
        <v>18</v>
      </c>
      <c r="B23" s="7" t="s">
        <v>16</v>
      </c>
      <c r="C23" s="7">
        <v>13</v>
      </c>
      <c r="D23" s="7">
        <v>0</v>
      </c>
      <c r="E23" s="7">
        <v>1</v>
      </c>
      <c r="F23" s="7">
        <v>10</v>
      </c>
      <c r="G23" s="7">
        <v>0</v>
      </c>
      <c r="H23" s="7">
        <v>2</v>
      </c>
      <c r="I23" s="7">
        <v>0</v>
      </c>
      <c r="J23" s="7">
        <v>1</v>
      </c>
      <c r="K23" s="8">
        <f t="shared" si="0"/>
        <v>3</v>
      </c>
      <c r="L23" s="9">
        <v>1</v>
      </c>
      <c r="M23" s="10">
        <v>4</v>
      </c>
      <c r="N23" s="39">
        <f t="shared" si="1"/>
        <v>0.8666666666666667</v>
      </c>
      <c r="O23" s="5"/>
      <c r="P23" s="5"/>
      <c r="Q23" s="13"/>
      <c r="R23" s="13"/>
      <c r="S23" s="13"/>
      <c r="T23" s="6"/>
      <c r="U23" s="11"/>
      <c r="W23" s="5"/>
      <c r="X23" s="11"/>
      <c r="Y23"/>
      <c r="Z23" s="1"/>
    </row>
    <row r="24" spans="1:26" ht="16.5" x14ac:dyDescent="0.3">
      <c r="A24" s="12">
        <v>19</v>
      </c>
      <c r="B24" s="7" t="s">
        <v>17</v>
      </c>
      <c r="C24" s="7">
        <v>12</v>
      </c>
      <c r="D24" s="7">
        <v>0</v>
      </c>
      <c r="E24" s="7">
        <v>1</v>
      </c>
      <c r="F24" s="7">
        <v>8</v>
      </c>
      <c r="G24" s="7">
        <v>0</v>
      </c>
      <c r="H24" s="7">
        <v>1</v>
      </c>
      <c r="I24" s="7">
        <v>0</v>
      </c>
      <c r="J24" s="7">
        <v>0</v>
      </c>
      <c r="K24" s="8">
        <f t="shared" si="0"/>
        <v>1</v>
      </c>
      <c r="L24" s="9">
        <v>0</v>
      </c>
      <c r="M24" s="10">
        <v>4</v>
      </c>
      <c r="N24" s="39">
        <f t="shared" si="1"/>
        <v>0.70588235294117652</v>
      </c>
      <c r="O24" s="5"/>
      <c r="P24" s="5"/>
      <c r="Q24" s="5"/>
      <c r="R24" s="5"/>
      <c r="S24" s="13"/>
      <c r="T24" s="6"/>
      <c r="U24" s="11"/>
      <c r="W24" s="5"/>
      <c r="X24" s="11"/>
      <c r="Y24"/>
      <c r="Z24" s="1"/>
    </row>
    <row r="25" spans="1:26" ht="16.5" x14ac:dyDescent="0.3">
      <c r="A25" s="12">
        <v>20</v>
      </c>
      <c r="B25" s="7" t="s">
        <v>11</v>
      </c>
      <c r="C25" s="7">
        <v>10</v>
      </c>
      <c r="D25" s="7">
        <v>0</v>
      </c>
      <c r="E25" s="7">
        <v>1</v>
      </c>
      <c r="F25" s="7">
        <v>14</v>
      </c>
      <c r="G25" s="7">
        <v>0</v>
      </c>
      <c r="H25" s="7">
        <v>2</v>
      </c>
      <c r="I25" s="7">
        <v>0</v>
      </c>
      <c r="J25" s="7">
        <v>1</v>
      </c>
      <c r="K25" s="8">
        <f t="shared" si="0"/>
        <v>3</v>
      </c>
      <c r="L25" s="9">
        <v>0</v>
      </c>
      <c r="M25" s="10">
        <v>2</v>
      </c>
      <c r="N25" s="39">
        <f t="shared" si="1"/>
        <v>0.90909090909090906</v>
      </c>
      <c r="O25" s="5"/>
      <c r="P25" s="5"/>
      <c r="Q25" s="5"/>
      <c r="R25" s="5"/>
      <c r="S25" s="5"/>
      <c r="T25" s="6"/>
      <c r="U25" s="11"/>
      <c r="W25" s="5"/>
      <c r="X25" s="11"/>
      <c r="Y25"/>
      <c r="Z25" s="1"/>
    </row>
    <row r="26" spans="1:26" ht="16.5" x14ac:dyDescent="0.3">
      <c r="A26" s="12">
        <v>21</v>
      </c>
      <c r="B26" s="12" t="s">
        <v>12</v>
      </c>
      <c r="C26" s="7">
        <v>11</v>
      </c>
      <c r="D26" s="7">
        <v>0</v>
      </c>
      <c r="E26" s="7">
        <v>2</v>
      </c>
      <c r="F26" s="7">
        <v>9</v>
      </c>
      <c r="G26" s="7">
        <v>0</v>
      </c>
      <c r="H26" s="7">
        <v>0</v>
      </c>
      <c r="I26" s="7">
        <v>1</v>
      </c>
      <c r="J26" s="7">
        <v>0</v>
      </c>
      <c r="K26" s="8">
        <f t="shared" si="0"/>
        <v>1</v>
      </c>
      <c r="L26" s="9">
        <v>0</v>
      </c>
      <c r="M26" s="10">
        <v>0</v>
      </c>
      <c r="N26" s="39">
        <f t="shared" si="1"/>
        <v>0.73333333333333328</v>
      </c>
      <c r="O26" s="5"/>
      <c r="P26" s="5"/>
      <c r="Q26" s="5"/>
      <c r="R26" s="5"/>
      <c r="S26" s="5"/>
      <c r="T26" s="6"/>
      <c r="U26" s="11"/>
      <c r="W26" s="5"/>
      <c r="X26" s="11"/>
      <c r="Y26"/>
      <c r="Z26" s="1"/>
    </row>
    <row r="27" spans="1:26" ht="16.5" x14ac:dyDescent="0.3">
      <c r="A27" s="12">
        <v>22</v>
      </c>
      <c r="B27" s="12" t="s">
        <v>13</v>
      </c>
      <c r="C27" s="7">
        <v>11</v>
      </c>
      <c r="D27" s="7">
        <v>0</v>
      </c>
      <c r="E27" s="7">
        <v>2</v>
      </c>
      <c r="F27" s="7">
        <v>9</v>
      </c>
      <c r="G27" s="7">
        <v>0</v>
      </c>
      <c r="H27" s="7">
        <v>0</v>
      </c>
      <c r="I27" s="7">
        <v>0</v>
      </c>
      <c r="J27" s="7">
        <v>0</v>
      </c>
      <c r="K27" s="8">
        <f t="shared" si="0"/>
        <v>0</v>
      </c>
      <c r="L27" s="9">
        <v>0</v>
      </c>
      <c r="M27" s="10">
        <v>0</v>
      </c>
      <c r="N27" s="39">
        <f t="shared" si="1"/>
        <v>0.73333333333333328</v>
      </c>
      <c r="O27" s="5"/>
      <c r="P27" s="5"/>
      <c r="Q27" s="5"/>
      <c r="R27" s="5"/>
      <c r="S27" s="5"/>
      <c r="T27" s="6"/>
      <c r="U27" s="11"/>
      <c r="W27" s="5"/>
      <c r="X27" s="11"/>
      <c r="Y27"/>
      <c r="Z27" s="1"/>
    </row>
    <row r="28" spans="1:26" ht="16.5" x14ac:dyDescent="0.3">
      <c r="A28" s="12">
        <v>23</v>
      </c>
      <c r="B28" s="7" t="s">
        <v>14</v>
      </c>
      <c r="C28" s="7">
        <v>12</v>
      </c>
      <c r="D28" s="7">
        <v>0</v>
      </c>
      <c r="E28" s="7">
        <v>2</v>
      </c>
      <c r="F28" s="7">
        <v>9</v>
      </c>
      <c r="G28" s="7">
        <v>0</v>
      </c>
      <c r="H28" s="7">
        <v>3</v>
      </c>
      <c r="I28" s="7">
        <v>0</v>
      </c>
      <c r="J28" s="7">
        <v>0</v>
      </c>
      <c r="K28" s="8">
        <f t="shared" si="0"/>
        <v>3</v>
      </c>
      <c r="L28" s="9">
        <v>0</v>
      </c>
      <c r="M28" s="10">
        <v>1</v>
      </c>
      <c r="N28" s="39">
        <f t="shared" si="1"/>
        <v>0.8</v>
      </c>
      <c r="O28" s="5"/>
      <c r="P28" s="5"/>
      <c r="Q28" s="5"/>
      <c r="R28" s="5"/>
      <c r="S28" s="5"/>
      <c r="T28" s="6"/>
      <c r="U28" s="11"/>
      <c r="W28" s="5"/>
      <c r="X28" s="11"/>
      <c r="Y28"/>
      <c r="Z28" s="1"/>
    </row>
    <row r="29" spans="1:26" ht="16.5" x14ac:dyDescent="0.3">
      <c r="A29" s="12">
        <v>24</v>
      </c>
      <c r="B29" s="7" t="s">
        <v>15</v>
      </c>
      <c r="C29" s="7">
        <v>14</v>
      </c>
      <c r="D29" s="7">
        <v>0</v>
      </c>
      <c r="E29" s="7">
        <v>2</v>
      </c>
      <c r="F29" s="7">
        <v>9</v>
      </c>
      <c r="G29" s="7">
        <v>0</v>
      </c>
      <c r="H29" s="7">
        <v>2</v>
      </c>
      <c r="I29" s="7">
        <v>0</v>
      </c>
      <c r="J29" s="7">
        <v>1</v>
      </c>
      <c r="K29" s="8">
        <f t="shared" si="0"/>
        <v>3</v>
      </c>
      <c r="L29" s="9">
        <v>0</v>
      </c>
      <c r="M29" s="10">
        <v>2</v>
      </c>
      <c r="N29" s="39">
        <f t="shared" si="1"/>
        <v>0.93333333333333335</v>
      </c>
      <c r="O29" s="5"/>
      <c r="P29" s="5"/>
      <c r="Q29" s="5"/>
      <c r="R29" s="5"/>
      <c r="S29" s="5"/>
      <c r="T29" s="6"/>
      <c r="U29" s="11"/>
      <c r="W29" s="5"/>
      <c r="X29" s="11"/>
      <c r="Y29"/>
      <c r="Z29" s="1"/>
    </row>
    <row r="30" spans="1:26" ht="16.5" x14ac:dyDescent="0.3">
      <c r="A30" s="12">
        <v>25</v>
      </c>
      <c r="B30" s="7" t="s">
        <v>16</v>
      </c>
      <c r="C30" s="7">
        <v>14</v>
      </c>
      <c r="D30" s="7">
        <v>0</v>
      </c>
      <c r="E30" s="7">
        <v>2</v>
      </c>
      <c r="F30" s="7">
        <v>10</v>
      </c>
      <c r="G30" s="7">
        <v>0</v>
      </c>
      <c r="H30" s="7">
        <v>0</v>
      </c>
      <c r="I30" s="7">
        <v>0</v>
      </c>
      <c r="J30" s="7">
        <v>1</v>
      </c>
      <c r="K30" s="8">
        <f t="shared" si="0"/>
        <v>1</v>
      </c>
      <c r="L30" s="9">
        <v>0</v>
      </c>
      <c r="M30" s="10">
        <v>2</v>
      </c>
      <c r="N30" s="39">
        <f t="shared" si="1"/>
        <v>1</v>
      </c>
      <c r="O30" s="5"/>
      <c r="P30" s="5"/>
      <c r="Q30" s="5"/>
      <c r="R30" s="5"/>
      <c r="S30" s="5"/>
      <c r="T30" s="6"/>
      <c r="U30" s="11"/>
      <c r="W30" s="5"/>
      <c r="X30" s="11"/>
      <c r="Y30"/>
      <c r="Z30" s="1"/>
    </row>
    <row r="31" spans="1:26" ht="16.5" x14ac:dyDescent="0.3">
      <c r="A31" s="12">
        <v>26</v>
      </c>
      <c r="B31" s="7" t="s">
        <v>17</v>
      </c>
      <c r="C31" s="7">
        <v>14</v>
      </c>
      <c r="D31" s="7">
        <v>0</v>
      </c>
      <c r="E31" s="7">
        <v>1</v>
      </c>
      <c r="F31" s="7">
        <v>10</v>
      </c>
      <c r="G31" s="7">
        <v>0</v>
      </c>
      <c r="H31" s="7">
        <v>1</v>
      </c>
      <c r="I31" s="7">
        <v>0</v>
      </c>
      <c r="J31" s="7">
        <v>0</v>
      </c>
      <c r="K31" s="8">
        <f t="shared" si="0"/>
        <v>1</v>
      </c>
      <c r="L31" s="9">
        <v>0</v>
      </c>
      <c r="M31" s="10">
        <v>1</v>
      </c>
      <c r="N31" s="39">
        <f t="shared" si="1"/>
        <v>0.93333333333333335</v>
      </c>
      <c r="O31" s="5"/>
      <c r="P31" s="5"/>
      <c r="Q31" s="5"/>
      <c r="R31" s="5"/>
      <c r="S31" s="5"/>
      <c r="T31" s="6"/>
      <c r="U31" s="11"/>
      <c r="W31" s="5"/>
      <c r="X31" s="11"/>
      <c r="Y31"/>
      <c r="Z31" s="1"/>
    </row>
    <row r="32" spans="1:26" ht="16.5" x14ac:dyDescent="0.3">
      <c r="A32" s="12">
        <v>27</v>
      </c>
      <c r="B32" s="7" t="s">
        <v>11</v>
      </c>
      <c r="C32" s="7">
        <v>13</v>
      </c>
      <c r="D32" s="7">
        <v>0</v>
      </c>
      <c r="E32" s="7">
        <v>2</v>
      </c>
      <c r="F32" s="7">
        <v>9</v>
      </c>
      <c r="G32" s="7">
        <v>0</v>
      </c>
      <c r="H32" s="7">
        <v>2</v>
      </c>
      <c r="I32" s="7">
        <v>0</v>
      </c>
      <c r="J32" s="7">
        <v>1</v>
      </c>
      <c r="K32" s="8">
        <f t="shared" si="0"/>
        <v>3</v>
      </c>
      <c r="L32" s="9">
        <v>0</v>
      </c>
      <c r="M32" s="10">
        <v>2</v>
      </c>
      <c r="N32" s="39">
        <f t="shared" si="1"/>
        <v>0.8666666666666667</v>
      </c>
      <c r="O32" s="5"/>
      <c r="P32" s="5"/>
      <c r="Q32" s="5" t="s">
        <v>50</v>
      </c>
      <c r="R32" s="5"/>
      <c r="S32" s="5"/>
      <c r="T32" s="6"/>
      <c r="U32" s="11"/>
      <c r="W32" s="5"/>
      <c r="X32" s="11"/>
      <c r="Y32"/>
      <c r="Z32" s="1"/>
    </row>
    <row r="33" spans="1:26" ht="16.5" x14ac:dyDescent="0.3">
      <c r="A33" s="12">
        <v>28</v>
      </c>
      <c r="B33" s="12" t="s">
        <v>12</v>
      </c>
      <c r="C33" s="7">
        <v>16</v>
      </c>
      <c r="D33" s="7">
        <v>0</v>
      </c>
      <c r="E33" s="7">
        <v>3</v>
      </c>
      <c r="F33" s="7">
        <v>5</v>
      </c>
      <c r="G33" s="7">
        <v>0</v>
      </c>
      <c r="H33" s="7">
        <v>2</v>
      </c>
      <c r="I33" s="7">
        <v>0</v>
      </c>
      <c r="J33" s="7">
        <v>0</v>
      </c>
      <c r="K33" s="8">
        <f t="shared" si="0"/>
        <v>2</v>
      </c>
      <c r="L33" s="9">
        <v>1</v>
      </c>
      <c r="M33" s="10">
        <v>0</v>
      </c>
      <c r="N33" s="39">
        <f t="shared" si="1"/>
        <v>0.88888888888888884</v>
      </c>
      <c r="O33" s="5"/>
      <c r="P33" s="5"/>
      <c r="Q33" s="5"/>
      <c r="R33" s="5"/>
      <c r="S33" s="5"/>
      <c r="T33" s="6"/>
      <c r="U33" s="11"/>
      <c r="W33" s="5"/>
      <c r="X33" s="11"/>
      <c r="Y33"/>
      <c r="Z33" s="1"/>
    </row>
    <row r="34" spans="1:26" ht="16.5" x14ac:dyDescent="0.3">
      <c r="A34" s="12">
        <v>29</v>
      </c>
      <c r="B34" s="12" t="s">
        <v>13</v>
      </c>
      <c r="C34" s="7">
        <v>16</v>
      </c>
      <c r="D34" s="7">
        <v>0</v>
      </c>
      <c r="E34" s="7">
        <v>3</v>
      </c>
      <c r="F34" s="7">
        <v>5</v>
      </c>
      <c r="G34" s="7">
        <v>0</v>
      </c>
      <c r="H34" s="7">
        <v>0</v>
      </c>
      <c r="I34" s="7">
        <v>0</v>
      </c>
      <c r="J34" s="7">
        <v>0</v>
      </c>
      <c r="K34" s="8">
        <f t="shared" si="0"/>
        <v>0</v>
      </c>
      <c r="L34" s="9">
        <v>0</v>
      </c>
      <c r="M34" s="10">
        <v>0</v>
      </c>
      <c r="N34" s="39">
        <f t="shared" si="1"/>
        <v>0.88888888888888884</v>
      </c>
      <c r="O34" s="5"/>
      <c r="P34" s="5"/>
      <c r="Q34" s="5"/>
      <c r="R34" s="5"/>
      <c r="S34" s="5"/>
      <c r="T34" s="6"/>
      <c r="U34" s="11"/>
      <c r="W34" s="5"/>
      <c r="X34" s="11"/>
      <c r="Y34"/>
      <c r="Z34" s="1"/>
    </row>
    <row r="35" spans="1:26" ht="16.5" x14ac:dyDescent="0.3">
      <c r="A35" s="26">
        <v>30</v>
      </c>
      <c r="B35" s="7" t="s">
        <v>14</v>
      </c>
      <c r="C35" s="7">
        <v>16</v>
      </c>
      <c r="D35" s="7">
        <v>0</v>
      </c>
      <c r="E35" s="7">
        <v>3</v>
      </c>
      <c r="F35" s="7">
        <v>5</v>
      </c>
      <c r="G35" s="7">
        <v>0</v>
      </c>
      <c r="H35" s="7">
        <v>0</v>
      </c>
      <c r="I35" s="7">
        <v>0</v>
      </c>
      <c r="J35" s="7">
        <v>0</v>
      </c>
      <c r="K35" s="8">
        <f t="shared" si="0"/>
        <v>0</v>
      </c>
      <c r="L35" s="9">
        <v>0</v>
      </c>
      <c r="M35" s="10">
        <v>0</v>
      </c>
      <c r="N35" s="39">
        <f t="shared" si="1"/>
        <v>0.88888888888888884</v>
      </c>
      <c r="O35" s="5"/>
      <c r="P35" s="5"/>
      <c r="Q35" s="5"/>
      <c r="R35" s="5"/>
      <c r="S35" s="5"/>
      <c r="T35" s="6"/>
      <c r="U35" s="11"/>
      <c r="W35" s="5"/>
      <c r="X35" s="11"/>
      <c r="Y35"/>
      <c r="Z35" s="1"/>
    </row>
    <row r="36" spans="1:26" ht="16.5" x14ac:dyDescent="0.3">
      <c r="A36" s="12">
        <v>31</v>
      </c>
      <c r="B36" s="7" t="s">
        <v>15</v>
      </c>
      <c r="C36" s="7">
        <v>16</v>
      </c>
      <c r="D36" s="7">
        <v>0</v>
      </c>
      <c r="E36" s="7">
        <v>3</v>
      </c>
      <c r="F36" s="7">
        <v>5</v>
      </c>
      <c r="G36" s="7">
        <v>0</v>
      </c>
      <c r="H36" s="7">
        <v>1</v>
      </c>
      <c r="I36" s="7">
        <v>0</v>
      </c>
      <c r="J36" s="7">
        <v>1</v>
      </c>
      <c r="K36" s="8">
        <f t="shared" si="0"/>
        <v>2</v>
      </c>
      <c r="L36" s="9">
        <v>0</v>
      </c>
      <c r="M36" s="10">
        <v>2</v>
      </c>
      <c r="N36" s="39">
        <f t="shared" si="1"/>
        <v>0.88888888888888884</v>
      </c>
      <c r="O36" s="5"/>
      <c r="P36" s="5"/>
      <c r="Q36" s="5"/>
      <c r="R36" s="5"/>
      <c r="S36" s="6"/>
      <c r="V36" s="5"/>
    </row>
    <row r="37" spans="1:26" ht="16.5" x14ac:dyDescent="0.3">
      <c r="A37" s="44" t="s">
        <v>18</v>
      </c>
      <c r="B37" s="44"/>
      <c r="C37" s="12">
        <f>SUM(C6:C36)</f>
        <v>389</v>
      </c>
      <c r="D37" s="12">
        <f t="shared" ref="D37:M37" si="2">SUM(D6:D36)</f>
        <v>7</v>
      </c>
      <c r="E37" s="12">
        <f t="shared" si="2"/>
        <v>71</v>
      </c>
      <c r="F37" s="12">
        <f t="shared" si="2"/>
        <v>287</v>
      </c>
      <c r="G37" s="12">
        <f t="shared" si="2"/>
        <v>0</v>
      </c>
      <c r="H37" s="12">
        <f>SUM(H6:H36)</f>
        <v>26</v>
      </c>
      <c r="I37" s="12">
        <f t="shared" si="2"/>
        <v>6</v>
      </c>
      <c r="J37" s="12">
        <f t="shared" si="2"/>
        <v>28</v>
      </c>
      <c r="K37" s="14">
        <f t="shared" si="2"/>
        <v>60</v>
      </c>
      <c r="L37" s="15">
        <f t="shared" si="2"/>
        <v>3</v>
      </c>
      <c r="M37" s="16">
        <f t="shared" si="2"/>
        <v>56</v>
      </c>
      <c r="N37" s="41">
        <f>AVERAGE(N6:N36)</f>
        <v>0.87347327983001644</v>
      </c>
      <c r="O37" s="17"/>
      <c r="P37" s="5"/>
      <c r="Q37" s="5"/>
      <c r="R37" s="5"/>
      <c r="S37" s="6"/>
      <c r="T37" s="6"/>
      <c r="U37" s="5"/>
      <c r="V37" s="5"/>
    </row>
    <row r="38" spans="1:26" ht="16.5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6"/>
      <c r="T38" s="6"/>
      <c r="U38" s="5"/>
      <c r="V38" s="5"/>
    </row>
    <row r="39" spans="1:26" ht="16.5" x14ac:dyDescent="0.3">
      <c r="A39" s="45" t="s">
        <v>19</v>
      </c>
      <c r="B39" s="45"/>
      <c r="C39" s="45"/>
      <c r="D39" s="45"/>
      <c r="E39" s="45"/>
      <c r="F39" s="45"/>
      <c r="G39" s="45"/>
      <c r="H39" s="45"/>
      <c r="I39" s="45"/>
      <c r="J39" s="45"/>
      <c r="K39" s="46">
        <f>AVERAGE(C6:C36)</f>
        <v>12.548387096774194</v>
      </c>
      <c r="L39" s="46"/>
      <c r="M39" s="46"/>
      <c r="N39" s="5"/>
      <c r="O39" s="5"/>
      <c r="P39" s="5"/>
      <c r="Q39" s="5"/>
      <c r="R39" s="5"/>
      <c r="S39" s="6"/>
      <c r="T39" s="6"/>
      <c r="U39" s="5"/>
      <c r="V39" s="5"/>
    </row>
    <row r="40" spans="1:26" ht="16.5" x14ac:dyDescent="0.3">
      <c r="A40" s="45" t="s">
        <v>25</v>
      </c>
      <c r="B40" s="45"/>
      <c r="C40" s="45"/>
      <c r="D40" s="45"/>
      <c r="E40" s="45"/>
      <c r="F40" s="45"/>
      <c r="G40" s="45"/>
      <c r="H40" s="45"/>
      <c r="I40" s="45"/>
      <c r="J40" s="45"/>
      <c r="K40" s="46">
        <f>AVERAGE(E6:E36)</f>
        <v>2.2903225806451615</v>
      </c>
      <c r="L40" s="46"/>
      <c r="M40" s="46"/>
      <c r="N40" s="5"/>
      <c r="O40" s="5"/>
      <c r="P40" s="5"/>
      <c r="Q40" s="5"/>
      <c r="R40" s="5"/>
      <c r="S40" s="6"/>
      <c r="T40" s="6"/>
      <c r="U40" s="5"/>
      <c r="V40" s="5"/>
    </row>
    <row r="41" spans="1:26" ht="16.5" x14ac:dyDescent="0.3">
      <c r="A41" s="45" t="s">
        <v>20</v>
      </c>
      <c r="B41" s="45"/>
      <c r="C41" s="45"/>
      <c r="D41" s="45"/>
      <c r="E41" s="45"/>
      <c r="F41" s="45"/>
      <c r="G41" s="45"/>
      <c r="H41" s="45"/>
      <c r="I41" s="45"/>
      <c r="J41" s="45"/>
      <c r="K41" s="46">
        <f>AVERAGE(K6:K36)</f>
        <v>1.935483870967742</v>
      </c>
      <c r="L41" s="46"/>
      <c r="M41" s="46"/>
      <c r="N41" s="5"/>
      <c r="O41" s="5"/>
      <c r="P41" s="5"/>
      <c r="Q41" s="5"/>
      <c r="R41" s="5"/>
      <c r="S41" s="6"/>
      <c r="T41" s="6"/>
      <c r="U41" s="5"/>
      <c r="V41" s="5"/>
    </row>
    <row r="42" spans="1:26" ht="16.5" x14ac:dyDescent="0.3">
      <c r="A42" s="45" t="s">
        <v>21</v>
      </c>
      <c r="B42" s="45"/>
      <c r="C42" s="45"/>
      <c r="D42" s="45"/>
      <c r="E42" s="45"/>
      <c r="F42" s="45"/>
      <c r="G42" s="45"/>
      <c r="H42" s="45"/>
      <c r="I42" s="45"/>
      <c r="J42" s="45"/>
      <c r="K42" s="46">
        <f>AVERAGE(H6:H36)</f>
        <v>0.83870967741935487</v>
      </c>
      <c r="L42" s="46"/>
      <c r="M42" s="46"/>
      <c r="N42" s="5"/>
      <c r="O42" s="5"/>
      <c r="P42" s="5"/>
      <c r="Q42" s="5"/>
      <c r="R42" s="5"/>
      <c r="S42" s="6"/>
      <c r="T42" s="6"/>
      <c r="U42" s="5"/>
      <c r="V42" s="5"/>
    </row>
    <row r="43" spans="1:26" ht="16.5" x14ac:dyDescent="0.3">
      <c r="A43" s="45" t="s">
        <v>22</v>
      </c>
      <c r="B43" s="45"/>
      <c r="C43" s="45"/>
      <c r="D43" s="45"/>
      <c r="E43" s="45"/>
      <c r="F43" s="45"/>
      <c r="G43" s="45"/>
      <c r="H43" s="45"/>
      <c r="I43" s="45"/>
      <c r="J43" s="45"/>
      <c r="K43" s="46">
        <f>AVERAGE(I6:I36)</f>
        <v>0.19354838709677419</v>
      </c>
      <c r="L43" s="46"/>
      <c r="M43" s="46"/>
      <c r="N43" s="5"/>
      <c r="O43" s="5"/>
      <c r="P43" s="5"/>
      <c r="Q43" s="5"/>
      <c r="R43" s="5"/>
      <c r="S43" s="6"/>
      <c r="T43" s="6"/>
      <c r="U43" s="5"/>
      <c r="V43" s="5"/>
    </row>
    <row r="44" spans="1:26" ht="16.5" x14ac:dyDescent="0.3">
      <c r="A44" s="45" t="s">
        <v>23</v>
      </c>
      <c r="B44" s="45"/>
      <c r="C44" s="45"/>
      <c r="D44" s="45"/>
      <c r="E44" s="45"/>
      <c r="F44" s="45"/>
      <c r="G44" s="45"/>
      <c r="H44" s="45"/>
      <c r="I44" s="45"/>
      <c r="J44" s="45"/>
      <c r="K44" s="46">
        <f>AVERAGE(J6:J36)</f>
        <v>0.90322580645161288</v>
      </c>
      <c r="L44" s="46"/>
      <c r="M44" s="46"/>
      <c r="N44" s="5"/>
      <c r="T44" s="6"/>
      <c r="U44" s="5"/>
      <c r="V44" s="5"/>
    </row>
    <row r="45" spans="1:26" ht="16.5" x14ac:dyDescent="0.3">
      <c r="A45" s="45" t="s">
        <v>24</v>
      </c>
      <c r="B45" s="45"/>
      <c r="C45" s="45"/>
      <c r="D45" s="45"/>
      <c r="E45" s="45"/>
      <c r="F45" s="45"/>
      <c r="G45" s="45"/>
      <c r="H45" s="45"/>
      <c r="I45" s="45"/>
      <c r="J45" s="45"/>
      <c r="K45" s="46">
        <f>AVERAGE(M6:M36)</f>
        <v>1.8064516129032258</v>
      </c>
      <c r="L45" s="46"/>
      <c r="M45" s="46"/>
      <c r="N45" s="5"/>
      <c r="T45" s="6"/>
      <c r="U45" s="5"/>
      <c r="V45" s="5"/>
    </row>
    <row r="46" spans="1:26" ht="16.5" x14ac:dyDescent="0.3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1">
        <f>L37/K37</f>
        <v>0.05</v>
      </c>
      <c r="L46" s="51"/>
      <c r="M46" s="51"/>
      <c r="N46" s="5"/>
      <c r="T46" s="6"/>
      <c r="U46" s="5"/>
      <c r="V46" s="5"/>
    </row>
    <row r="48" spans="1:26" ht="15.75" x14ac:dyDescent="0.25"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24"/>
    </row>
    <row r="49" spans="2:13" ht="16.5" x14ac:dyDescent="0.3">
      <c r="B49" s="7"/>
      <c r="C49" s="44">
        <v>2018</v>
      </c>
      <c r="D49" s="44"/>
      <c r="E49" s="44">
        <v>2019</v>
      </c>
      <c r="F49" s="44"/>
      <c r="G49" s="44">
        <v>2020</v>
      </c>
      <c r="H49" s="44"/>
      <c r="I49" s="44">
        <v>2021</v>
      </c>
      <c r="J49" s="44"/>
      <c r="K49" s="44">
        <v>2022</v>
      </c>
      <c r="L49" s="44"/>
      <c r="M49" s="23"/>
    </row>
    <row r="50" spans="2:13" ht="16.5" x14ac:dyDescent="0.3">
      <c r="B50" s="12" t="s">
        <v>0</v>
      </c>
      <c r="C50" s="54">
        <v>0.1348</v>
      </c>
      <c r="D50" s="54"/>
      <c r="E50" s="54">
        <v>0.1333</v>
      </c>
      <c r="F50" s="54"/>
      <c r="G50" s="54">
        <v>0.1782</v>
      </c>
      <c r="H50" s="54"/>
      <c r="I50" s="54">
        <v>7.6899999999999996E-2</v>
      </c>
      <c r="J50" s="54"/>
      <c r="K50" s="54">
        <v>0.1346</v>
      </c>
      <c r="L50" s="54"/>
      <c r="M50" s="13"/>
    </row>
    <row r="51" spans="2:13" ht="16.5" x14ac:dyDescent="0.3">
      <c r="B51" s="12" t="s">
        <v>27</v>
      </c>
      <c r="C51" s="54">
        <v>0.12939999999999999</v>
      </c>
      <c r="D51" s="57"/>
      <c r="E51" s="54">
        <v>0.13039999999999999</v>
      </c>
      <c r="F51" s="54"/>
      <c r="G51" s="54">
        <v>7.7799999999999994E-2</v>
      </c>
      <c r="H51" s="54"/>
      <c r="I51" s="54">
        <v>0.20430000000000001</v>
      </c>
      <c r="J51" s="54"/>
      <c r="K51" s="54">
        <v>9.4299999999999995E-2</v>
      </c>
      <c r="L51" s="54"/>
      <c r="M51" s="13"/>
    </row>
    <row r="52" spans="2:13" ht="16.5" x14ac:dyDescent="0.3">
      <c r="B52" s="12" t="s">
        <v>46</v>
      </c>
      <c r="C52" s="54">
        <v>0.12609999999999999</v>
      </c>
      <c r="D52" s="54"/>
      <c r="E52" s="54">
        <v>6.8199999999999997E-2</v>
      </c>
      <c r="F52" s="54"/>
      <c r="G52" s="54">
        <v>0.125</v>
      </c>
      <c r="H52" s="54"/>
      <c r="I52" s="54">
        <v>7.0000000000000007E-2</v>
      </c>
      <c r="J52" s="54"/>
      <c r="K52" s="54">
        <v>0.16669999999999999</v>
      </c>
      <c r="L52" s="54"/>
    </row>
    <row r="53" spans="2:13" ht="16.5" x14ac:dyDescent="0.3">
      <c r="B53" s="12" t="s">
        <v>51</v>
      </c>
      <c r="C53" s="54">
        <v>0.14630000000000001</v>
      </c>
      <c r="D53" s="54"/>
      <c r="E53" s="54">
        <v>7.6899999999999996E-2</v>
      </c>
      <c r="F53" s="54"/>
      <c r="G53" s="54">
        <v>0.16850000000000001</v>
      </c>
      <c r="H53" s="54"/>
      <c r="I53" s="54">
        <v>0.10199999999999999</v>
      </c>
      <c r="J53" s="54"/>
      <c r="K53" s="54">
        <v>9.2299999999999993E-2</v>
      </c>
      <c r="L53" s="54"/>
    </row>
    <row r="54" spans="2:13" ht="16.5" x14ac:dyDescent="0.3">
      <c r="B54" s="12" t="s">
        <v>33</v>
      </c>
      <c r="C54" s="54">
        <v>9.4700000000000006E-2</v>
      </c>
      <c r="D54" s="54"/>
      <c r="E54" s="54">
        <v>0.13789999999999999</v>
      </c>
      <c r="F54" s="54"/>
      <c r="G54" s="54">
        <v>0.1444</v>
      </c>
      <c r="H54" s="54"/>
      <c r="I54" s="54">
        <v>8.8200000000000001E-2</v>
      </c>
      <c r="J54" s="54"/>
      <c r="K54" s="52">
        <v>0.05</v>
      </c>
      <c r="L54" s="53"/>
    </row>
  </sheetData>
  <mergeCells count="50">
    <mergeCell ref="C54:D54"/>
    <mergeCell ref="E54:F54"/>
    <mergeCell ref="G54:H54"/>
    <mergeCell ref="I54:J54"/>
    <mergeCell ref="K54:L54"/>
    <mergeCell ref="C52:D52"/>
    <mergeCell ref="E52:F52"/>
    <mergeCell ref="G52:H52"/>
    <mergeCell ref="I52:J52"/>
    <mergeCell ref="K52:L52"/>
    <mergeCell ref="C53:D53"/>
    <mergeCell ref="E53:F53"/>
    <mergeCell ref="G53:H53"/>
    <mergeCell ref="I53:J53"/>
    <mergeCell ref="K53:L53"/>
    <mergeCell ref="C50:D50"/>
    <mergeCell ref="E50:F50"/>
    <mergeCell ref="G50:H50"/>
    <mergeCell ref="I50:J50"/>
    <mergeCell ref="K50:L50"/>
    <mergeCell ref="C51:D51"/>
    <mergeCell ref="E51:F51"/>
    <mergeCell ref="G51:H51"/>
    <mergeCell ref="I51:J51"/>
    <mergeCell ref="K51:L51"/>
    <mergeCell ref="B48:L48"/>
    <mergeCell ref="C49:D49"/>
    <mergeCell ref="E49:F49"/>
    <mergeCell ref="G49:H49"/>
    <mergeCell ref="I49:J49"/>
    <mergeCell ref="K49:L49"/>
    <mergeCell ref="A44:J44"/>
    <mergeCell ref="K44:M44"/>
    <mergeCell ref="A45:J45"/>
    <mergeCell ref="K45:M45"/>
    <mergeCell ref="A46:J46"/>
    <mergeCell ref="K46:M46"/>
    <mergeCell ref="A41:J41"/>
    <mergeCell ref="K41:M41"/>
    <mergeCell ref="A42:J42"/>
    <mergeCell ref="K42:M42"/>
    <mergeCell ref="A43:J43"/>
    <mergeCell ref="K43:M43"/>
    <mergeCell ref="A40:J40"/>
    <mergeCell ref="K40:M40"/>
    <mergeCell ref="A1:X3"/>
    <mergeCell ref="A5:B5"/>
    <mergeCell ref="A37:B37"/>
    <mergeCell ref="A39:J39"/>
    <mergeCell ref="K39:M39"/>
  </mergeCells>
  <pageMargins left="0.7" right="0.7" top="0.75" bottom="0.75" header="0.3" footer="0.3"/>
  <pageSetup scale="68"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44BF2343C71844BBD9E325C485F69A" ma:contentTypeVersion="6" ma:contentTypeDescription="Create a new document." ma:contentTypeScope="" ma:versionID="d258e6c78f6aeccdeb233d89e922b732">
  <xsd:schema xmlns:xsd="http://www.w3.org/2001/XMLSchema" xmlns:xs="http://www.w3.org/2001/XMLSchema" xmlns:p="http://schemas.microsoft.com/office/2006/metadata/properties" xmlns:ns2="04b586df-34d8-41f1-aa80-df7de4fe8acd" xmlns:ns3="38b6c0a0-20fd-4a0b-8230-ec6ddcce1614" targetNamespace="http://schemas.microsoft.com/office/2006/metadata/properties" ma:root="true" ma:fieldsID="97fc4f7f09016ec8c249f40783891e23" ns2:_="" ns3:_="">
    <xsd:import namespace="04b586df-34d8-41f1-aa80-df7de4fe8acd"/>
    <xsd:import namespace="38b6c0a0-20fd-4a0b-8230-ec6ddcce16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b586df-34d8-41f1-aa80-df7de4fe8a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6c0a0-20fd-4a0b-8230-ec6ddcce161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8b6c0a0-20fd-4a0b-8230-ec6ddcce1614">
      <UserInfo>
        <DisplayName>Brantley, Drew</DisplayName>
        <AccountId>11</AccountId>
        <AccountType/>
      </UserInfo>
      <UserInfo>
        <DisplayName>Lewis, Alan</DisplayName>
        <AccountId>135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A8B491E-63F1-4DB9-9773-880CD8412C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b586df-34d8-41f1-aa80-df7de4fe8acd"/>
    <ds:schemaRef ds:uri="38b6c0a0-20fd-4a0b-8230-ec6ddcce16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807BFF-C84F-4A9A-B0BC-AE76ABD64A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139B31-59BA-43F0-A7F1-65509F84C4D1}">
  <ds:schemaRefs>
    <ds:schemaRef ds:uri="http://schemas.microsoft.com/office/2006/documentManagement/types"/>
    <ds:schemaRef ds:uri="http://purl.org/dc/elements/1.1/"/>
    <ds:schemaRef ds:uri="04b586df-34d8-41f1-aa80-df7de4fe8acd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38b6c0a0-20fd-4a0b-8230-ec6ddcce1614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</vt:i4>
      </vt:variant>
    </vt:vector>
  </HeadingPairs>
  <TitlesOfParts>
    <vt:vector size="26" baseType="lpstr">
      <vt:lpstr>Jan</vt:lpstr>
      <vt:lpstr>Jan Chart</vt:lpstr>
      <vt:lpstr>Feb</vt:lpstr>
      <vt:lpstr>Feb Chart</vt:lpstr>
      <vt:lpstr>Mar</vt:lpstr>
      <vt:lpstr>Mar Graph</vt:lpstr>
      <vt:lpstr>Apr</vt:lpstr>
      <vt:lpstr>Apr Graphs</vt:lpstr>
      <vt:lpstr>May</vt:lpstr>
      <vt:lpstr>may graph</vt:lpstr>
      <vt:lpstr>Jun</vt:lpstr>
      <vt:lpstr>Jun Graph</vt:lpstr>
      <vt:lpstr>Jul</vt:lpstr>
      <vt:lpstr>Jul Graph</vt:lpstr>
      <vt:lpstr>Aug</vt:lpstr>
      <vt:lpstr>aug chart</vt:lpstr>
      <vt:lpstr>Sep</vt:lpstr>
      <vt:lpstr>Sep Graph</vt:lpstr>
      <vt:lpstr>Oct</vt:lpstr>
      <vt:lpstr>oct graph</vt:lpstr>
      <vt:lpstr>Nov</vt:lpstr>
      <vt:lpstr>Sheet13</vt:lpstr>
      <vt:lpstr>Dec</vt:lpstr>
      <vt:lpstr>dec chart</vt:lpstr>
      <vt:lpstr>Feb!Print_Area</vt:lpstr>
      <vt:lpstr>Mar!Print_Area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Brantley, Drew</dc:creator>
  <cp:lastModifiedBy>Lewis, Alan</cp:lastModifiedBy>
  <cp:lastPrinted>2023-01-23T15:22:46Z</cp:lastPrinted>
  <dcterms:created xsi:type="dcterms:W3CDTF">2021-12-22T12:57:56Z</dcterms:created>
  <dcterms:modified xsi:type="dcterms:W3CDTF">2024-04-17T18:00:32Z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0x010100F144BF2343C71844BBD9E325C485F69A</vt:lpwstr>
  </property>
</Properties>
</file>