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wisa9\OneDrive - Albany Medical Center\AMC\Faculty\E2_Medical_director\Census\"/>
    </mc:Choice>
  </mc:AlternateContent>
  <bookViews>
    <workbookView xWindow="28680" yWindow="-120" windowWidth="29040" windowHeight="15840" activeTab="4"/>
  </bookViews>
  <sheets>
    <sheet name="Jan" sheetId="1" r:id="rId1"/>
    <sheet name="Jan Graph" sheetId="3" state="hidden" r:id="rId2"/>
    <sheet name="Feb" sheetId="2" r:id="rId3"/>
    <sheet name="Feb Graph" sheetId="14" state="hidden" r:id="rId4"/>
    <sheet name="Mar" sheetId="4" r:id="rId5"/>
    <sheet name="Apr" sheetId="5" r:id="rId6"/>
    <sheet name="Sheet5" sheetId="6" r:id="rId7"/>
    <sheet name="Sheet6" sheetId="7" r:id="rId8"/>
    <sheet name="Sheet7" sheetId="8" r:id="rId9"/>
    <sheet name="Sheet8" sheetId="9" r:id="rId10"/>
    <sheet name="Sheet9" sheetId="10" r:id="rId11"/>
    <sheet name="Sheet10" sheetId="11" r:id="rId12"/>
    <sheet name="Sheet11" sheetId="12" r:id="rId13"/>
    <sheet name="Sheet12" sheetId="13" r:id="rId14"/>
  </sheets>
  <definedNames>
    <definedName name="_xlnm.Print_Area" localSheetId="2">Feb!$A$1:$Y$49</definedName>
    <definedName name="_xlnm.Print_Area" localSheetId="0">Jan!$A$1:$Z$50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4" l="1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37" i="4" s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G19" i="5" l="1"/>
  <c r="AF19" i="5"/>
  <c r="AE19" i="5"/>
  <c r="AD19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6" i="5"/>
  <c r="L42" i="4"/>
  <c r="L43" i="4"/>
  <c r="L44" i="4"/>
  <c r="AH19" i="4"/>
  <c r="AG19" i="4"/>
  <c r="AF19" i="4"/>
  <c r="AE19" i="4"/>
  <c r="H14" i="14"/>
  <c r="G14" i="14"/>
  <c r="F14" i="14"/>
  <c r="E14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L41" i="2"/>
  <c r="L40" i="2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6" i="4"/>
  <c r="L45" i="13" l="1"/>
  <c r="L44" i="13"/>
  <c r="L43" i="13"/>
  <c r="L42" i="13"/>
  <c r="L40" i="13"/>
  <c r="L39" i="13"/>
  <c r="N37" i="13"/>
  <c r="M37" i="13"/>
  <c r="L46" i="13" s="1"/>
  <c r="K37" i="13"/>
  <c r="J37" i="13"/>
  <c r="I37" i="13"/>
  <c r="H37" i="13"/>
  <c r="G37" i="13"/>
  <c r="F37" i="13"/>
  <c r="E37" i="13"/>
  <c r="D37" i="13"/>
  <c r="C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41" i="13" s="1"/>
  <c r="L8" i="13"/>
  <c r="L7" i="13"/>
  <c r="L6" i="13"/>
  <c r="L37" i="13" s="1"/>
  <c r="L45" i="12"/>
  <c r="L44" i="12"/>
  <c r="L43" i="12"/>
  <c r="L42" i="12"/>
  <c r="L40" i="12"/>
  <c r="L39" i="12"/>
  <c r="N37" i="12"/>
  <c r="M37" i="12"/>
  <c r="K37" i="12"/>
  <c r="J37" i="12"/>
  <c r="I37" i="12"/>
  <c r="H37" i="12"/>
  <c r="G37" i="12"/>
  <c r="F37" i="12"/>
  <c r="E37" i="12"/>
  <c r="D37" i="12"/>
  <c r="C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37" i="12" s="1"/>
  <c r="L45" i="11"/>
  <c r="L44" i="11"/>
  <c r="L43" i="11"/>
  <c r="L42" i="11"/>
  <c r="L40" i="11"/>
  <c r="L39" i="11"/>
  <c r="N37" i="11"/>
  <c r="M37" i="11"/>
  <c r="L46" i="11" s="1"/>
  <c r="K37" i="11"/>
  <c r="J37" i="11"/>
  <c r="I37" i="11"/>
  <c r="H37" i="11"/>
  <c r="G37" i="11"/>
  <c r="F37" i="11"/>
  <c r="E37" i="11"/>
  <c r="D37" i="11"/>
  <c r="C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41" i="11" s="1"/>
  <c r="L8" i="11"/>
  <c r="L7" i="11"/>
  <c r="L6" i="11"/>
  <c r="L37" i="11" s="1"/>
  <c r="L45" i="10"/>
  <c r="L44" i="10"/>
  <c r="L43" i="10"/>
  <c r="L42" i="10"/>
  <c r="L40" i="10"/>
  <c r="L39" i="10"/>
  <c r="N37" i="10"/>
  <c r="M37" i="10"/>
  <c r="K37" i="10"/>
  <c r="J37" i="10"/>
  <c r="I37" i="10"/>
  <c r="H37" i="10"/>
  <c r="G37" i="10"/>
  <c r="F37" i="10"/>
  <c r="E37" i="10"/>
  <c r="D37" i="10"/>
  <c r="C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37" i="10" s="1"/>
  <c r="L45" i="9"/>
  <c r="L44" i="9"/>
  <c r="L43" i="9"/>
  <c r="L42" i="9"/>
  <c r="L40" i="9"/>
  <c r="L39" i="9"/>
  <c r="N37" i="9"/>
  <c r="M37" i="9"/>
  <c r="K37" i="9"/>
  <c r="J37" i="9"/>
  <c r="I37" i="9"/>
  <c r="H37" i="9"/>
  <c r="G37" i="9"/>
  <c r="F37" i="9"/>
  <c r="E37" i="9"/>
  <c r="D37" i="9"/>
  <c r="C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41" i="9" s="1"/>
  <c r="L6" i="9"/>
  <c r="L37" i="9" s="1"/>
  <c r="L46" i="9" s="1"/>
  <c r="L45" i="8"/>
  <c r="L44" i="8"/>
  <c r="L43" i="8"/>
  <c r="L42" i="8"/>
  <c r="L40" i="8"/>
  <c r="L39" i="8"/>
  <c r="N37" i="8"/>
  <c r="M37" i="8"/>
  <c r="K37" i="8"/>
  <c r="J37" i="8"/>
  <c r="I37" i="8"/>
  <c r="H37" i="8"/>
  <c r="G37" i="8"/>
  <c r="F37" i="8"/>
  <c r="E37" i="8"/>
  <c r="D37" i="8"/>
  <c r="C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41" i="8" s="1"/>
  <c r="L8" i="8"/>
  <c r="L7" i="8"/>
  <c r="L6" i="8"/>
  <c r="L37" i="8" s="1"/>
  <c r="L45" i="7"/>
  <c r="L44" i="7"/>
  <c r="L43" i="7"/>
  <c r="L42" i="7"/>
  <c r="L40" i="7"/>
  <c r="L39" i="7"/>
  <c r="N37" i="7"/>
  <c r="M37" i="7"/>
  <c r="K37" i="7"/>
  <c r="J37" i="7"/>
  <c r="I37" i="7"/>
  <c r="H37" i="7"/>
  <c r="G37" i="7"/>
  <c r="F37" i="7"/>
  <c r="E37" i="7"/>
  <c r="D37" i="7"/>
  <c r="C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41" i="7" s="1"/>
  <c r="L8" i="7"/>
  <c r="L7" i="7"/>
  <c r="L6" i="7"/>
  <c r="L37" i="7" s="1"/>
  <c r="L45" i="6"/>
  <c r="L44" i="6"/>
  <c r="L43" i="6"/>
  <c r="L42" i="6"/>
  <c r="L40" i="6"/>
  <c r="L39" i="6"/>
  <c r="N37" i="6"/>
  <c r="M37" i="6"/>
  <c r="L46" i="6" s="1"/>
  <c r="K37" i="6"/>
  <c r="J37" i="6"/>
  <c r="I37" i="6"/>
  <c r="H37" i="6"/>
  <c r="G37" i="6"/>
  <c r="F37" i="6"/>
  <c r="E37" i="6"/>
  <c r="D37" i="6"/>
  <c r="C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37" i="6" s="1"/>
  <c r="L44" i="5"/>
  <c r="L43" i="5"/>
  <c r="L42" i="5"/>
  <c r="L41" i="5"/>
  <c r="L39" i="5"/>
  <c r="L38" i="5"/>
  <c r="N36" i="5"/>
  <c r="M36" i="5"/>
  <c r="K36" i="5"/>
  <c r="J36" i="5"/>
  <c r="I36" i="5"/>
  <c r="H36" i="5"/>
  <c r="G36" i="5"/>
  <c r="F36" i="5"/>
  <c r="E36" i="5"/>
  <c r="D36" i="5"/>
  <c r="C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45" i="4"/>
  <c r="L40" i="4"/>
  <c r="L39" i="4"/>
  <c r="N37" i="4"/>
  <c r="M37" i="4"/>
  <c r="K37" i="4"/>
  <c r="J37" i="4"/>
  <c r="I37" i="4"/>
  <c r="H37" i="4"/>
  <c r="G37" i="4"/>
  <c r="F37" i="4"/>
  <c r="E37" i="4"/>
  <c r="D37" i="4"/>
  <c r="C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43" i="2"/>
  <c r="L42" i="2"/>
  <c r="L38" i="2"/>
  <c r="L37" i="2"/>
  <c r="N35" i="2"/>
  <c r="M35" i="2"/>
  <c r="K35" i="2"/>
  <c r="J35" i="2"/>
  <c r="I35" i="2"/>
  <c r="H35" i="2"/>
  <c r="G35" i="2"/>
  <c r="F35" i="2"/>
  <c r="E35" i="2"/>
  <c r="D35" i="2"/>
  <c r="C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H14" i="3"/>
  <c r="G14" i="3"/>
  <c r="F14" i="3"/>
  <c r="E14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L36" i="5" l="1"/>
  <c r="L45" i="5" s="1"/>
  <c r="L40" i="5"/>
  <c r="L37" i="4"/>
  <c r="L46" i="4" s="1"/>
  <c r="L46" i="12"/>
  <c r="L41" i="12"/>
  <c r="L46" i="10"/>
  <c r="L41" i="10"/>
  <c r="L46" i="8"/>
  <c r="L46" i="7"/>
  <c r="L41" i="6"/>
  <c r="L41" i="4"/>
  <c r="L35" i="2"/>
  <c r="L44" i="2" s="1"/>
  <c r="L39" i="2"/>
  <c r="L33" i="1"/>
  <c r="L45" i="1"/>
  <c r="L44" i="1"/>
  <c r="L43" i="1"/>
  <c r="L42" i="1"/>
  <c r="L40" i="1"/>
  <c r="L39" i="1"/>
  <c r="N37" i="1"/>
  <c r="M37" i="1"/>
  <c r="K37" i="1"/>
  <c r="J37" i="1"/>
  <c r="I37" i="1"/>
  <c r="H37" i="1"/>
  <c r="G37" i="1"/>
  <c r="F37" i="1"/>
  <c r="E37" i="1"/>
  <c r="D37" i="1"/>
  <c r="C37" i="1"/>
  <c r="L36" i="1"/>
  <c r="L35" i="1"/>
  <c r="L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1" i="1" l="1"/>
  <c r="L37" i="1"/>
  <c r="L46" i="1" s="1"/>
</calcChain>
</file>

<file path=xl/sharedStrings.xml><?xml version="1.0" encoding="utf-8"?>
<sst xmlns="http://schemas.openxmlformats.org/spreadsheetml/2006/main" count="514" uniqueCount="51">
  <si>
    <t>January</t>
  </si>
  <si>
    <t>Census</t>
  </si>
  <si>
    <t>Sits</t>
  </si>
  <si>
    <t>Held Beds</t>
  </si>
  <si>
    <t>Held Due To Covid Swab/Quarantine</t>
  </si>
  <si>
    <t>Closed Beds</t>
  </si>
  <si>
    <t>Daily Admits from CIU</t>
  </si>
  <si>
    <t>Daily Admits from CL</t>
  </si>
  <si>
    <t>Daily Admits from ED</t>
  </si>
  <si>
    <t>Daily Admits from OSH</t>
  </si>
  <si>
    <t>Total Daily Admits</t>
  </si>
  <si>
    <t>Daily Readmits</t>
  </si>
  <si>
    <t>Total Daily Discharges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</si>
  <si>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</si>
  <si>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</si>
  <si>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</si>
  <si>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</si>
  <si>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</si>
  <si>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</si>
  <si>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</si>
  <si>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</si>
  <si>
    <t>Monthly Totals</t>
  </si>
  <si>
    <t>Average Daily Occupancy:</t>
  </si>
  <si>
    <t>Average Daily Held Beds:</t>
  </si>
  <si>
    <t>Average Daily Admissions:</t>
  </si>
  <si>
    <t>Average Daily Admissions from CIU:</t>
  </si>
  <si>
    <t>Average Daily Admissions from CL:</t>
  </si>
  <si>
    <t>Average Daily Admissions from ED:</t>
  </si>
  <si>
    <t>Average Daily Discharges:</t>
  </si>
  <si>
    <t>Albany Medical Center Inpatient Psychiatry Census 2024</t>
  </si>
  <si>
    <t>CIU</t>
  </si>
  <si>
    <t>CL</t>
  </si>
  <si>
    <t>ED</t>
  </si>
  <si>
    <t>OSH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</si>
  <si>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</si>
  <si>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</si>
  <si>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</si>
  <si>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</si>
  <si>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</si>
  <si>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</si>
  <si>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</si>
  <si>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</si>
  <si>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</si>
  <si>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</si>
  <si>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</si>
  <si>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</si>
  <si>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</si>
  <si>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February</t>
  </si>
  <si>
    <t>March</t>
  </si>
  <si>
    <t>April</t>
  </si>
  <si>
    <t>Occupancy/total available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</si>
</sst>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34"/>
      <color theme="1"/>
      <name val="Arial Narrow"/>
      <family val="2"/>
    </font>
    <font>
      <sz val="36"/>
      <color theme="1"/>
      <name val="Arial Narrow"/>
      <family val="2"/>
    </font>
    <font>
      <sz val="2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12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textRotation="90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9" fillId="0" borderId="1" xfId="0" applyFont="1" applyBorder="1"/>
    <xf numFmtId="10" fontId="0" fillId="0" borderId="0" xfId="0" applyNumberFormat="1"/>
    <xf numFmtId="0" fontId="7" fillId="2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9" fontId="0" fillId="0" borderId="0" xfId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/>
    <xf numFmtId="0" fontId="7" fillId="0" borderId="0" xfId="0" applyFont="1"/>
    <xf numFmtId="10" fontId="8" fillId="0" borderId="0" xfId="0" applyNumberFormat="1" applyFont="1"/>
    <xf numFmtId="0" fontId="8" fillId="0" borderId="4" xfId="0" applyFont="1" applyBorder="1"/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10" fontId="8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10" fontId="8" fillId="0" borderId="3" xfId="0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textRotation="90"/>
    </xf>
    <xf numFmtId="2" fontId="8" fillId="4" borderId="0" xfId="0" applyNumberFormat="1" applyFont="1" applyFill="1" applyBorder="1"/>
    <xf numFmtId="2" fontId="8" fillId="0" borderId="0" xfId="0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Bed Availablity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Graph'!$A$1:$A$31</c:f>
              <c:numCache>
                <c:formatCode>m/d;@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'Jan Graph'!$B$1:$B$31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5-46FA-BD7D-003E8E2CE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028920"/>
        <c:axId val="1308027480"/>
      </c:barChart>
      <c:dateAx>
        <c:axId val="1308028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8027480"/>
        <c:crosses val="autoZero"/>
        <c:auto val="1"/>
        <c:lblOffset val="100"/>
        <c:baseTimeUnit val="days"/>
      </c:dateAx>
      <c:valAx>
        <c:axId val="1308027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802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April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Apr!$Y$6:$Y$35</c:f>
              <c:numCache>
                <c:formatCode>m/d;@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Apr!$Z$6:$Z$35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15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426E-A329-D82C544D8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167368"/>
        <c:axId val="1263167008"/>
      </c:barChart>
      <c:dateAx>
        <c:axId val="12631673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3167008"/>
        <c:crosses val="autoZero"/>
        <c:auto val="1"/>
        <c:lblOffset val="100"/>
        <c:baseTimeUnit val="days"/>
      </c:dateAx>
      <c:valAx>
        <c:axId val="126316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316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3CB-4501-AD6C-FA3AF7273C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3CB-4501-AD6C-FA3AF7273C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3CB-4501-AD6C-FA3AF7273C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3CB-4501-AD6C-FA3AF7273C3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3F38EBA4-ED68-4006-BC64-84D13024859D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3CB-4501-AD6C-FA3AF7273C32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9288E6B0-AFA0-4296-AB86-DA02289AF89E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3CB-4501-AD6C-FA3AF7273C32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C178D731-CE35-4BFB-AF98-EB21EED63C5D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3CB-4501-AD6C-FA3AF7273C32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CB78C262-C00F-420B-8DAC-45D469CBA68C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3CB-4501-AD6C-FA3AF7273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Jan!$H$37:$K$37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B-4501-AD6C-FA3AF7273C3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2024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Graph'!$D$2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'Jan Graph'!$E$2:$H$2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EBE-A392-9B5AF0AB6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1212576"/>
        <c:axId val="911213656"/>
      </c:barChart>
      <c:catAx>
        <c:axId val="9112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11213656"/>
        <c:crosses val="autoZero"/>
        <c:auto val="1"/>
        <c:lblAlgn val="ctr"/>
        <c:lblOffset val="100"/>
        <c:noMultiLvlLbl val="0"/>
      </c:catAx>
      <c:valAx>
        <c:axId val="911213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12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January 2020-2024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'Jan Graph'!$E$17:$E$21</c:f>
              <c:numCache>
                <c:formatCode>General</c:formatCode>
                <c:ptCount val="5"/>
                <c:pt idx="0">
                  <c:v>44</c:v>
                </c:pt>
                <c:pt idx="1">
                  <c:v>34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E-4EF3-960E-ABE071E9B3D5}"/>
            </c:ext>
          </c:extLst>
        </c:ser>
        <c:ser>
          <c:idx val="1"/>
          <c:order val="1"/>
          <c:tx>
            <c:strRef>
              <c:f>'Jan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'Jan Graph'!$F$17:$F$21</c:f>
              <c:numCache>
                <c:formatCode>General</c:formatCode>
                <c:ptCount val="5"/>
                <c:pt idx="0">
                  <c:v>20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EF3-960E-ABE071E9B3D5}"/>
            </c:ext>
          </c:extLst>
        </c:ser>
        <c:ser>
          <c:idx val="2"/>
          <c:order val="2"/>
          <c:tx>
            <c:strRef>
              <c:f>'Jan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'Jan Graph'!$G$17:$G$21</c:f>
              <c:numCache>
                <c:formatCode>General</c:formatCode>
                <c:ptCount val="5"/>
                <c:pt idx="0">
                  <c:v>37</c:v>
                </c:pt>
                <c:pt idx="1">
                  <c:v>44</c:v>
                </c:pt>
                <c:pt idx="2">
                  <c:v>28</c:v>
                </c:pt>
                <c:pt idx="3">
                  <c:v>49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E-4EF3-960E-ABE071E9B3D5}"/>
            </c:ext>
          </c:extLst>
        </c:ser>
        <c:ser>
          <c:idx val="3"/>
          <c:order val="3"/>
          <c:tx>
            <c:strRef>
              <c:f>'Jan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'Jan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'Jan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EF3-960E-ABE071E9B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410336"/>
        <c:axId val="1127399536"/>
      </c:barChart>
      <c:catAx>
        <c:axId val="11274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27399536"/>
        <c:crosses val="autoZero"/>
        <c:auto val="1"/>
        <c:lblAlgn val="ctr"/>
        <c:lblOffset val="100"/>
        <c:noMultiLvlLbl val="0"/>
      </c:catAx>
      <c:valAx>
        <c:axId val="112739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74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 Bed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Graph'!$A$1:$A$29</c:f>
              <c:numCache>
                <c:formatCode>m/d;@</c:formatCode>
                <c:ptCount val="29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</c:numCache>
            </c:numRef>
          </c:cat>
          <c:val>
            <c:numRef>
              <c:f>'Feb Graph'!$B$1:$B$29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3-491B-BF94-110E23EFD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602232"/>
        <c:axId val="1515604752"/>
      </c:barChart>
      <c:dateAx>
        <c:axId val="15156022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5604752"/>
        <c:crosses val="autoZero"/>
        <c:auto val="1"/>
        <c:lblOffset val="100"/>
        <c:baseTimeUnit val="days"/>
      </c:dateAx>
      <c:valAx>
        <c:axId val="1515604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56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February</a:t>
            </a:r>
            <a:r>
              <a:rPr lang="en-US" sz="1400" baseline="0">
                <a:latin typeface="Arial Narrow" panose="020B0606020202030204" pitchFamily="34" charset="0"/>
              </a:rPr>
              <a:t> admission referral source</a:t>
            </a:r>
            <a:endParaRPr lang="en-US" sz="1400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7C-46E1-8021-012FFF0E9EA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67C-46E1-8021-012FFF0E9EA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7C-46E1-8021-012FFF0E9EA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67C-46E1-8021-012FFF0E9EAD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CIU
</a:t>
                    </a:r>
                    <a:fld id="{83F0641D-8136-44BD-AEC1-52CD7695502A}" type="PERCENTAGE">
                      <a:rPr lang="en-US" baseline="0"/>
                      <a:pPr>
                        <a:defRPr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67C-46E1-8021-012FFF0E9EAD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CL
</a:t>
                    </a:r>
                    <a:fld id="{194CAD7B-22DD-4472-8A93-ED6B1A4CAC3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67C-46E1-8021-012FFF0E9EAD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ED
</a:t>
                    </a:r>
                    <a:fld id="{C8D5D9CA-8793-4B52-BF59-2F2F564423D2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67C-46E1-8021-012FFF0E9EAD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Arial Narrow" panose="020B060602020203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OSH
</a:t>
                    </a:r>
                    <a:fld id="{C161E1F9-A386-4062-9E13-0F08DCE35483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  <a:latin typeface="Arial Narrow" panose="020B0606020202030204" pitchFamily="34" charset="0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67C-46E1-8021-012FFF0E9E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Feb!$H$35:$K$35</c:f>
              <c:numCache>
                <c:formatCode>General</c:formatCode>
                <c:ptCount val="4"/>
                <c:pt idx="0">
                  <c:v>22</c:v>
                </c:pt>
                <c:pt idx="1">
                  <c:v>6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C-46E1-8021-012FFF0E9E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Arial Narrow" panose="020B0606020202030204" pitchFamily="34" charset="0"/>
              </a:rPr>
              <a:t>2024 Admission Referral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Graph'!$D$2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'Feb Graph'!$E$2:$H$2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4209-9E63-175BB8A376A0}"/>
            </c:ext>
          </c:extLst>
        </c:ser>
        <c:ser>
          <c:idx val="1"/>
          <c:order val="1"/>
          <c:tx>
            <c:strRef>
              <c:f>'Feb Graph'!$D$3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Graph'!$E$1:$H$1</c:f>
              <c:strCache>
                <c:ptCount val="4"/>
                <c:pt idx="0">
                  <c:v>CIU</c:v>
                </c:pt>
                <c:pt idx="1">
                  <c:v>CL</c:v>
                </c:pt>
                <c:pt idx="2">
                  <c:v>ED</c:v>
                </c:pt>
                <c:pt idx="3">
                  <c:v>OSH</c:v>
                </c:pt>
              </c:strCache>
            </c:strRef>
          </c:cat>
          <c:val>
            <c:numRef>
              <c:f>'Feb Graph'!$E$3:$H$3</c:f>
              <c:numCache>
                <c:formatCode>General</c:formatCode>
                <c:ptCount val="4"/>
                <c:pt idx="0">
                  <c:v>22</c:v>
                </c:pt>
                <c:pt idx="1">
                  <c:v>6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5-4209-9E63-175BB8A37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7714984"/>
        <c:axId val="1247715344"/>
      </c:barChart>
      <c:catAx>
        <c:axId val="12477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47715344"/>
        <c:crosses val="autoZero"/>
        <c:auto val="1"/>
        <c:lblAlgn val="ctr"/>
        <c:lblOffset val="100"/>
        <c:noMultiLvlLbl val="0"/>
      </c:catAx>
      <c:valAx>
        <c:axId val="124771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771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February 2020-2024</a:t>
            </a:r>
            <a:r>
              <a:rPr lang="en-US" baseline="0">
                <a:latin typeface="Arial Narrow" panose="020B0606020202030204" pitchFamily="34" charset="0"/>
              </a:rPr>
              <a:t> Admission Referral Source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Graph'!$E$16</c:f>
              <c:strCache>
                <c:ptCount val="1"/>
                <c:pt idx="0">
                  <c:v>CIU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'Feb Graph'!$E$17:$E$21</c:f>
              <c:numCache>
                <c:formatCode>General</c:formatCode>
                <c:ptCount val="5"/>
                <c:pt idx="0">
                  <c:v>31</c:v>
                </c:pt>
                <c:pt idx="1">
                  <c:v>48</c:v>
                </c:pt>
                <c:pt idx="2">
                  <c:v>14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C89-BAE4-8D9812B62F5D}"/>
            </c:ext>
          </c:extLst>
        </c:ser>
        <c:ser>
          <c:idx val="1"/>
          <c:order val="1"/>
          <c:tx>
            <c:strRef>
              <c:f>'Feb Graph'!$F$16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'Feb Graph'!$F$17:$F$21</c:f>
              <c:numCache>
                <c:formatCode>General</c:formatCode>
                <c:ptCount val="5"/>
                <c:pt idx="0">
                  <c:v>18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C89-BAE4-8D9812B62F5D}"/>
            </c:ext>
          </c:extLst>
        </c:ser>
        <c:ser>
          <c:idx val="2"/>
          <c:order val="2"/>
          <c:tx>
            <c:strRef>
              <c:f>'Feb Graph'!$G$16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'Feb Graph'!$G$17:$G$21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31</c:v>
                </c:pt>
                <c:pt idx="3">
                  <c:v>68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E-4C89-BAE4-8D9812B62F5D}"/>
            </c:ext>
          </c:extLst>
        </c:ser>
        <c:ser>
          <c:idx val="3"/>
          <c:order val="3"/>
          <c:tx>
            <c:strRef>
              <c:f>'Feb Graph'!$H$16</c:f>
              <c:strCache>
                <c:ptCount val="1"/>
                <c:pt idx="0">
                  <c:v>OSH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Graph'!$D$17:$D$21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'Feb Graph'!$H$17:$H$21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E-4C89-BAE4-8D9812B62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4525928"/>
        <c:axId val="1614516928"/>
      </c:barChart>
      <c:catAx>
        <c:axId val="16145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14516928"/>
        <c:crosses val="autoZero"/>
        <c:auto val="1"/>
        <c:lblAlgn val="ctr"/>
        <c:lblOffset val="100"/>
        <c:noMultiLvlLbl val="0"/>
      </c:catAx>
      <c:valAx>
        <c:axId val="1614516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45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March</a:t>
            </a:r>
            <a:r>
              <a:rPr lang="en-US" baseline="0">
                <a:latin typeface="Arial Narrow" panose="020B0606020202030204" pitchFamily="34" charset="0"/>
              </a:rPr>
              <a:t> Bed Availability</a:t>
            </a:r>
            <a:endParaRPr lang="en-US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Mar!$Z$6:$Z$36</c:f>
              <c:numCache>
                <c:formatCode>m/d;@</c:formatCode>
                <c:ptCount val="31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</c:numCache>
            </c:numRef>
          </c:cat>
          <c:val>
            <c:numRef>
              <c:f>Mar!$AA$6:$AA$36</c:f>
              <c:numCache>
                <c:formatCode>General</c:formatCode>
                <c:ptCount val="31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5</c:v>
                </c:pt>
                <c:pt idx="12">
                  <c:v>7</c:v>
                </c:pt>
                <c:pt idx="13">
                  <c:v>13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D-401A-AB86-74A5E177A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497952"/>
        <c:axId val="1920493632"/>
      </c:barChart>
      <c:dateAx>
        <c:axId val="1920497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493632"/>
        <c:crosses val="autoZero"/>
        <c:auto val="1"/>
        <c:lblOffset val="100"/>
        <c:baseTimeUnit val="days"/>
      </c:dateAx>
      <c:valAx>
        <c:axId val="1920493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04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119062</xdr:colOff>
      <xdr:row>4</xdr:row>
      <xdr:rowOff>52387</xdr:rowOff>
    </xdr:from>
    <xdr:to>
      <xdr:col>33</xdr:col>
      <xdr:colOff>423862</xdr:colOff>
      <xdr:row>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6F724-6AD1-AAB8-08F8-068E44A4C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166687</xdr:colOff>
      <xdr:row>8</xdr:row>
      <xdr:rowOff>176212</xdr:rowOff>
    </xdr:from>
    <xdr:to>
      <xdr:col>33</xdr:col>
      <xdr:colOff>471487</xdr:colOff>
      <xdr:row>21</xdr:row>
      <xdr:rowOff>195262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2F78D-E50B-0EF2-DFE8-4C0DE582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19</xdr:row>
      <xdr:rowOff>204787</xdr:rowOff>
    </xdr:from>
    <xdr:to>
      <xdr:col>24</xdr:col>
      <xdr:colOff>309562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C47E9-4F66-51F3-E05F-7A55C0B4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509587</xdr:colOff>
      <xdr:row>28</xdr:row>
      <xdr:rowOff>14287</xdr:rowOff>
    </xdr:from>
    <xdr:to>
      <xdr:col>33</xdr:col>
      <xdr:colOff>280987</xdr:colOff>
      <xdr:row>41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7B3B4-4019-ABCF-E6AF-80338BC9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471487</xdr:colOff>
      <xdr:row>4</xdr:row>
      <xdr:rowOff>4762</xdr:rowOff>
    </xdr:from>
    <xdr:to>
      <xdr:col>27</xdr:col>
      <xdr:colOff>242887</xdr:colOff>
      <xdr:row>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1C885-59A3-994F-0597-AC02E29F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</xdr:colOff>
      <xdr:row>7</xdr:row>
      <xdr:rowOff>100012</xdr:rowOff>
    </xdr:from>
    <xdr:to>
      <xdr:col>29</xdr:col>
      <xdr:colOff>319087</xdr:colOff>
      <xdr:row>20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B4968-F8BE-BDF8-7C3F-33E9C3D6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22</xdr:row>
      <xdr:rowOff>147637</xdr:rowOff>
    </xdr:from>
    <xdr:to>
      <xdr:col>32</xdr:col>
      <xdr:colOff>228600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0A7CA-4F6E-1E53-C41D-DCCF7633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304800</xdr:colOff>
      <xdr:row>25</xdr:row>
      <xdr:rowOff>71437</xdr:rowOff>
    </xdr:from>
    <xdr:to>
      <xdr:col>39</xdr:col>
      <xdr:colOff>0</xdr:colOff>
      <xdr:row>38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C1FE4-5B19-1EC0-A1D8-24CF1772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404812</xdr:colOff>
      <xdr:row>4</xdr:row>
      <xdr:rowOff>14287</xdr:rowOff>
    </xdr:from>
    <xdr:to>
      <xdr:col>28</xdr:col>
      <xdr:colOff>176212</xdr:colOff>
      <xdr:row>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A99FA-6B42-B785-BE5D-417909CC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166687</xdr:colOff>
      <xdr:row>2</xdr:row>
      <xdr:rowOff>61912</xdr:rowOff>
    </xdr:from>
    <xdr:to>
      <xdr:col>27</xdr:col>
      <xdr:colOff>471487</xdr:colOff>
      <xdr:row>4</xdr:row>
      <xdr:rowOff>2081212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B9604-4A0F-159D-1D45-BC523C3B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opLeftCell="A6" zoomScaleNormal="100" workbookViewId="0">
      <selection activeCell="O5" sqref="O5:O37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8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8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8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8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8" ht="179.25" x14ac:dyDescent="0.35">
      <c r="A5" s="28" t="s">
        <v>0</v>
      </c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38" t="s">
        <v>50</v>
      </c>
      <c r="V5" s="1"/>
      <c r="X5"/>
      <c r="Y5" s="1"/>
      <c r="Z5"/>
      <c r="AB5" s="1"/>
    </row>
    <row r="6" spans="1:28" ht="16.5" x14ac:dyDescent="0.3">
      <c r="A6" s="12">
        <v>1</v>
      </c>
      <c r="B6" s="8" t="s">
        <v>14</v>
      </c>
      <c r="C6" s="8">
        <v>13</v>
      </c>
      <c r="D6" s="8">
        <v>0</v>
      </c>
      <c r="E6" s="8">
        <v>10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9">
        <f>SUM(H6,I6,J6,K6)</f>
        <v>0</v>
      </c>
      <c r="M6" s="10">
        <v>0</v>
      </c>
      <c r="N6" s="11">
        <v>0</v>
      </c>
      <c r="O6" s="39">
        <f>(C6)/(26-E6-F6-G6)</f>
        <v>0.8666666666666667</v>
      </c>
      <c r="V6" s="1"/>
      <c r="X6"/>
      <c r="Y6" s="1"/>
      <c r="Z6"/>
      <c r="AB6" s="1"/>
    </row>
    <row r="7" spans="1:28" ht="16.5" x14ac:dyDescent="0.3">
      <c r="A7" s="6">
        <v>2</v>
      </c>
      <c r="B7" s="8" t="s">
        <v>15</v>
      </c>
      <c r="C7" s="8">
        <v>13</v>
      </c>
      <c r="D7" s="8">
        <v>0</v>
      </c>
      <c r="E7" s="8">
        <v>6</v>
      </c>
      <c r="F7" s="8">
        <v>7</v>
      </c>
      <c r="G7" s="8">
        <v>0</v>
      </c>
      <c r="H7" s="8">
        <v>0</v>
      </c>
      <c r="I7" s="8">
        <v>0</v>
      </c>
      <c r="J7" s="8">
        <v>2</v>
      </c>
      <c r="K7" s="8">
        <v>0</v>
      </c>
      <c r="L7" s="9">
        <f t="shared" ref="L7:L36" si="0">SUM(H7,I7,J7,K7)</f>
        <v>2</v>
      </c>
      <c r="M7" s="10">
        <v>0</v>
      </c>
      <c r="N7" s="11">
        <v>3</v>
      </c>
      <c r="O7" s="39">
        <f t="shared" ref="O7:O36" si="1">(C7)/(26-E7-F7-G7)</f>
        <v>1</v>
      </c>
      <c r="V7" s="1"/>
      <c r="X7"/>
      <c r="Y7" s="1"/>
      <c r="Z7"/>
      <c r="AB7" s="1"/>
    </row>
    <row r="8" spans="1:28" ht="16.5" x14ac:dyDescent="0.3">
      <c r="A8" s="7">
        <v>3</v>
      </c>
      <c r="B8" s="8" t="s">
        <v>16</v>
      </c>
      <c r="C8" s="8">
        <v>12</v>
      </c>
      <c r="D8" s="8">
        <v>0</v>
      </c>
      <c r="E8" s="8">
        <v>6</v>
      </c>
      <c r="F8" s="8">
        <v>5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9">
        <f t="shared" si="0"/>
        <v>1</v>
      </c>
      <c r="M8" s="10">
        <v>1</v>
      </c>
      <c r="N8" s="11">
        <v>3</v>
      </c>
      <c r="O8" s="39">
        <f t="shared" si="1"/>
        <v>0.8</v>
      </c>
      <c r="V8" s="1"/>
      <c r="X8"/>
      <c r="Y8" s="1"/>
      <c r="Z8"/>
      <c r="AB8" s="1"/>
    </row>
    <row r="9" spans="1:28" ht="16.5" x14ac:dyDescent="0.3">
      <c r="A9" s="6">
        <v>4</v>
      </c>
      <c r="B9" s="8" t="s">
        <v>17</v>
      </c>
      <c r="C9" s="8">
        <v>13</v>
      </c>
      <c r="D9" s="8">
        <v>0</v>
      </c>
      <c r="E9" s="8">
        <v>4</v>
      </c>
      <c r="F9" s="8">
        <v>4</v>
      </c>
      <c r="G9" s="8">
        <v>0</v>
      </c>
      <c r="H9" s="8">
        <v>3</v>
      </c>
      <c r="I9" s="8">
        <v>1</v>
      </c>
      <c r="J9" s="8">
        <v>3</v>
      </c>
      <c r="K9" s="8">
        <v>0</v>
      </c>
      <c r="L9" s="9">
        <f t="shared" si="0"/>
        <v>7</v>
      </c>
      <c r="M9" s="10">
        <v>0</v>
      </c>
      <c r="N9" s="11">
        <v>2</v>
      </c>
      <c r="O9" s="39">
        <f t="shared" si="1"/>
        <v>0.72222222222222221</v>
      </c>
      <c r="V9" s="1"/>
      <c r="X9"/>
      <c r="Y9" s="1"/>
      <c r="Z9"/>
      <c r="AB9" s="1"/>
    </row>
    <row r="10" spans="1:28" ht="16.5" x14ac:dyDescent="0.3">
      <c r="A10" s="7">
        <v>5</v>
      </c>
      <c r="B10" s="8" t="s">
        <v>18</v>
      </c>
      <c r="C10" s="8">
        <v>15</v>
      </c>
      <c r="D10" s="8">
        <v>1</v>
      </c>
      <c r="E10" s="8">
        <v>5</v>
      </c>
      <c r="F10" s="8">
        <v>6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9">
        <f t="shared" si="0"/>
        <v>1</v>
      </c>
      <c r="M10" s="10">
        <v>0</v>
      </c>
      <c r="N10" s="11">
        <v>2</v>
      </c>
      <c r="O10" s="39">
        <f t="shared" si="1"/>
        <v>1</v>
      </c>
      <c r="R10" s="13"/>
      <c r="S10" s="13"/>
      <c r="T10" s="13"/>
      <c r="V10" s="1"/>
      <c r="X10"/>
      <c r="Y10" s="1"/>
      <c r="Z10"/>
      <c r="AB10" s="1"/>
    </row>
    <row r="11" spans="1:28" ht="16.5" x14ac:dyDescent="0.3">
      <c r="A11" s="7">
        <v>6</v>
      </c>
      <c r="B11" s="7" t="s">
        <v>19</v>
      </c>
      <c r="C11" s="8">
        <v>15</v>
      </c>
      <c r="D11" s="8">
        <v>1</v>
      </c>
      <c r="E11" s="8">
        <v>8</v>
      </c>
      <c r="F11" s="8">
        <v>3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9">
        <f t="shared" si="0"/>
        <v>1</v>
      </c>
      <c r="M11" s="10">
        <v>1</v>
      </c>
      <c r="N11" s="11">
        <v>0</v>
      </c>
      <c r="O11" s="39">
        <f t="shared" si="1"/>
        <v>1</v>
      </c>
      <c r="R11" s="13"/>
      <c r="S11" s="13"/>
      <c r="T11" s="13"/>
      <c r="V11" s="1"/>
      <c r="X11"/>
      <c r="Y11" s="1"/>
      <c r="Z11"/>
      <c r="AB11" s="1"/>
    </row>
    <row r="12" spans="1:28" ht="16.5" x14ac:dyDescent="0.3">
      <c r="A12" s="7">
        <v>7</v>
      </c>
      <c r="B12" s="7" t="s">
        <v>13</v>
      </c>
      <c r="C12" s="8">
        <v>15</v>
      </c>
      <c r="D12" s="8">
        <v>1</v>
      </c>
      <c r="E12" s="8">
        <v>8</v>
      </c>
      <c r="F12" s="8">
        <v>3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9">
        <f t="shared" si="0"/>
        <v>0</v>
      </c>
      <c r="M12" s="10">
        <v>0</v>
      </c>
      <c r="N12" s="11">
        <v>0</v>
      </c>
      <c r="O12" s="39">
        <f t="shared" si="1"/>
        <v>1</v>
      </c>
      <c r="R12" s="13"/>
      <c r="S12" s="13"/>
      <c r="T12" s="13"/>
      <c r="V12" s="1"/>
      <c r="X12"/>
      <c r="Y12" s="1"/>
      <c r="Z12"/>
      <c r="AB12" s="1"/>
    </row>
    <row r="13" spans="1:28" ht="16.5" x14ac:dyDescent="0.3">
      <c r="A13" s="7">
        <v>8</v>
      </c>
      <c r="B13" s="8" t="s">
        <v>14</v>
      </c>
      <c r="C13" s="8">
        <v>15</v>
      </c>
      <c r="D13" s="8">
        <v>1</v>
      </c>
      <c r="E13" s="8">
        <v>8</v>
      </c>
      <c r="F13" s="8">
        <v>3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9">
        <f t="shared" si="0"/>
        <v>1</v>
      </c>
      <c r="M13" s="10">
        <v>0</v>
      </c>
      <c r="N13" s="11">
        <v>2</v>
      </c>
      <c r="O13" s="39">
        <f t="shared" si="1"/>
        <v>1</v>
      </c>
      <c r="R13" s="13"/>
      <c r="S13" s="13"/>
      <c r="T13" s="13"/>
      <c r="V13" s="1"/>
      <c r="X13"/>
      <c r="Y13" s="1"/>
      <c r="Z13"/>
      <c r="AB13" s="1"/>
    </row>
    <row r="14" spans="1:28" ht="16.5" x14ac:dyDescent="0.3">
      <c r="A14" s="7">
        <v>9</v>
      </c>
      <c r="B14" s="8" t="s">
        <v>15</v>
      </c>
      <c r="C14" s="8">
        <v>14</v>
      </c>
      <c r="D14" s="8">
        <v>1</v>
      </c>
      <c r="E14" s="8">
        <v>8</v>
      </c>
      <c r="F14" s="8">
        <v>2</v>
      </c>
      <c r="G14" s="8">
        <v>0</v>
      </c>
      <c r="H14" s="8">
        <v>0</v>
      </c>
      <c r="I14" s="8">
        <v>0</v>
      </c>
      <c r="J14" s="8">
        <v>3</v>
      </c>
      <c r="K14" s="8">
        <v>0</v>
      </c>
      <c r="L14" s="9">
        <f t="shared" si="0"/>
        <v>3</v>
      </c>
      <c r="M14" s="10">
        <v>0</v>
      </c>
      <c r="N14" s="11">
        <v>3</v>
      </c>
      <c r="O14" s="39">
        <f t="shared" si="1"/>
        <v>0.875</v>
      </c>
      <c r="R14" s="13"/>
      <c r="S14" s="13"/>
      <c r="T14" s="13"/>
      <c r="V14" s="1"/>
      <c r="X14"/>
      <c r="Y14" s="1"/>
      <c r="Z14"/>
      <c r="AB14" s="1"/>
    </row>
    <row r="15" spans="1:28" ht="16.5" x14ac:dyDescent="0.3">
      <c r="A15" s="7">
        <v>10</v>
      </c>
      <c r="B15" s="8" t="s">
        <v>16</v>
      </c>
      <c r="C15" s="8">
        <v>15</v>
      </c>
      <c r="D15" s="8">
        <v>0</v>
      </c>
      <c r="E15" s="8">
        <v>8</v>
      </c>
      <c r="F15" s="8">
        <v>2</v>
      </c>
      <c r="G15" s="8">
        <v>0</v>
      </c>
      <c r="H15" s="8">
        <v>1</v>
      </c>
      <c r="I15" s="8">
        <v>1</v>
      </c>
      <c r="J15" s="8">
        <v>1</v>
      </c>
      <c r="K15" s="8">
        <v>0</v>
      </c>
      <c r="L15" s="9">
        <f t="shared" si="0"/>
        <v>3</v>
      </c>
      <c r="M15" s="10">
        <v>1</v>
      </c>
      <c r="N15" s="11">
        <v>3</v>
      </c>
      <c r="O15" s="39">
        <f t="shared" si="1"/>
        <v>0.9375</v>
      </c>
      <c r="R15" s="13"/>
      <c r="S15" s="13"/>
      <c r="T15" s="13"/>
      <c r="V15" s="1"/>
      <c r="X15"/>
      <c r="Y15" s="1"/>
      <c r="Z15"/>
      <c r="AB15" s="1"/>
    </row>
    <row r="16" spans="1:28" ht="16.5" x14ac:dyDescent="0.3">
      <c r="A16" s="7">
        <v>11</v>
      </c>
      <c r="B16" s="8" t="s">
        <v>17</v>
      </c>
      <c r="C16" s="8">
        <v>14</v>
      </c>
      <c r="D16" s="8">
        <v>0</v>
      </c>
      <c r="E16" s="8">
        <v>7</v>
      </c>
      <c r="F16" s="8">
        <v>2</v>
      </c>
      <c r="G16" s="8">
        <v>0</v>
      </c>
      <c r="H16" s="8">
        <v>0</v>
      </c>
      <c r="I16" s="8">
        <v>0</v>
      </c>
      <c r="J16" s="8">
        <v>3</v>
      </c>
      <c r="K16" s="8">
        <v>0</v>
      </c>
      <c r="L16" s="9">
        <f t="shared" si="0"/>
        <v>3</v>
      </c>
      <c r="M16" s="10">
        <v>0</v>
      </c>
      <c r="N16" s="11">
        <v>4</v>
      </c>
      <c r="O16" s="39">
        <f t="shared" si="1"/>
        <v>0.82352941176470584</v>
      </c>
      <c r="R16" s="13"/>
      <c r="S16" s="13"/>
      <c r="T16" s="13"/>
      <c r="V16" s="1"/>
      <c r="X16"/>
      <c r="Y16" s="1"/>
      <c r="Z16"/>
      <c r="AB16" s="1"/>
    </row>
    <row r="17" spans="1:28" ht="16.5" x14ac:dyDescent="0.3">
      <c r="A17" s="7">
        <v>12</v>
      </c>
      <c r="B17" s="8" t="s">
        <v>18</v>
      </c>
      <c r="C17" s="8">
        <v>14</v>
      </c>
      <c r="D17" s="8">
        <v>0</v>
      </c>
      <c r="E17" s="8">
        <v>6</v>
      </c>
      <c r="F17" s="8">
        <v>2</v>
      </c>
      <c r="G17" s="8">
        <v>0</v>
      </c>
      <c r="H17" s="8">
        <v>1</v>
      </c>
      <c r="I17" s="8">
        <v>0</v>
      </c>
      <c r="J17" s="8">
        <v>2</v>
      </c>
      <c r="K17" s="8">
        <v>0</v>
      </c>
      <c r="L17" s="9">
        <f t="shared" si="0"/>
        <v>3</v>
      </c>
      <c r="M17" s="10">
        <v>0</v>
      </c>
      <c r="N17" s="11">
        <v>1</v>
      </c>
      <c r="O17" s="39">
        <f t="shared" si="1"/>
        <v>0.77777777777777779</v>
      </c>
      <c r="R17" s="13"/>
      <c r="S17" s="13"/>
      <c r="T17" s="13"/>
      <c r="V17" s="1"/>
      <c r="X17"/>
      <c r="Y17" s="1"/>
      <c r="Z17"/>
      <c r="AB17" s="1"/>
    </row>
    <row r="18" spans="1:28" ht="16.5" x14ac:dyDescent="0.3">
      <c r="A18" s="7">
        <v>13</v>
      </c>
      <c r="B18" s="7" t="s">
        <v>19</v>
      </c>
      <c r="C18" s="8">
        <v>15</v>
      </c>
      <c r="D18" s="8">
        <v>1</v>
      </c>
      <c r="E18" s="8">
        <v>7</v>
      </c>
      <c r="F18" s="8">
        <v>2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9">
        <f t="shared" si="0"/>
        <v>0</v>
      </c>
      <c r="M18" s="10">
        <v>0</v>
      </c>
      <c r="N18" s="11">
        <v>0</v>
      </c>
      <c r="O18" s="39">
        <f t="shared" si="1"/>
        <v>0.88235294117647056</v>
      </c>
      <c r="R18" s="13"/>
      <c r="S18" s="13"/>
      <c r="T18" s="13"/>
      <c r="V18" s="1"/>
      <c r="X18"/>
      <c r="Y18" s="1"/>
      <c r="Z18"/>
      <c r="AB18" s="1"/>
    </row>
    <row r="19" spans="1:28" ht="16.5" x14ac:dyDescent="0.3">
      <c r="A19" s="7">
        <v>14</v>
      </c>
      <c r="B19" s="7" t="s">
        <v>13</v>
      </c>
      <c r="C19" s="8">
        <v>15</v>
      </c>
      <c r="D19" s="8">
        <v>1</v>
      </c>
      <c r="E19" s="8">
        <v>7</v>
      </c>
      <c r="F19" s="8">
        <v>2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9">
        <f t="shared" si="0"/>
        <v>0</v>
      </c>
      <c r="M19" s="10">
        <v>0</v>
      </c>
      <c r="N19" s="11">
        <v>0</v>
      </c>
      <c r="O19" s="39">
        <f t="shared" si="1"/>
        <v>0.88235294117647056</v>
      </c>
      <c r="Q19" s="13"/>
      <c r="R19" s="13"/>
      <c r="S19" s="13"/>
      <c r="T19" s="13"/>
      <c r="V19" s="1"/>
      <c r="X19"/>
      <c r="Y19" s="1"/>
      <c r="Z19"/>
      <c r="AB19" s="1"/>
    </row>
    <row r="20" spans="1:28" ht="16.5" x14ac:dyDescent="0.3">
      <c r="A20" s="7">
        <v>15</v>
      </c>
      <c r="B20" s="8" t="s">
        <v>14</v>
      </c>
      <c r="C20" s="8">
        <v>15</v>
      </c>
      <c r="D20" s="8">
        <v>1</v>
      </c>
      <c r="E20" s="8">
        <v>7</v>
      </c>
      <c r="F20" s="8">
        <v>2</v>
      </c>
      <c r="G20" s="8">
        <v>0</v>
      </c>
      <c r="H20" s="8">
        <v>0</v>
      </c>
      <c r="I20" s="8">
        <v>1</v>
      </c>
      <c r="J20" s="8">
        <v>1</v>
      </c>
      <c r="K20" s="8">
        <v>0</v>
      </c>
      <c r="L20" s="9">
        <f t="shared" si="0"/>
        <v>2</v>
      </c>
      <c r="M20" s="10">
        <v>1</v>
      </c>
      <c r="N20" s="11">
        <v>1</v>
      </c>
      <c r="O20" s="39">
        <f t="shared" si="1"/>
        <v>0.88235294117647056</v>
      </c>
      <c r="R20" s="13"/>
      <c r="S20" s="13"/>
      <c r="T20" s="13"/>
      <c r="V20" s="1"/>
      <c r="X20"/>
      <c r="Y20" s="1"/>
      <c r="Z20"/>
      <c r="AB20" s="1"/>
    </row>
    <row r="21" spans="1:28" ht="16.5" x14ac:dyDescent="0.3">
      <c r="A21" s="7">
        <v>16</v>
      </c>
      <c r="B21" s="8" t="s">
        <v>15</v>
      </c>
      <c r="C21" s="8">
        <v>16</v>
      </c>
      <c r="D21" s="8">
        <v>2</v>
      </c>
      <c r="E21" s="8">
        <v>7</v>
      </c>
      <c r="F21" s="8">
        <v>2</v>
      </c>
      <c r="G21" s="8">
        <v>0</v>
      </c>
      <c r="H21" s="8">
        <v>0</v>
      </c>
      <c r="I21" s="8">
        <v>1</v>
      </c>
      <c r="J21" s="8">
        <v>1</v>
      </c>
      <c r="K21" s="8">
        <v>0</v>
      </c>
      <c r="L21" s="9">
        <f t="shared" si="0"/>
        <v>2</v>
      </c>
      <c r="M21" s="10">
        <v>0</v>
      </c>
      <c r="N21" s="11">
        <v>1</v>
      </c>
      <c r="O21" s="39">
        <f t="shared" si="1"/>
        <v>0.94117647058823528</v>
      </c>
      <c r="R21" s="13"/>
      <c r="S21" s="13"/>
      <c r="T21" s="13"/>
      <c r="V21" s="1"/>
      <c r="X21"/>
      <c r="Y21" s="1"/>
      <c r="Z21"/>
      <c r="AB21" s="1"/>
    </row>
    <row r="22" spans="1:28" ht="16.5" x14ac:dyDescent="0.3">
      <c r="A22" s="7">
        <v>17</v>
      </c>
      <c r="B22" s="8" t="s">
        <v>16</v>
      </c>
      <c r="C22" s="8">
        <v>17</v>
      </c>
      <c r="D22" s="8">
        <v>2</v>
      </c>
      <c r="E22" s="8">
        <v>7</v>
      </c>
      <c r="F22" s="8">
        <v>2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9">
        <f t="shared" si="0"/>
        <v>1</v>
      </c>
      <c r="M22" s="10">
        <v>0</v>
      </c>
      <c r="N22" s="11">
        <v>3</v>
      </c>
      <c r="O22" s="39">
        <f t="shared" si="1"/>
        <v>1</v>
      </c>
      <c r="R22" s="13"/>
      <c r="S22" s="13"/>
      <c r="T22" s="13"/>
      <c r="V22" s="1"/>
      <c r="X22"/>
      <c r="Y22" s="1"/>
      <c r="Z22"/>
      <c r="AB22" s="1"/>
    </row>
    <row r="23" spans="1:28" ht="16.5" x14ac:dyDescent="0.3">
      <c r="A23" s="7">
        <v>18</v>
      </c>
      <c r="B23" s="8" t="s">
        <v>17</v>
      </c>
      <c r="C23" s="8">
        <v>15</v>
      </c>
      <c r="D23" s="8">
        <v>2</v>
      </c>
      <c r="E23" s="8">
        <v>8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9">
        <f t="shared" si="0"/>
        <v>2</v>
      </c>
      <c r="M23" s="10">
        <v>0</v>
      </c>
      <c r="N23" s="11">
        <v>1</v>
      </c>
      <c r="O23" s="39">
        <f t="shared" si="1"/>
        <v>0.83333333333333337</v>
      </c>
      <c r="R23" s="13"/>
      <c r="S23" s="13"/>
      <c r="T23" s="13"/>
      <c r="V23" s="1"/>
      <c r="X23"/>
      <c r="Y23" s="1"/>
      <c r="Z23"/>
      <c r="AB23" s="1"/>
    </row>
    <row r="24" spans="1:28" ht="16.5" x14ac:dyDescent="0.3">
      <c r="A24" s="7">
        <v>19</v>
      </c>
      <c r="B24" s="8" t="s">
        <v>18</v>
      </c>
      <c r="C24" s="8">
        <v>16</v>
      </c>
      <c r="D24" s="8">
        <v>1</v>
      </c>
      <c r="E24" s="8">
        <v>5</v>
      </c>
      <c r="F24" s="8">
        <v>0</v>
      </c>
      <c r="G24" s="8">
        <v>2</v>
      </c>
      <c r="H24" s="8">
        <v>0</v>
      </c>
      <c r="I24" s="8">
        <v>1</v>
      </c>
      <c r="J24" s="8">
        <v>2</v>
      </c>
      <c r="K24" s="8">
        <v>0</v>
      </c>
      <c r="L24" s="9">
        <f t="shared" si="0"/>
        <v>3</v>
      </c>
      <c r="M24" s="10">
        <v>0</v>
      </c>
      <c r="N24" s="11">
        <v>2</v>
      </c>
      <c r="O24" s="39">
        <f t="shared" si="1"/>
        <v>0.84210526315789469</v>
      </c>
      <c r="T24" s="13"/>
      <c r="V24" s="1"/>
      <c r="X24"/>
      <c r="Y24" s="1"/>
      <c r="Z24"/>
      <c r="AB24" s="1"/>
    </row>
    <row r="25" spans="1:28" ht="16.5" x14ac:dyDescent="0.3">
      <c r="A25" s="7">
        <v>20</v>
      </c>
      <c r="B25" s="7" t="s">
        <v>19</v>
      </c>
      <c r="C25" s="8">
        <v>18</v>
      </c>
      <c r="D25" s="8">
        <v>1</v>
      </c>
      <c r="E25" s="8">
        <v>6</v>
      </c>
      <c r="F25" s="8">
        <v>0</v>
      </c>
      <c r="G25" s="8">
        <v>2</v>
      </c>
      <c r="H25" s="8">
        <v>0</v>
      </c>
      <c r="I25" s="8">
        <v>0</v>
      </c>
      <c r="J25" s="8">
        <v>1</v>
      </c>
      <c r="K25" s="8">
        <v>0</v>
      </c>
      <c r="L25" s="9">
        <f t="shared" si="0"/>
        <v>1</v>
      </c>
      <c r="M25" s="10">
        <v>0</v>
      </c>
      <c r="N25" s="11">
        <v>0</v>
      </c>
      <c r="O25" s="39">
        <f t="shared" si="1"/>
        <v>1</v>
      </c>
      <c r="V25" s="1"/>
      <c r="X25"/>
      <c r="Y25" s="1"/>
      <c r="Z25"/>
      <c r="AB25" s="1"/>
    </row>
    <row r="26" spans="1:28" ht="16.5" x14ac:dyDescent="0.3">
      <c r="A26" s="7">
        <v>21</v>
      </c>
      <c r="B26" s="7" t="s">
        <v>13</v>
      </c>
      <c r="C26" s="8">
        <v>18</v>
      </c>
      <c r="D26" s="8">
        <v>1</v>
      </c>
      <c r="E26" s="8">
        <v>6</v>
      </c>
      <c r="F26" s="8">
        <v>0</v>
      </c>
      <c r="G26" s="8">
        <v>2</v>
      </c>
      <c r="H26" s="8">
        <v>0</v>
      </c>
      <c r="I26" s="8">
        <v>0</v>
      </c>
      <c r="J26" s="8">
        <v>0</v>
      </c>
      <c r="K26" s="8">
        <v>0</v>
      </c>
      <c r="L26" s="9">
        <f t="shared" si="0"/>
        <v>0</v>
      </c>
      <c r="M26" s="10">
        <v>0</v>
      </c>
      <c r="N26" s="11">
        <v>0</v>
      </c>
      <c r="O26" s="39">
        <f t="shared" si="1"/>
        <v>1</v>
      </c>
      <c r="V26" s="1"/>
      <c r="X26"/>
      <c r="Y26" s="1"/>
      <c r="Z26"/>
      <c r="AB26" s="1"/>
    </row>
    <row r="27" spans="1:28" ht="16.5" x14ac:dyDescent="0.3">
      <c r="A27" s="7">
        <v>22</v>
      </c>
      <c r="B27" s="8" t="s">
        <v>14</v>
      </c>
      <c r="C27" s="8">
        <v>18</v>
      </c>
      <c r="D27" s="8">
        <v>1</v>
      </c>
      <c r="E27" s="8">
        <v>5</v>
      </c>
      <c r="F27" s="8">
        <v>0</v>
      </c>
      <c r="G27" s="8">
        <v>2</v>
      </c>
      <c r="H27" s="8">
        <v>0</v>
      </c>
      <c r="I27" s="8">
        <v>0</v>
      </c>
      <c r="J27" s="8">
        <v>3</v>
      </c>
      <c r="K27" s="8">
        <v>0</v>
      </c>
      <c r="L27" s="9">
        <f t="shared" si="0"/>
        <v>3</v>
      </c>
      <c r="M27" s="10">
        <v>0</v>
      </c>
      <c r="N27" s="11">
        <v>4</v>
      </c>
      <c r="O27" s="39">
        <f t="shared" si="1"/>
        <v>0.94736842105263153</v>
      </c>
      <c r="V27" s="1"/>
      <c r="X27"/>
      <c r="Y27" s="1"/>
      <c r="Z27"/>
      <c r="AB27" s="1"/>
    </row>
    <row r="28" spans="1:28" ht="16.5" x14ac:dyDescent="0.3">
      <c r="A28" s="7">
        <v>23</v>
      </c>
      <c r="B28" s="8" t="s">
        <v>15</v>
      </c>
      <c r="C28" s="8">
        <v>17</v>
      </c>
      <c r="D28" s="8">
        <v>1</v>
      </c>
      <c r="E28" s="8">
        <v>7</v>
      </c>
      <c r="F28" s="8">
        <v>0</v>
      </c>
      <c r="G28" s="8">
        <v>2</v>
      </c>
      <c r="H28" s="8">
        <v>1</v>
      </c>
      <c r="I28" s="8">
        <v>0</v>
      </c>
      <c r="J28" s="8">
        <v>0</v>
      </c>
      <c r="K28" s="8">
        <v>0</v>
      </c>
      <c r="L28" s="9">
        <f>SUM(H28,I28,J28,K28)</f>
        <v>1</v>
      </c>
      <c r="M28" s="10">
        <v>0</v>
      </c>
      <c r="N28" s="11">
        <v>2</v>
      </c>
      <c r="O28" s="39">
        <f t="shared" si="1"/>
        <v>1</v>
      </c>
      <c r="V28" s="1"/>
      <c r="X28"/>
      <c r="Y28" s="1"/>
      <c r="Z28"/>
      <c r="AB28" s="1"/>
    </row>
    <row r="29" spans="1:28" ht="16.5" x14ac:dyDescent="0.3">
      <c r="A29" s="7">
        <v>24</v>
      </c>
      <c r="B29" s="8" t="s">
        <v>16</v>
      </c>
      <c r="C29" s="8">
        <v>16</v>
      </c>
      <c r="D29" s="8">
        <v>1</v>
      </c>
      <c r="E29" s="8">
        <v>8</v>
      </c>
      <c r="F29" s="8">
        <v>0</v>
      </c>
      <c r="G29" s="8">
        <v>0</v>
      </c>
      <c r="H29" s="8">
        <v>0</v>
      </c>
      <c r="I29" s="8">
        <v>0</v>
      </c>
      <c r="J29" s="8">
        <v>3</v>
      </c>
      <c r="K29" s="8">
        <v>0</v>
      </c>
      <c r="L29" s="9">
        <f t="shared" si="0"/>
        <v>3</v>
      </c>
      <c r="M29" s="10">
        <v>0</v>
      </c>
      <c r="N29" s="11">
        <v>2</v>
      </c>
      <c r="O29" s="39">
        <f t="shared" si="1"/>
        <v>0.88888888888888884</v>
      </c>
      <c r="V29" s="1"/>
      <c r="X29"/>
      <c r="Y29" s="1"/>
      <c r="Z29"/>
      <c r="AB29" s="1"/>
    </row>
    <row r="30" spans="1:28" ht="16.5" x14ac:dyDescent="0.3">
      <c r="A30" s="7">
        <v>25</v>
      </c>
      <c r="B30" s="8" t="s">
        <v>17</v>
      </c>
      <c r="C30" s="8">
        <v>17</v>
      </c>
      <c r="D30" s="8">
        <v>1</v>
      </c>
      <c r="E30" s="8">
        <v>8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0</v>
      </c>
      <c r="L30" s="9">
        <f t="shared" si="0"/>
        <v>2</v>
      </c>
      <c r="M30" s="10">
        <v>0</v>
      </c>
      <c r="N30" s="11">
        <v>4</v>
      </c>
      <c r="O30" s="39">
        <f t="shared" si="1"/>
        <v>0.94444444444444442</v>
      </c>
      <c r="V30" s="1"/>
      <c r="X30"/>
      <c r="Y30" s="1"/>
      <c r="Z30"/>
      <c r="AB30" s="1"/>
    </row>
    <row r="31" spans="1:28" ht="16.5" x14ac:dyDescent="0.3">
      <c r="A31" s="7">
        <v>26</v>
      </c>
      <c r="B31" s="8" t="s">
        <v>18</v>
      </c>
      <c r="C31" s="8">
        <v>15</v>
      </c>
      <c r="D31" s="8">
        <v>1</v>
      </c>
      <c r="E31" s="8">
        <v>8</v>
      </c>
      <c r="F31" s="8">
        <v>0</v>
      </c>
      <c r="G31" s="8">
        <v>2</v>
      </c>
      <c r="H31" s="8">
        <v>0</v>
      </c>
      <c r="I31" s="8">
        <v>0</v>
      </c>
      <c r="J31" s="8">
        <v>4</v>
      </c>
      <c r="K31" s="8">
        <v>0</v>
      </c>
      <c r="L31" s="9">
        <f t="shared" si="0"/>
        <v>4</v>
      </c>
      <c r="M31" s="10">
        <v>1</v>
      </c>
      <c r="N31" s="11">
        <v>5</v>
      </c>
      <c r="O31" s="39">
        <f t="shared" si="1"/>
        <v>0.9375</v>
      </c>
      <c r="V31" s="1"/>
      <c r="X31"/>
      <c r="Y31" s="1"/>
      <c r="Z31"/>
      <c r="AB31" s="1"/>
    </row>
    <row r="32" spans="1:28" ht="16.5" x14ac:dyDescent="0.3">
      <c r="A32" s="7">
        <v>27</v>
      </c>
      <c r="B32" s="7" t="s">
        <v>19</v>
      </c>
      <c r="C32" s="8">
        <v>14</v>
      </c>
      <c r="D32" s="8">
        <v>1</v>
      </c>
      <c r="E32" s="8">
        <v>9</v>
      </c>
      <c r="F32" s="8">
        <v>0</v>
      </c>
      <c r="G32" s="8">
        <v>2</v>
      </c>
      <c r="H32" s="8">
        <v>1</v>
      </c>
      <c r="I32" s="8">
        <v>0</v>
      </c>
      <c r="J32" s="8">
        <v>0</v>
      </c>
      <c r="K32" s="8">
        <v>0</v>
      </c>
      <c r="L32" s="9">
        <f>SUM(H32,I32,J32,K32)</f>
        <v>1</v>
      </c>
      <c r="M32" s="10">
        <v>0</v>
      </c>
      <c r="N32" s="11">
        <v>1</v>
      </c>
      <c r="O32" s="39">
        <f t="shared" si="1"/>
        <v>0.93333333333333335</v>
      </c>
      <c r="R32" t="s">
        <v>20</v>
      </c>
      <c r="V32" s="1"/>
      <c r="X32"/>
      <c r="Y32" s="1"/>
      <c r="Z32"/>
      <c r="AB32" s="1"/>
    </row>
    <row r="33" spans="1:32" ht="16.5" x14ac:dyDescent="0.3">
      <c r="A33" s="7">
        <v>28</v>
      </c>
      <c r="B33" s="7" t="s">
        <v>13</v>
      </c>
      <c r="C33" s="8">
        <v>15</v>
      </c>
      <c r="D33" s="8">
        <v>1</v>
      </c>
      <c r="E33" s="8">
        <v>8</v>
      </c>
      <c r="F33" s="8">
        <v>0</v>
      </c>
      <c r="G33" s="8">
        <v>2</v>
      </c>
      <c r="H33" s="8">
        <v>1</v>
      </c>
      <c r="I33" s="8">
        <v>0</v>
      </c>
      <c r="J33" s="8">
        <v>0</v>
      </c>
      <c r="K33" s="8">
        <v>0</v>
      </c>
      <c r="L33" s="9">
        <f>SUM(H33,I33,J33,K33)</f>
        <v>1</v>
      </c>
      <c r="M33" s="10">
        <v>0</v>
      </c>
      <c r="N33" s="11">
        <v>0</v>
      </c>
      <c r="O33" s="39">
        <f t="shared" si="1"/>
        <v>0.9375</v>
      </c>
      <c r="V33" s="1"/>
      <c r="X33"/>
      <c r="Y33" s="1"/>
      <c r="Z33"/>
      <c r="AB33" s="1"/>
    </row>
    <row r="34" spans="1:32" ht="16.5" x14ac:dyDescent="0.3">
      <c r="A34" s="7">
        <v>29</v>
      </c>
      <c r="B34" s="8" t="s">
        <v>14</v>
      </c>
      <c r="C34" s="8">
        <v>15</v>
      </c>
      <c r="D34" s="8">
        <v>1</v>
      </c>
      <c r="E34" s="8">
        <v>9</v>
      </c>
      <c r="F34" s="8">
        <v>0</v>
      </c>
      <c r="G34" s="8">
        <v>2</v>
      </c>
      <c r="H34" s="8">
        <v>0</v>
      </c>
      <c r="I34" s="8">
        <v>0</v>
      </c>
      <c r="J34" s="8">
        <v>2</v>
      </c>
      <c r="K34" s="8">
        <v>0</v>
      </c>
      <c r="L34" s="9">
        <f t="shared" si="0"/>
        <v>2</v>
      </c>
      <c r="M34" s="10">
        <v>0</v>
      </c>
      <c r="N34" s="11">
        <v>2</v>
      </c>
      <c r="O34" s="39">
        <f t="shared" si="1"/>
        <v>1</v>
      </c>
      <c r="V34" s="1"/>
      <c r="X34"/>
      <c r="Y34" s="1"/>
      <c r="Z34"/>
      <c r="AB34" s="1"/>
    </row>
    <row r="35" spans="1:32" ht="16.5" x14ac:dyDescent="0.3">
      <c r="A35" s="6">
        <v>30</v>
      </c>
      <c r="B35" s="8" t="s">
        <v>15</v>
      </c>
      <c r="C35" s="8">
        <v>15</v>
      </c>
      <c r="D35" s="8">
        <v>1</v>
      </c>
      <c r="E35" s="8">
        <v>9</v>
      </c>
      <c r="F35" s="8">
        <v>0</v>
      </c>
      <c r="G35" s="8">
        <v>2</v>
      </c>
      <c r="H35" s="8">
        <v>0</v>
      </c>
      <c r="I35" s="8">
        <v>0</v>
      </c>
      <c r="J35" s="8">
        <v>2</v>
      </c>
      <c r="K35" s="8">
        <v>0</v>
      </c>
      <c r="L35" s="9">
        <f t="shared" si="0"/>
        <v>2</v>
      </c>
      <c r="M35" s="10">
        <v>0</v>
      </c>
      <c r="N35" s="11">
        <v>1</v>
      </c>
      <c r="O35" s="39">
        <f t="shared" si="1"/>
        <v>1</v>
      </c>
      <c r="V35" s="1"/>
      <c r="X35"/>
      <c r="Y35" s="1"/>
      <c r="Z35"/>
      <c r="AB35" s="1"/>
    </row>
    <row r="36" spans="1:32" ht="16.5" x14ac:dyDescent="0.3">
      <c r="A36" s="7">
        <v>31</v>
      </c>
      <c r="B36" s="8" t="s">
        <v>16</v>
      </c>
      <c r="C36" s="8">
        <v>16</v>
      </c>
      <c r="D36" s="8">
        <v>1</v>
      </c>
      <c r="E36" s="8">
        <v>8</v>
      </c>
      <c r="F36" s="8">
        <v>0</v>
      </c>
      <c r="G36" s="8">
        <v>2</v>
      </c>
      <c r="H36" s="8">
        <v>0</v>
      </c>
      <c r="I36" s="8">
        <v>0</v>
      </c>
      <c r="J36" s="8">
        <v>1</v>
      </c>
      <c r="K36" s="8">
        <v>0</v>
      </c>
      <c r="L36" s="9">
        <f t="shared" si="0"/>
        <v>1</v>
      </c>
      <c r="M36" s="10">
        <v>0</v>
      </c>
      <c r="N36" s="11">
        <v>5</v>
      </c>
      <c r="O36" s="39">
        <f t="shared" si="1"/>
        <v>1</v>
      </c>
      <c r="V36" s="1"/>
      <c r="X36"/>
      <c r="Y36" s="1"/>
      <c r="Z36"/>
      <c r="AB36" s="1"/>
    </row>
    <row r="37" spans="1:32" ht="16.5" x14ac:dyDescent="0.3">
      <c r="A37" s="29" t="s">
        <v>21</v>
      </c>
      <c r="B37" s="29"/>
      <c r="C37" s="7">
        <f>SUM(C6:C36)</f>
        <v>471</v>
      </c>
      <c r="D37" s="7">
        <f t="shared" ref="D37:N37" si="2">SUM(D6:D36)</f>
        <v>27</v>
      </c>
      <c r="E37" s="7">
        <f t="shared" si="2"/>
        <v>223</v>
      </c>
      <c r="F37" s="7">
        <f t="shared" si="2"/>
        <v>50</v>
      </c>
      <c r="G37" s="7">
        <f t="shared" si="2"/>
        <v>22</v>
      </c>
      <c r="H37" s="7">
        <f>SUM(H6:H36)</f>
        <v>8</v>
      </c>
      <c r="I37" s="7">
        <f t="shared" si="2"/>
        <v>9</v>
      </c>
      <c r="J37" s="7">
        <f t="shared" si="2"/>
        <v>39</v>
      </c>
      <c r="K37" s="7">
        <f t="shared" si="2"/>
        <v>0</v>
      </c>
      <c r="L37" s="14">
        <f t="shared" si="2"/>
        <v>56</v>
      </c>
      <c r="M37" s="15">
        <f t="shared" si="2"/>
        <v>5</v>
      </c>
      <c r="N37" s="16">
        <f t="shared" si="2"/>
        <v>57</v>
      </c>
      <c r="O37" s="40">
        <f>AVERAGE(O6:O36)</f>
        <v>0.92436790505675948</v>
      </c>
      <c r="Q37" s="17"/>
      <c r="S37" t="s">
        <v>20</v>
      </c>
      <c r="V37" s="1"/>
      <c r="X37"/>
      <c r="Y37" s="1"/>
      <c r="Z37"/>
      <c r="AB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>
        <f>AVERAGE(C6:C36)</f>
        <v>15.193548387096774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>
        <f>AVERAGE(E6:E36)</f>
        <v>7.193548387096774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1.8064516129032258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>
        <f>AVERAGE(H6:H36)</f>
        <v>0.25806451612903225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>
        <f>AVERAGE(I6:I36)</f>
        <v>0.29032258064516131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>
        <f>AVERAGE(J6:J36)</f>
        <v>1.2580645161290323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>
        <f>AVERAGE(N6:N36)</f>
        <v>1.8387096774193548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>
        <f>M37/L37</f>
        <v>8.9285714285714288E-2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C50:D50"/>
    <mergeCell ref="E50:F50"/>
    <mergeCell ref="G50:H50"/>
    <mergeCell ref="I50:J50"/>
    <mergeCell ref="K50:L50"/>
    <mergeCell ref="B48:L48"/>
    <mergeCell ref="C49:D49"/>
    <mergeCell ref="E49:F49"/>
    <mergeCell ref="G49:H49"/>
    <mergeCell ref="I49:J49"/>
    <mergeCell ref="K49:L49"/>
    <mergeCell ref="A44:J44"/>
    <mergeCell ref="L44:N44"/>
    <mergeCell ref="A45:J45"/>
    <mergeCell ref="L45:N45"/>
    <mergeCell ref="A46:J46"/>
    <mergeCell ref="L46:N46"/>
    <mergeCell ref="A41:J41"/>
    <mergeCell ref="L41:N41"/>
    <mergeCell ref="A42:J42"/>
    <mergeCell ref="L42:N42"/>
    <mergeCell ref="A43:J43"/>
    <mergeCell ref="L43:N43"/>
    <mergeCell ref="A40:J40"/>
    <mergeCell ref="L40:N40"/>
    <mergeCell ref="A1:Y3"/>
    <mergeCell ref="A5:B5"/>
    <mergeCell ref="A37:B37"/>
    <mergeCell ref="A39:J39"/>
    <mergeCell ref="L39:N39"/>
  </mergeCells>
  <pageMargins left="0.7" right="0.7" top="0.75" bottom="0.75" header="0.3" footer="0.3"/>
  <pageSetup scale="6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activeCell="AA5" sqref="AA5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" sqref="D1:H14"/>
    </sheetView>
  </sheetViews>
  <sheetFormatPr defaultRowHeight="11.25" x14ac:dyDescent="0.2"/>
  <sheetData>
    <row r="1" spans="1:8" x14ac:dyDescent="0.2">
      <c r="A1" s="1">
        <v>45292</v>
      </c>
      <c r="B1">
        <f>26-SUM(Jan!C6,Jan!E6,Jan!F6,Jan!G6)</f>
        <v>2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1">
        <v>45293</v>
      </c>
      <c r="B2">
        <f>26-SUM(Jan!C7,Jan!E7,Jan!F7,Jan!G7)</f>
        <v>0</v>
      </c>
      <c r="D2" t="s">
        <v>34</v>
      </c>
      <c r="E2">
        <v>8</v>
      </c>
      <c r="F2">
        <v>9</v>
      </c>
      <c r="G2">
        <v>39</v>
      </c>
      <c r="H2">
        <v>0</v>
      </c>
    </row>
    <row r="3" spans="1:8" x14ac:dyDescent="0.2">
      <c r="A3" s="1">
        <v>45294</v>
      </c>
      <c r="B3">
        <f>26-SUM(Jan!C8,Jan!E8,Jan!F8,Jan!G8)</f>
        <v>3</v>
      </c>
      <c r="D3" t="s">
        <v>35</v>
      </c>
    </row>
    <row r="4" spans="1:8" x14ac:dyDescent="0.2">
      <c r="A4" s="1">
        <v>45295</v>
      </c>
      <c r="B4">
        <f>26-SUM(Jan!C9,Jan!E9,Jan!F9,Jan!G9)</f>
        <v>5</v>
      </c>
      <c r="D4" t="s">
        <v>36</v>
      </c>
    </row>
    <row r="5" spans="1:8" x14ac:dyDescent="0.2">
      <c r="A5" s="1">
        <v>45296</v>
      </c>
      <c r="B5">
        <f>26-SUM(Jan!C10,Jan!E10,Jan!F10,Jan!G10)</f>
        <v>0</v>
      </c>
      <c r="D5" t="s">
        <v>37</v>
      </c>
    </row>
    <row r="6" spans="1:8" x14ac:dyDescent="0.2">
      <c r="A6" s="1">
        <v>45297</v>
      </c>
      <c r="B6">
        <f>26-SUM(Jan!C11,Jan!E11,Jan!F11,Jan!G11)</f>
        <v>0</v>
      </c>
      <c r="D6" t="s">
        <v>38</v>
      </c>
    </row>
    <row r="7" spans="1:8" x14ac:dyDescent="0.2">
      <c r="A7" s="1">
        <v>45298</v>
      </c>
      <c r="B7">
        <f>26-SUM(Jan!C12,Jan!E12,Jan!F12,Jan!G12)</f>
        <v>0</v>
      </c>
      <c r="D7" t="s">
        <v>39</v>
      </c>
    </row>
    <row r="8" spans="1:8" x14ac:dyDescent="0.2">
      <c r="A8" s="1">
        <v>45299</v>
      </c>
      <c r="B8">
        <f>26-SUM(Jan!C13,Jan!E13,Jan!F13,Jan!G13)</f>
        <v>0</v>
      </c>
      <c r="D8" t="s">
        <v>40</v>
      </c>
    </row>
    <row r="9" spans="1:8" x14ac:dyDescent="0.2">
      <c r="A9" s="1">
        <v>45300</v>
      </c>
      <c r="B9">
        <f>26-SUM(Jan!C14,Jan!E14,Jan!F14,Jan!G14)</f>
        <v>2</v>
      </c>
      <c r="D9" t="s">
        <v>41</v>
      </c>
    </row>
    <row r="10" spans="1:8" x14ac:dyDescent="0.2">
      <c r="A10" s="1">
        <v>45301</v>
      </c>
      <c r="B10">
        <f>26-SUM(Jan!C15,Jan!E15,Jan!F15,Jan!G15)</f>
        <v>1</v>
      </c>
      <c r="D10" t="s">
        <v>42</v>
      </c>
    </row>
    <row r="11" spans="1:8" x14ac:dyDescent="0.2">
      <c r="A11" s="1">
        <v>45302</v>
      </c>
      <c r="B11">
        <f>26-SUM(Jan!C16,Jan!E16,Jan!F16,Jan!G16)</f>
        <v>3</v>
      </c>
      <c r="D11" t="s">
        <v>43</v>
      </c>
    </row>
    <row r="12" spans="1:8" x14ac:dyDescent="0.2">
      <c r="A12" s="1">
        <v>45303</v>
      </c>
      <c r="B12">
        <f>26-SUM(Jan!C17,Jan!E17,Jan!F17,Jan!G17)</f>
        <v>4</v>
      </c>
      <c r="D12" t="s">
        <v>44</v>
      </c>
    </row>
    <row r="13" spans="1:8" x14ac:dyDescent="0.2">
      <c r="A13" s="1">
        <v>45304</v>
      </c>
      <c r="B13">
        <f>26-SUM(Jan!C18,Jan!E18,Jan!F18,Jan!G18)</f>
        <v>2</v>
      </c>
      <c r="D13" t="s">
        <v>45</v>
      </c>
    </row>
    <row r="14" spans="1:8" x14ac:dyDescent="0.2">
      <c r="A14" s="1">
        <v>45305</v>
      </c>
      <c r="B14">
        <f>26-SUM(Jan!C19,Jan!E19,Jan!F19,Jan!G19)</f>
        <v>2</v>
      </c>
      <c r="D14" t="s">
        <v>46</v>
      </c>
      <c r="E14">
        <f>SUM(E2:E13)</f>
        <v>8</v>
      </c>
      <c r="F14">
        <f>SUM(F2:F13)</f>
        <v>9</v>
      </c>
      <c r="G14">
        <f>SUM(G2:G13)</f>
        <v>39</v>
      </c>
      <c r="H14">
        <f>SUM(H2:H13)</f>
        <v>0</v>
      </c>
    </row>
    <row r="15" spans="1:8" x14ac:dyDescent="0.2">
      <c r="A15" s="1">
        <v>45306</v>
      </c>
      <c r="B15">
        <f>26-SUM(Jan!C20,Jan!E20,Jan!F20,Jan!G20)</f>
        <v>2</v>
      </c>
    </row>
    <row r="16" spans="1:8" x14ac:dyDescent="0.2">
      <c r="A16" s="1">
        <v>45307</v>
      </c>
      <c r="B16">
        <f>26-SUM(Jan!C21,Jan!E21,Jan!F21,Jan!G21)</f>
        <v>1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1">
        <v>45308</v>
      </c>
      <c r="B17">
        <f>26-SUM(Jan!C22,Jan!E22,Jan!F22,Jan!G22)</f>
        <v>0</v>
      </c>
      <c r="D17">
        <v>2020</v>
      </c>
      <c r="E17">
        <v>44</v>
      </c>
      <c r="F17">
        <v>20</v>
      </c>
      <c r="G17">
        <v>37</v>
      </c>
      <c r="H17">
        <v>0</v>
      </c>
    </row>
    <row r="18" spans="1:8" x14ac:dyDescent="0.2">
      <c r="A18" s="1">
        <v>45309</v>
      </c>
      <c r="B18">
        <f>26-SUM(Jan!C23,Jan!E23,Jan!F23,Jan!G23)</f>
        <v>3</v>
      </c>
      <c r="D18">
        <v>2021</v>
      </c>
      <c r="E18">
        <v>34</v>
      </c>
      <c r="F18">
        <v>13</v>
      </c>
      <c r="G18">
        <v>44</v>
      </c>
      <c r="H18">
        <v>0</v>
      </c>
    </row>
    <row r="19" spans="1:8" x14ac:dyDescent="0.2">
      <c r="A19" s="1">
        <v>45310</v>
      </c>
      <c r="B19">
        <f>26-SUM(Jan!C24,Jan!E24,Jan!F24,Jan!G24)</f>
        <v>3</v>
      </c>
      <c r="D19">
        <v>2022</v>
      </c>
      <c r="E19">
        <v>8</v>
      </c>
      <c r="F19">
        <v>16</v>
      </c>
      <c r="G19">
        <v>28</v>
      </c>
      <c r="H19">
        <v>0</v>
      </c>
    </row>
    <row r="20" spans="1:8" x14ac:dyDescent="0.2">
      <c r="A20" s="1">
        <v>45311</v>
      </c>
      <c r="B20">
        <f>26-SUM(Jan!C25,Jan!E25,Jan!F25,Jan!G25)</f>
        <v>0</v>
      </c>
      <c r="D20">
        <v>2023</v>
      </c>
      <c r="E20">
        <v>12</v>
      </c>
      <c r="F20">
        <v>10</v>
      </c>
      <c r="G20">
        <v>49</v>
      </c>
      <c r="H20">
        <v>0</v>
      </c>
    </row>
    <row r="21" spans="1:8" x14ac:dyDescent="0.2">
      <c r="A21" s="1">
        <v>45312</v>
      </c>
      <c r="B21">
        <f>26-SUM(Jan!C26,Jan!E26,Jan!F26,Jan!G26)</f>
        <v>0</v>
      </c>
      <c r="D21">
        <v>2024</v>
      </c>
      <c r="E21">
        <v>8</v>
      </c>
      <c r="F21">
        <v>9</v>
      </c>
      <c r="G21">
        <v>39</v>
      </c>
      <c r="H21">
        <v>0</v>
      </c>
    </row>
    <row r="22" spans="1:8" x14ac:dyDescent="0.2">
      <c r="A22" s="1">
        <v>45313</v>
      </c>
      <c r="B22">
        <f>26-SUM(Jan!C27,Jan!E27,Jan!F27,Jan!G27)</f>
        <v>1</v>
      </c>
    </row>
    <row r="23" spans="1:8" x14ac:dyDescent="0.2">
      <c r="A23" s="1">
        <v>45314</v>
      </c>
      <c r="B23">
        <f>26-SUM(Jan!C28,Jan!E28,Jan!F28,Jan!G28)</f>
        <v>0</v>
      </c>
    </row>
    <row r="24" spans="1:8" x14ac:dyDescent="0.2">
      <c r="A24" s="1">
        <v>45315</v>
      </c>
      <c r="B24">
        <f>26-SUM(Jan!C29,Jan!E29,Jan!F29,Jan!G29)</f>
        <v>2</v>
      </c>
    </row>
    <row r="25" spans="1:8" x14ac:dyDescent="0.2">
      <c r="A25" s="1">
        <v>45316</v>
      </c>
      <c r="B25">
        <f>26-SUM(Jan!C30,Jan!E30,Jan!F30,Jan!G30)</f>
        <v>1</v>
      </c>
    </row>
    <row r="26" spans="1:8" x14ac:dyDescent="0.2">
      <c r="A26" s="1">
        <v>45317</v>
      </c>
      <c r="B26">
        <f>26-SUM(Jan!C31,Jan!E31,Jan!F31,Jan!G31)</f>
        <v>1</v>
      </c>
    </row>
    <row r="27" spans="1:8" x14ac:dyDescent="0.2">
      <c r="A27" s="1">
        <v>45318</v>
      </c>
      <c r="B27">
        <f>26-SUM(Jan!C32,Jan!E32,Jan!F32,Jan!G32)</f>
        <v>1</v>
      </c>
    </row>
    <row r="28" spans="1:8" x14ac:dyDescent="0.2">
      <c r="A28" s="1">
        <v>45319</v>
      </c>
      <c r="B28">
        <f>26-SUM(Jan!C33,Jan!E33,Jan!F33,Jan!G33)</f>
        <v>1</v>
      </c>
    </row>
    <row r="29" spans="1:8" x14ac:dyDescent="0.2">
      <c r="A29" s="1">
        <v>45320</v>
      </c>
      <c r="B29">
        <f>26-SUM(Jan!C34,Jan!E34,Jan!F34,Jan!G34)</f>
        <v>0</v>
      </c>
    </row>
    <row r="30" spans="1:8" x14ac:dyDescent="0.2">
      <c r="A30" s="1">
        <v>45321</v>
      </c>
      <c r="B30">
        <f>26-SUM(Jan!C35,Jan!E35,Jan!F35,Jan!G35)</f>
        <v>0</v>
      </c>
    </row>
    <row r="31" spans="1:8" x14ac:dyDescent="0.2">
      <c r="A31" s="1">
        <v>45322</v>
      </c>
      <c r="B31">
        <f>26-SUM(Jan!C36,Jan!E36,Jan!F36,Jan!G36)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6" zoomScaleNormal="100" workbookViewId="0">
      <selection activeCell="P33" sqref="P33"/>
    </sheetView>
  </sheetViews>
  <sheetFormatPr defaultRowHeight="11.25" x14ac:dyDescent="0.2"/>
  <cols>
    <col min="1" max="1" width="3.5" bestFit="1" customWidth="1"/>
    <col min="2" max="2" width="13.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8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8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8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8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8" ht="179.25" x14ac:dyDescent="0.35">
      <c r="A5" s="28" t="s">
        <v>47</v>
      </c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38" t="s">
        <v>50</v>
      </c>
      <c r="V5" s="1"/>
      <c r="X5"/>
      <c r="Y5" s="1"/>
      <c r="Z5"/>
      <c r="AB5" s="1"/>
    </row>
    <row r="6" spans="1:28" ht="16.5" x14ac:dyDescent="0.3">
      <c r="A6" s="6">
        <v>1</v>
      </c>
      <c r="B6" s="8" t="s">
        <v>17</v>
      </c>
      <c r="C6" s="8">
        <v>13</v>
      </c>
      <c r="D6" s="8">
        <v>1</v>
      </c>
      <c r="E6" s="8">
        <v>7</v>
      </c>
      <c r="F6" s="8">
        <v>0</v>
      </c>
      <c r="G6" s="8">
        <v>2</v>
      </c>
      <c r="H6" s="8">
        <v>4</v>
      </c>
      <c r="I6" s="8">
        <v>0</v>
      </c>
      <c r="J6" s="8">
        <v>1</v>
      </c>
      <c r="K6" s="8">
        <v>0</v>
      </c>
      <c r="L6" s="9">
        <f>SUM(H6,I6,J6,K6)</f>
        <v>5</v>
      </c>
      <c r="M6" s="10">
        <v>0</v>
      </c>
      <c r="N6" s="11">
        <v>1</v>
      </c>
      <c r="O6" s="39">
        <f>(C6)/(26-E6-F6-G6)</f>
        <v>0.76470588235294112</v>
      </c>
      <c r="V6" s="1"/>
      <c r="X6"/>
      <c r="Y6" s="1"/>
      <c r="Z6"/>
      <c r="AB6" s="1"/>
    </row>
    <row r="7" spans="1:28" ht="16.5" x14ac:dyDescent="0.3">
      <c r="A7" s="6">
        <v>2</v>
      </c>
      <c r="B7" s="8" t="s">
        <v>18</v>
      </c>
      <c r="C7" s="8">
        <v>16</v>
      </c>
      <c r="D7" s="8">
        <v>1</v>
      </c>
      <c r="E7" s="8">
        <v>8</v>
      </c>
      <c r="F7" s="8">
        <v>0</v>
      </c>
      <c r="G7" s="8">
        <v>2</v>
      </c>
      <c r="H7" s="8">
        <v>0</v>
      </c>
      <c r="I7" s="8">
        <v>0</v>
      </c>
      <c r="J7" s="8">
        <v>2</v>
      </c>
      <c r="K7" s="8">
        <v>0</v>
      </c>
      <c r="L7" s="9">
        <f t="shared" ref="L7:L34" si="0">SUM(H7,I7,J7,K7)</f>
        <v>2</v>
      </c>
      <c r="M7" s="10">
        <v>1</v>
      </c>
      <c r="N7" s="11">
        <v>2</v>
      </c>
      <c r="O7" s="39">
        <f t="shared" ref="O7:O34" si="1">(C7)/(26-E7-F7-G7)</f>
        <v>1</v>
      </c>
      <c r="V7" s="1"/>
      <c r="X7"/>
      <c r="Y7" s="1"/>
      <c r="Z7"/>
      <c r="AB7" s="1"/>
    </row>
    <row r="8" spans="1:28" ht="16.5" x14ac:dyDescent="0.3">
      <c r="A8" s="7">
        <v>3</v>
      </c>
      <c r="B8" s="7" t="s">
        <v>19</v>
      </c>
      <c r="C8" s="8">
        <v>13</v>
      </c>
      <c r="D8" s="8">
        <v>2</v>
      </c>
      <c r="E8" s="8">
        <v>8</v>
      </c>
      <c r="F8" s="8">
        <v>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9">
        <f t="shared" si="0"/>
        <v>0</v>
      </c>
      <c r="M8" s="10">
        <v>0</v>
      </c>
      <c r="N8" s="11">
        <v>1</v>
      </c>
      <c r="O8" s="39">
        <f t="shared" si="1"/>
        <v>0.9285714285714286</v>
      </c>
      <c r="V8" s="1"/>
      <c r="X8"/>
      <c r="Y8" s="1"/>
      <c r="Z8"/>
      <c r="AB8" s="1"/>
    </row>
    <row r="9" spans="1:28" ht="16.5" x14ac:dyDescent="0.3">
      <c r="A9" s="6">
        <v>4</v>
      </c>
      <c r="B9" s="7" t="s">
        <v>13</v>
      </c>
      <c r="C9" s="8">
        <v>13</v>
      </c>
      <c r="D9" s="8">
        <v>1</v>
      </c>
      <c r="E9" s="8">
        <v>8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9">
        <f t="shared" si="0"/>
        <v>0</v>
      </c>
      <c r="M9" s="10">
        <v>0</v>
      </c>
      <c r="N9" s="11">
        <v>0</v>
      </c>
      <c r="O9" s="39">
        <f t="shared" si="1"/>
        <v>0.9285714285714286</v>
      </c>
      <c r="V9" s="1"/>
      <c r="X9"/>
      <c r="Y9" s="1"/>
      <c r="Z9"/>
      <c r="AB9" s="1"/>
    </row>
    <row r="10" spans="1:28" ht="16.5" x14ac:dyDescent="0.3">
      <c r="A10" s="7">
        <v>5</v>
      </c>
      <c r="B10" s="8" t="s">
        <v>14</v>
      </c>
      <c r="C10" s="8">
        <v>13</v>
      </c>
      <c r="D10" s="8">
        <v>2</v>
      </c>
      <c r="E10" s="8">
        <v>9</v>
      </c>
      <c r="F10" s="8">
        <v>2</v>
      </c>
      <c r="G10" s="8">
        <v>2</v>
      </c>
      <c r="H10" s="8">
        <v>0</v>
      </c>
      <c r="I10" s="8">
        <v>0</v>
      </c>
      <c r="J10" s="8">
        <v>0</v>
      </c>
      <c r="K10" s="8">
        <v>0</v>
      </c>
      <c r="L10" s="9">
        <f t="shared" si="0"/>
        <v>0</v>
      </c>
      <c r="M10" s="10">
        <v>0</v>
      </c>
      <c r="N10" s="11">
        <v>4</v>
      </c>
      <c r="O10" s="39">
        <f t="shared" si="1"/>
        <v>1</v>
      </c>
      <c r="R10" s="13"/>
      <c r="S10" s="13"/>
      <c r="T10" s="13"/>
      <c r="V10" s="1"/>
      <c r="X10"/>
      <c r="Y10" s="1"/>
      <c r="Z10"/>
      <c r="AB10" s="1"/>
    </row>
    <row r="11" spans="1:28" ht="16.5" x14ac:dyDescent="0.3">
      <c r="A11" s="7">
        <v>6</v>
      </c>
      <c r="B11" s="8" t="s">
        <v>15</v>
      </c>
      <c r="C11" s="8">
        <v>11</v>
      </c>
      <c r="D11" s="8">
        <v>1</v>
      </c>
      <c r="E11" s="8">
        <v>5</v>
      </c>
      <c r="F11" s="8">
        <v>1</v>
      </c>
      <c r="G11" s="8">
        <v>2</v>
      </c>
      <c r="H11" s="8">
        <v>3</v>
      </c>
      <c r="I11" s="8">
        <v>0</v>
      </c>
      <c r="J11" s="8">
        <v>0</v>
      </c>
      <c r="K11" s="8">
        <v>0</v>
      </c>
      <c r="L11" s="9">
        <f t="shared" si="0"/>
        <v>3</v>
      </c>
      <c r="M11" s="10">
        <v>1</v>
      </c>
      <c r="N11" s="11">
        <v>2</v>
      </c>
      <c r="O11" s="39">
        <f t="shared" si="1"/>
        <v>0.61111111111111116</v>
      </c>
      <c r="R11" s="13"/>
      <c r="S11" s="13"/>
      <c r="T11" s="13"/>
      <c r="V11" s="1"/>
      <c r="X11"/>
      <c r="Y11" s="1"/>
      <c r="Z11"/>
      <c r="AB11" s="1"/>
    </row>
    <row r="12" spans="1:28" ht="16.5" x14ac:dyDescent="0.3">
      <c r="A12" s="7">
        <v>7</v>
      </c>
      <c r="B12" s="8" t="s">
        <v>16</v>
      </c>
      <c r="C12" s="8">
        <v>10</v>
      </c>
      <c r="D12" s="8">
        <v>1</v>
      </c>
      <c r="E12" s="8">
        <v>5</v>
      </c>
      <c r="F12" s="8">
        <v>1</v>
      </c>
      <c r="G12" s="8">
        <v>2</v>
      </c>
      <c r="H12" s="8">
        <v>0</v>
      </c>
      <c r="I12" s="8">
        <v>0</v>
      </c>
      <c r="J12" s="8">
        <v>2</v>
      </c>
      <c r="K12" s="8">
        <v>0</v>
      </c>
      <c r="L12" s="9">
        <f t="shared" si="0"/>
        <v>2</v>
      </c>
      <c r="M12" s="10">
        <v>0</v>
      </c>
      <c r="N12" s="11">
        <v>1</v>
      </c>
      <c r="O12" s="39">
        <f t="shared" si="1"/>
        <v>0.55555555555555558</v>
      </c>
      <c r="R12" s="13"/>
      <c r="S12" s="13"/>
      <c r="T12" s="13"/>
      <c r="V12" s="1"/>
      <c r="X12"/>
      <c r="Y12" s="1"/>
      <c r="Z12"/>
      <c r="AB12" s="1"/>
    </row>
    <row r="13" spans="1:28" ht="16.5" x14ac:dyDescent="0.3">
      <c r="A13" s="7">
        <v>8</v>
      </c>
      <c r="B13" s="8" t="s">
        <v>17</v>
      </c>
      <c r="C13" s="8">
        <v>11</v>
      </c>
      <c r="D13" s="8">
        <v>0</v>
      </c>
      <c r="E13" s="8">
        <v>6</v>
      </c>
      <c r="F13" s="8">
        <v>0</v>
      </c>
      <c r="G13" s="8">
        <v>2</v>
      </c>
      <c r="H13" s="8">
        <v>1</v>
      </c>
      <c r="I13" s="8">
        <v>0</v>
      </c>
      <c r="J13" s="8">
        <v>3</v>
      </c>
      <c r="K13" s="8">
        <v>0</v>
      </c>
      <c r="L13" s="9">
        <f t="shared" si="0"/>
        <v>4</v>
      </c>
      <c r="M13" s="10">
        <v>0</v>
      </c>
      <c r="N13" s="11">
        <v>0</v>
      </c>
      <c r="O13" s="39">
        <f t="shared" si="1"/>
        <v>0.61111111111111116</v>
      </c>
      <c r="R13" s="13"/>
      <c r="S13" s="13"/>
      <c r="T13" s="13"/>
      <c r="V13" s="1"/>
      <c r="X13"/>
      <c r="Y13" s="1"/>
      <c r="Z13"/>
      <c r="AB13" s="1"/>
    </row>
    <row r="14" spans="1:28" ht="16.5" x14ac:dyDescent="0.3">
      <c r="A14" s="7">
        <v>9</v>
      </c>
      <c r="B14" s="8" t="s">
        <v>18</v>
      </c>
      <c r="C14" s="8">
        <v>15</v>
      </c>
      <c r="D14" s="8">
        <v>0</v>
      </c>
      <c r="E14" s="8">
        <v>5</v>
      </c>
      <c r="F14" s="8">
        <v>1</v>
      </c>
      <c r="G14" s="8">
        <v>2</v>
      </c>
      <c r="H14" s="8">
        <v>1</v>
      </c>
      <c r="I14" s="8">
        <v>0</v>
      </c>
      <c r="J14" s="8">
        <v>3</v>
      </c>
      <c r="K14" s="8">
        <v>0</v>
      </c>
      <c r="L14" s="9">
        <f t="shared" si="0"/>
        <v>4</v>
      </c>
      <c r="M14" s="10">
        <v>0</v>
      </c>
      <c r="N14" s="11">
        <v>6</v>
      </c>
      <c r="O14" s="39">
        <f t="shared" si="1"/>
        <v>0.83333333333333337</v>
      </c>
      <c r="R14" s="13"/>
      <c r="S14" s="13"/>
      <c r="T14" s="13"/>
      <c r="V14" s="1"/>
      <c r="X14"/>
      <c r="Y14" s="1"/>
      <c r="Z14"/>
      <c r="AB14" s="1"/>
    </row>
    <row r="15" spans="1:28" ht="16.5" x14ac:dyDescent="0.3">
      <c r="A15" s="7">
        <v>10</v>
      </c>
      <c r="B15" s="7" t="s">
        <v>19</v>
      </c>
      <c r="C15" s="8">
        <v>14</v>
      </c>
      <c r="D15" s="8">
        <v>1</v>
      </c>
      <c r="E15" s="8">
        <v>4</v>
      </c>
      <c r="F15" s="8">
        <v>1</v>
      </c>
      <c r="G15" s="8">
        <v>2</v>
      </c>
      <c r="H15" s="8">
        <v>0</v>
      </c>
      <c r="I15" s="8">
        <v>0</v>
      </c>
      <c r="J15" s="8">
        <v>2</v>
      </c>
      <c r="K15" s="8">
        <v>0</v>
      </c>
      <c r="L15" s="9">
        <f t="shared" si="0"/>
        <v>2</v>
      </c>
      <c r="M15" s="10">
        <v>0</v>
      </c>
      <c r="N15" s="11">
        <v>0</v>
      </c>
      <c r="O15" s="39">
        <f t="shared" si="1"/>
        <v>0.73684210526315785</v>
      </c>
      <c r="R15" s="13"/>
      <c r="S15" s="13"/>
      <c r="T15" s="13"/>
      <c r="V15" s="1"/>
      <c r="X15"/>
      <c r="Y15" s="1"/>
      <c r="Z15"/>
      <c r="AB15" s="1"/>
    </row>
    <row r="16" spans="1:28" ht="16.5" x14ac:dyDescent="0.3">
      <c r="A16" s="7">
        <v>11</v>
      </c>
      <c r="B16" s="7" t="s">
        <v>13</v>
      </c>
      <c r="C16" s="8">
        <v>16</v>
      </c>
      <c r="D16" s="8">
        <v>1</v>
      </c>
      <c r="E16" s="8">
        <v>5</v>
      </c>
      <c r="F16" s="8">
        <v>1</v>
      </c>
      <c r="G16" s="8">
        <v>2</v>
      </c>
      <c r="H16" s="8">
        <v>2</v>
      </c>
      <c r="I16" s="8">
        <v>0</v>
      </c>
      <c r="J16" s="8">
        <v>0</v>
      </c>
      <c r="K16" s="8">
        <v>0</v>
      </c>
      <c r="L16" s="9">
        <f t="shared" si="0"/>
        <v>2</v>
      </c>
      <c r="M16" s="10">
        <v>0</v>
      </c>
      <c r="N16" s="11">
        <v>0</v>
      </c>
      <c r="O16" s="39">
        <f t="shared" si="1"/>
        <v>0.88888888888888884</v>
      </c>
      <c r="R16" s="13"/>
      <c r="S16" s="13"/>
      <c r="T16" s="13"/>
      <c r="V16" s="1"/>
      <c r="X16"/>
      <c r="Y16" s="1"/>
      <c r="Z16"/>
      <c r="AB16" s="1"/>
    </row>
    <row r="17" spans="1:28" ht="16.5" x14ac:dyDescent="0.3">
      <c r="A17" s="7">
        <v>12</v>
      </c>
      <c r="B17" s="8" t="s">
        <v>14</v>
      </c>
      <c r="C17" s="8">
        <v>16</v>
      </c>
      <c r="D17" s="8">
        <v>1</v>
      </c>
      <c r="E17" s="8">
        <v>5</v>
      </c>
      <c r="F17" s="8">
        <v>1</v>
      </c>
      <c r="G17" s="8">
        <v>2</v>
      </c>
      <c r="H17" s="8">
        <v>0</v>
      </c>
      <c r="I17" s="8">
        <v>0</v>
      </c>
      <c r="J17" s="8">
        <v>2</v>
      </c>
      <c r="K17" s="8">
        <v>0</v>
      </c>
      <c r="L17" s="9">
        <f t="shared" si="0"/>
        <v>2</v>
      </c>
      <c r="M17" s="10">
        <v>1</v>
      </c>
      <c r="N17" s="11">
        <v>3</v>
      </c>
      <c r="O17" s="39">
        <f t="shared" si="1"/>
        <v>0.88888888888888884</v>
      </c>
      <c r="R17" s="13"/>
      <c r="S17" s="13"/>
      <c r="T17" s="13"/>
      <c r="V17" s="1"/>
      <c r="X17"/>
      <c r="Y17" s="1"/>
      <c r="Z17"/>
      <c r="AB17" s="1"/>
    </row>
    <row r="18" spans="1:28" ht="16.5" x14ac:dyDescent="0.3">
      <c r="A18" s="7">
        <v>13</v>
      </c>
      <c r="B18" s="8" t="s">
        <v>15</v>
      </c>
      <c r="C18" s="8">
        <v>15</v>
      </c>
      <c r="D18" s="8">
        <v>1</v>
      </c>
      <c r="E18" s="8">
        <v>7</v>
      </c>
      <c r="F18" s="8">
        <v>1</v>
      </c>
      <c r="G18" s="8">
        <v>2</v>
      </c>
      <c r="H18" s="8">
        <v>1</v>
      </c>
      <c r="I18" s="8">
        <v>1</v>
      </c>
      <c r="J18" s="8">
        <v>1</v>
      </c>
      <c r="K18" s="8">
        <v>0</v>
      </c>
      <c r="L18" s="9">
        <f t="shared" si="0"/>
        <v>3</v>
      </c>
      <c r="M18" s="10">
        <v>0</v>
      </c>
      <c r="N18" s="11">
        <v>5</v>
      </c>
      <c r="O18" s="39">
        <f t="shared" si="1"/>
        <v>0.9375</v>
      </c>
      <c r="R18" s="13"/>
      <c r="S18" s="13"/>
      <c r="T18" s="13"/>
      <c r="V18" s="1"/>
      <c r="X18"/>
      <c r="Y18" s="1"/>
      <c r="Z18"/>
      <c r="AB18" s="1"/>
    </row>
    <row r="19" spans="1:28" ht="16.5" x14ac:dyDescent="0.3">
      <c r="A19" s="7">
        <v>14</v>
      </c>
      <c r="B19" s="8" t="s">
        <v>16</v>
      </c>
      <c r="C19" s="8">
        <v>13</v>
      </c>
      <c r="D19" s="8">
        <v>1</v>
      </c>
      <c r="E19" s="8">
        <v>7</v>
      </c>
      <c r="F19" s="8">
        <v>1</v>
      </c>
      <c r="G19" s="8">
        <v>0</v>
      </c>
      <c r="H19" s="8">
        <v>2</v>
      </c>
      <c r="I19" s="8">
        <v>0</v>
      </c>
      <c r="J19" s="8">
        <v>0</v>
      </c>
      <c r="K19" s="8">
        <v>0</v>
      </c>
      <c r="L19" s="9">
        <f t="shared" si="0"/>
        <v>2</v>
      </c>
      <c r="M19" s="10">
        <v>0</v>
      </c>
      <c r="N19" s="11">
        <v>3</v>
      </c>
      <c r="O19" s="39">
        <f t="shared" si="1"/>
        <v>0.72222222222222221</v>
      </c>
      <c r="Q19" s="13"/>
      <c r="R19" s="13"/>
      <c r="S19" s="13"/>
      <c r="T19" s="13"/>
      <c r="V19" s="1"/>
      <c r="X19"/>
      <c r="Y19" s="1"/>
      <c r="Z19"/>
      <c r="AB19" s="1"/>
    </row>
    <row r="20" spans="1:28" ht="16.5" x14ac:dyDescent="0.3">
      <c r="A20" s="7">
        <v>15</v>
      </c>
      <c r="B20" s="8" t="s">
        <v>17</v>
      </c>
      <c r="C20" s="8">
        <v>12</v>
      </c>
      <c r="D20" s="8">
        <v>1</v>
      </c>
      <c r="E20" s="8">
        <v>6</v>
      </c>
      <c r="F20" s="8">
        <v>1</v>
      </c>
      <c r="G20" s="8">
        <v>0</v>
      </c>
      <c r="H20" s="8">
        <v>1</v>
      </c>
      <c r="I20" s="8">
        <v>1</v>
      </c>
      <c r="J20" s="8">
        <v>2</v>
      </c>
      <c r="K20" s="8">
        <v>0</v>
      </c>
      <c r="L20" s="9">
        <f t="shared" si="0"/>
        <v>4</v>
      </c>
      <c r="M20" s="10">
        <v>1</v>
      </c>
      <c r="N20" s="11">
        <v>1</v>
      </c>
      <c r="O20" s="39">
        <f t="shared" si="1"/>
        <v>0.63157894736842102</v>
      </c>
      <c r="R20" s="13"/>
      <c r="S20" s="13"/>
      <c r="T20" s="13"/>
      <c r="V20" s="1"/>
      <c r="X20"/>
      <c r="Y20" s="1"/>
      <c r="Z20"/>
      <c r="AB20" s="1"/>
    </row>
    <row r="21" spans="1:28" ht="16.5" x14ac:dyDescent="0.3">
      <c r="A21" s="7">
        <v>16</v>
      </c>
      <c r="B21" s="8" t="s">
        <v>18</v>
      </c>
      <c r="C21" s="8">
        <v>15</v>
      </c>
      <c r="D21" s="8">
        <v>1</v>
      </c>
      <c r="E21" s="8">
        <v>6</v>
      </c>
      <c r="F21" s="8">
        <v>1</v>
      </c>
      <c r="G21" s="8">
        <v>0</v>
      </c>
      <c r="H21" s="8">
        <v>0</v>
      </c>
      <c r="I21" s="8">
        <v>2</v>
      </c>
      <c r="J21" s="8">
        <v>0</v>
      </c>
      <c r="K21" s="8">
        <v>0</v>
      </c>
      <c r="L21" s="9">
        <f t="shared" si="0"/>
        <v>2</v>
      </c>
      <c r="M21" s="10">
        <v>2</v>
      </c>
      <c r="N21" s="11">
        <v>6</v>
      </c>
      <c r="O21" s="39">
        <f t="shared" si="1"/>
        <v>0.78947368421052633</v>
      </c>
      <c r="R21" s="13"/>
      <c r="S21" s="13"/>
      <c r="T21" s="13"/>
      <c r="V21" s="1"/>
      <c r="X21"/>
      <c r="Y21" s="1"/>
      <c r="Z21"/>
      <c r="AB21" s="1"/>
    </row>
    <row r="22" spans="1:28" ht="16.5" x14ac:dyDescent="0.3">
      <c r="A22" s="7">
        <v>17</v>
      </c>
      <c r="B22" s="7" t="s">
        <v>19</v>
      </c>
      <c r="C22" s="8">
        <v>15</v>
      </c>
      <c r="D22" s="8">
        <v>1</v>
      </c>
      <c r="E22" s="8">
        <v>8</v>
      </c>
      <c r="F22" s="8">
        <v>1</v>
      </c>
      <c r="G22" s="8">
        <v>0</v>
      </c>
      <c r="H22" s="8">
        <v>1</v>
      </c>
      <c r="I22" s="8">
        <v>0</v>
      </c>
      <c r="J22" s="8">
        <v>3</v>
      </c>
      <c r="K22" s="8">
        <v>0</v>
      </c>
      <c r="L22" s="9">
        <f t="shared" si="0"/>
        <v>4</v>
      </c>
      <c r="M22" s="10">
        <v>0</v>
      </c>
      <c r="N22" s="11">
        <v>0</v>
      </c>
      <c r="O22" s="39">
        <f t="shared" si="1"/>
        <v>0.88235294117647056</v>
      </c>
      <c r="R22" s="13"/>
      <c r="S22" s="13"/>
      <c r="T22" s="13"/>
      <c r="V22" s="1"/>
      <c r="X22"/>
      <c r="Y22" s="1"/>
      <c r="Z22"/>
      <c r="AB22" s="1"/>
    </row>
    <row r="23" spans="1:28" ht="16.5" x14ac:dyDescent="0.3">
      <c r="A23" s="7">
        <v>18</v>
      </c>
      <c r="B23" s="7" t="s">
        <v>13</v>
      </c>
      <c r="C23" s="8">
        <v>16</v>
      </c>
      <c r="D23" s="8">
        <v>1</v>
      </c>
      <c r="E23" s="8">
        <v>8</v>
      </c>
      <c r="F23" s="8">
        <v>1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9">
        <f t="shared" si="0"/>
        <v>1</v>
      </c>
      <c r="M23" s="10">
        <v>0</v>
      </c>
      <c r="N23" s="11">
        <v>0</v>
      </c>
      <c r="O23" s="39">
        <f t="shared" si="1"/>
        <v>0.94117647058823528</v>
      </c>
      <c r="R23" s="13"/>
      <c r="S23" s="13"/>
      <c r="T23" s="13"/>
      <c r="V23" s="1"/>
      <c r="X23"/>
      <c r="Y23" s="1"/>
      <c r="Z23"/>
      <c r="AB23" s="1"/>
    </row>
    <row r="24" spans="1:28" ht="16.5" x14ac:dyDescent="0.3">
      <c r="A24" s="7">
        <v>19</v>
      </c>
      <c r="B24" s="8" t="s">
        <v>14</v>
      </c>
      <c r="C24" s="8">
        <v>16</v>
      </c>
      <c r="D24" s="8">
        <v>1</v>
      </c>
      <c r="E24" s="8">
        <v>9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9">
        <f t="shared" si="0"/>
        <v>0</v>
      </c>
      <c r="M24" s="10">
        <v>0</v>
      </c>
      <c r="N24" s="11">
        <v>0</v>
      </c>
      <c r="O24" s="39">
        <f t="shared" si="1"/>
        <v>0.94117647058823528</v>
      </c>
      <c r="T24" s="13"/>
      <c r="V24" s="1"/>
      <c r="X24"/>
      <c r="Y24" s="1"/>
      <c r="Z24"/>
      <c r="AB24" s="1"/>
    </row>
    <row r="25" spans="1:28" ht="16.5" x14ac:dyDescent="0.3">
      <c r="A25" s="7">
        <v>20</v>
      </c>
      <c r="B25" s="8" t="s">
        <v>15</v>
      </c>
      <c r="C25" s="8">
        <v>16</v>
      </c>
      <c r="D25" s="8">
        <v>1</v>
      </c>
      <c r="E25" s="8">
        <v>9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  <c r="L25" s="9">
        <f t="shared" si="0"/>
        <v>1</v>
      </c>
      <c r="M25" s="10">
        <v>0</v>
      </c>
      <c r="N25" s="11">
        <v>2</v>
      </c>
      <c r="O25" s="39">
        <f t="shared" si="1"/>
        <v>0.94117647058823528</v>
      </c>
      <c r="V25" s="1"/>
      <c r="X25"/>
      <c r="Y25" s="1"/>
      <c r="Z25"/>
      <c r="AB25" s="1"/>
    </row>
    <row r="26" spans="1:28" ht="16.5" x14ac:dyDescent="0.3">
      <c r="A26" s="7">
        <v>21</v>
      </c>
      <c r="B26" s="8" t="s">
        <v>16</v>
      </c>
      <c r="C26" s="8">
        <v>15</v>
      </c>
      <c r="D26" s="8">
        <v>1</v>
      </c>
      <c r="E26" s="8">
        <v>9</v>
      </c>
      <c r="F26" s="24">
        <v>0</v>
      </c>
      <c r="G26" s="8">
        <v>0</v>
      </c>
      <c r="H26" s="8">
        <v>2</v>
      </c>
      <c r="I26" s="8">
        <v>1</v>
      </c>
      <c r="J26" s="8">
        <v>1</v>
      </c>
      <c r="K26" s="8">
        <v>0</v>
      </c>
      <c r="L26" s="9">
        <f t="shared" si="0"/>
        <v>4</v>
      </c>
      <c r="M26" s="10">
        <v>1</v>
      </c>
      <c r="N26" s="11">
        <v>4</v>
      </c>
      <c r="O26" s="39">
        <f t="shared" si="1"/>
        <v>0.88235294117647056</v>
      </c>
      <c r="V26" s="1"/>
      <c r="X26"/>
      <c r="Y26" s="1"/>
      <c r="Z26"/>
      <c r="AB26" s="1"/>
    </row>
    <row r="27" spans="1:28" ht="16.5" x14ac:dyDescent="0.3">
      <c r="A27" s="7">
        <v>22</v>
      </c>
      <c r="B27" s="8" t="s">
        <v>17</v>
      </c>
      <c r="C27" s="8">
        <v>17</v>
      </c>
      <c r="D27" s="8">
        <v>0</v>
      </c>
      <c r="E27" s="8">
        <v>7</v>
      </c>
      <c r="F27" s="8">
        <v>0</v>
      </c>
      <c r="G27" s="8">
        <v>0</v>
      </c>
      <c r="H27" s="8">
        <v>2</v>
      </c>
      <c r="I27" s="8">
        <v>0</v>
      </c>
      <c r="J27" s="8">
        <v>2</v>
      </c>
      <c r="K27" s="8">
        <v>0</v>
      </c>
      <c r="L27" s="9">
        <f t="shared" si="0"/>
        <v>4</v>
      </c>
      <c r="M27" s="10">
        <v>0</v>
      </c>
      <c r="N27" s="11">
        <v>1</v>
      </c>
      <c r="O27" s="39">
        <f t="shared" si="1"/>
        <v>0.89473684210526316</v>
      </c>
      <c r="V27" s="1"/>
      <c r="X27"/>
      <c r="Y27" s="1"/>
      <c r="Z27"/>
      <c r="AB27" s="1"/>
    </row>
    <row r="28" spans="1:28" ht="16.5" x14ac:dyDescent="0.3">
      <c r="A28" s="7">
        <v>23</v>
      </c>
      <c r="B28" s="8" t="s">
        <v>18</v>
      </c>
      <c r="C28" s="8">
        <v>18</v>
      </c>
      <c r="D28" s="8">
        <v>0</v>
      </c>
      <c r="E28" s="8">
        <v>8</v>
      </c>
      <c r="F28" s="8">
        <v>0</v>
      </c>
      <c r="G28" s="8">
        <v>0</v>
      </c>
      <c r="H28" s="8">
        <v>0</v>
      </c>
      <c r="I28" s="8">
        <v>0</v>
      </c>
      <c r="J28" s="8">
        <v>2</v>
      </c>
      <c r="K28" s="8">
        <v>0</v>
      </c>
      <c r="L28" s="9">
        <f>SUM(H28,I28,J28,K28)</f>
        <v>2</v>
      </c>
      <c r="M28" s="10">
        <v>0</v>
      </c>
      <c r="N28" s="11">
        <v>4</v>
      </c>
      <c r="O28" s="39">
        <f t="shared" si="1"/>
        <v>1</v>
      </c>
      <c r="V28" s="1"/>
      <c r="X28"/>
      <c r="Y28" s="1"/>
      <c r="Z28"/>
      <c r="AB28" s="1"/>
    </row>
    <row r="29" spans="1:28" ht="16.5" x14ac:dyDescent="0.3">
      <c r="A29" s="7">
        <v>24</v>
      </c>
      <c r="B29" s="7" t="s">
        <v>19</v>
      </c>
      <c r="C29" s="8">
        <v>17</v>
      </c>
      <c r="D29" s="8">
        <v>0</v>
      </c>
      <c r="E29" s="8">
        <v>8</v>
      </c>
      <c r="F29" s="8">
        <v>0</v>
      </c>
      <c r="G29" s="8">
        <v>0</v>
      </c>
      <c r="H29" s="8">
        <v>0</v>
      </c>
      <c r="I29" s="8">
        <v>0</v>
      </c>
      <c r="J29" s="8">
        <v>1</v>
      </c>
      <c r="K29" s="8">
        <v>0</v>
      </c>
      <c r="L29" s="9">
        <f t="shared" si="0"/>
        <v>1</v>
      </c>
      <c r="M29" s="10">
        <v>0</v>
      </c>
      <c r="N29" s="11">
        <v>0</v>
      </c>
      <c r="O29" s="39">
        <f t="shared" si="1"/>
        <v>0.94444444444444442</v>
      </c>
      <c r="V29" s="1"/>
      <c r="X29"/>
      <c r="Y29" s="1"/>
      <c r="Z29"/>
      <c r="AB29" s="1"/>
    </row>
    <row r="30" spans="1:28" ht="16.5" x14ac:dyDescent="0.3">
      <c r="A30" s="7">
        <v>25</v>
      </c>
      <c r="B30" s="7" t="s">
        <v>13</v>
      </c>
      <c r="C30" s="8">
        <v>18</v>
      </c>
      <c r="D30" s="8">
        <v>0</v>
      </c>
      <c r="E30" s="8">
        <v>8</v>
      </c>
      <c r="F30" s="8">
        <v>0</v>
      </c>
      <c r="G30" s="8">
        <v>0</v>
      </c>
      <c r="H30" s="8">
        <v>1</v>
      </c>
      <c r="I30" s="8">
        <v>0</v>
      </c>
      <c r="J30" s="8">
        <v>0</v>
      </c>
      <c r="K30" s="8">
        <v>0</v>
      </c>
      <c r="L30" s="9">
        <f t="shared" si="0"/>
        <v>1</v>
      </c>
      <c r="M30" s="10">
        <v>0</v>
      </c>
      <c r="N30" s="11">
        <v>0</v>
      </c>
      <c r="O30" s="39">
        <f t="shared" si="1"/>
        <v>1</v>
      </c>
      <c r="V30" s="1"/>
      <c r="X30"/>
      <c r="Y30" s="1"/>
      <c r="Z30"/>
      <c r="AB30" s="1"/>
    </row>
    <row r="31" spans="1:28" ht="16.5" x14ac:dyDescent="0.3">
      <c r="A31" s="7">
        <v>26</v>
      </c>
      <c r="B31" s="8" t="s">
        <v>14</v>
      </c>
      <c r="C31" s="8">
        <v>18</v>
      </c>
      <c r="D31" s="8">
        <v>0</v>
      </c>
      <c r="E31" s="8">
        <v>8</v>
      </c>
      <c r="F31" s="8">
        <v>0</v>
      </c>
      <c r="G31" s="8">
        <v>0</v>
      </c>
      <c r="H31" s="8">
        <v>0</v>
      </c>
      <c r="I31" s="8">
        <v>0</v>
      </c>
      <c r="J31" s="8">
        <v>1</v>
      </c>
      <c r="K31" s="8">
        <v>0</v>
      </c>
      <c r="L31" s="9">
        <f t="shared" si="0"/>
        <v>1</v>
      </c>
      <c r="M31" s="10">
        <v>0</v>
      </c>
      <c r="N31" s="11">
        <v>2</v>
      </c>
      <c r="O31" s="39">
        <f t="shared" si="1"/>
        <v>1</v>
      </c>
      <c r="V31" s="1"/>
      <c r="X31"/>
      <c r="Y31" s="1"/>
      <c r="Z31"/>
      <c r="AB31" s="1"/>
    </row>
    <row r="32" spans="1:28" ht="16.5" x14ac:dyDescent="0.3">
      <c r="A32" s="7">
        <v>27</v>
      </c>
      <c r="B32" s="8" t="s">
        <v>15</v>
      </c>
      <c r="C32" s="8">
        <v>17</v>
      </c>
      <c r="D32" s="8">
        <v>0</v>
      </c>
      <c r="E32" s="8">
        <v>8</v>
      </c>
      <c r="F32" s="8">
        <v>0</v>
      </c>
      <c r="G32" s="8">
        <v>0</v>
      </c>
      <c r="H32" s="8">
        <v>1</v>
      </c>
      <c r="I32" s="8">
        <v>0</v>
      </c>
      <c r="J32" s="8">
        <v>1</v>
      </c>
      <c r="K32" s="8">
        <v>0</v>
      </c>
      <c r="L32" s="9">
        <f>SUM(H32,I32,J32,K32)</f>
        <v>2</v>
      </c>
      <c r="M32" s="10">
        <v>0</v>
      </c>
      <c r="N32" s="11">
        <v>6</v>
      </c>
      <c r="O32" s="39">
        <f t="shared" si="1"/>
        <v>0.94444444444444442</v>
      </c>
      <c r="R32" t="s">
        <v>20</v>
      </c>
      <c r="V32" s="1"/>
      <c r="X32"/>
      <c r="Y32" s="1"/>
      <c r="Z32"/>
      <c r="AB32" s="1"/>
    </row>
    <row r="33" spans="1:32" ht="16.5" x14ac:dyDescent="0.3">
      <c r="A33" s="7">
        <v>28</v>
      </c>
      <c r="B33" s="8" t="s">
        <v>16</v>
      </c>
      <c r="C33" s="8">
        <v>13</v>
      </c>
      <c r="D33" s="8">
        <v>0</v>
      </c>
      <c r="E33" s="8">
        <v>6</v>
      </c>
      <c r="F33" s="8">
        <v>0</v>
      </c>
      <c r="G33" s="8">
        <v>0</v>
      </c>
      <c r="H33" s="8">
        <v>0</v>
      </c>
      <c r="I33" s="8">
        <v>0</v>
      </c>
      <c r="J33" s="8">
        <v>1</v>
      </c>
      <c r="K33" s="8">
        <v>0</v>
      </c>
      <c r="L33" s="9">
        <f>SUM(H33,I33,J33,K33)</f>
        <v>1</v>
      </c>
      <c r="M33" s="10">
        <v>0</v>
      </c>
      <c r="N33" s="11">
        <v>3</v>
      </c>
      <c r="O33" s="39">
        <f t="shared" si="1"/>
        <v>0.65</v>
      </c>
      <c r="V33" s="1"/>
      <c r="X33"/>
      <c r="Y33" s="1"/>
      <c r="Z33"/>
      <c r="AB33" s="1"/>
    </row>
    <row r="34" spans="1:32" ht="16.5" x14ac:dyDescent="0.3">
      <c r="A34" s="7">
        <v>29</v>
      </c>
      <c r="B34" s="8" t="s">
        <v>17</v>
      </c>
      <c r="C34" s="8">
        <v>11</v>
      </c>
      <c r="D34" s="8">
        <v>0</v>
      </c>
      <c r="E34" s="8">
        <v>6</v>
      </c>
      <c r="F34" s="8">
        <v>0</v>
      </c>
      <c r="G34" s="8">
        <v>0</v>
      </c>
      <c r="H34" s="8">
        <v>0</v>
      </c>
      <c r="I34" s="8">
        <v>0</v>
      </c>
      <c r="J34" s="8">
        <v>4</v>
      </c>
      <c r="K34" s="8">
        <v>0</v>
      </c>
      <c r="L34" s="9">
        <f t="shared" si="0"/>
        <v>4</v>
      </c>
      <c r="M34" s="10">
        <v>0</v>
      </c>
      <c r="N34" s="11">
        <v>2</v>
      </c>
      <c r="O34" s="39">
        <f t="shared" si="1"/>
        <v>0.55000000000000004</v>
      </c>
      <c r="T34" s="1"/>
    </row>
    <row r="35" spans="1:32" ht="16.5" x14ac:dyDescent="0.3">
      <c r="A35" s="29" t="s">
        <v>21</v>
      </c>
      <c r="B35" s="29"/>
      <c r="C35" s="7">
        <f t="shared" ref="C35:N35" si="2">SUM(C6:C34)</f>
        <v>423</v>
      </c>
      <c r="D35" s="7">
        <f t="shared" si="2"/>
        <v>21</v>
      </c>
      <c r="E35" s="7">
        <f t="shared" si="2"/>
        <v>203</v>
      </c>
      <c r="F35" s="7">
        <f t="shared" si="2"/>
        <v>22</v>
      </c>
      <c r="G35" s="7">
        <f t="shared" si="2"/>
        <v>22</v>
      </c>
      <c r="H35" s="7">
        <f t="shared" si="2"/>
        <v>22</v>
      </c>
      <c r="I35" s="7">
        <f t="shared" si="2"/>
        <v>6</v>
      </c>
      <c r="J35" s="7">
        <f t="shared" si="2"/>
        <v>35</v>
      </c>
      <c r="K35" s="7">
        <f t="shared" si="2"/>
        <v>0</v>
      </c>
      <c r="L35" s="14">
        <f t="shared" si="2"/>
        <v>63</v>
      </c>
      <c r="M35" s="15">
        <f t="shared" si="2"/>
        <v>7</v>
      </c>
      <c r="N35" s="16">
        <f t="shared" si="2"/>
        <v>59</v>
      </c>
      <c r="O35" s="41">
        <f>AVERAGE(O6:O34)</f>
        <v>0.84138674526071755</v>
      </c>
      <c r="P35" s="17"/>
      <c r="R35" t="s">
        <v>20</v>
      </c>
      <c r="T35" s="1"/>
    </row>
    <row r="36" spans="1:32" ht="16.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T36" s="1"/>
    </row>
    <row r="37" spans="1:32" ht="16.5" x14ac:dyDescent="0.3">
      <c r="A37" s="25" t="s">
        <v>22</v>
      </c>
      <c r="B37" s="25"/>
      <c r="C37" s="25"/>
      <c r="D37" s="25"/>
      <c r="E37" s="25"/>
      <c r="F37" s="25"/>
      <c r="G37" s="25"/>
      <c r="H37" s="25"/>
      <c r="I37" s="25"/>
      <c r="J37" s="25"/>
      <c r="K37" s="19"/>
      <c r="L37" s="26">
        <f>AVERAGE(C6:C34)</f>
        <v>14.586206896551724</v>
      </c>
      <c r="M37" s="26"/>
      <c r="N37" s="26"/>
      <c r="T37" s="1"/>
      <c r="AF37" t="s">
        <v>20</v>
      </c>
    </row>
    <row r="38" spans="1:32" ht="16.5" x14ac:dyDescent="0.3">
      <c r="A38" s="25" t="s">
        <v>23</v>
      </c>
      <c r="B38" s="25"/>
      <c r="C38" s="25"/>
      <c r="D38" s="25"/>
      <c r="E38" s="25"/>
      <c r="F38" s="25"/>
      <c r="G38" s="25"/>
      <c r="H38" s="25"/>
      <c r="I38" s="25"/>
      <c r="J38" s="25"/>
      <c r="K38" s="19"/>
      <c r="L38" s="26">
        <f>AVERAGE(E6:E34)</f>
        <v>7</v>
      </c>
      <c r="M38" s="26"/>
      <c r="N38" s="26"/>
      <c r="T38" s="1"/>
    </row>
    <row r="39" spans="1:32" ht="16.5" x14ac:dyDescent="0.3">
      <c r="A39" s="25" t="s">
        <v>24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>
        <f>AVERAGE(L6:L34)</f>
        <v>2.1724137931034484</v>
      </c>
      <c r="M39" s="26"/>
      <c r="N39" s="26"/>
      <c r="T39" s="1"/>
    </row>
    <row r="40" spans="1:32" ht="16.5" x14ac:dyDescent="0.3">
      <c r="A40" s="25" t="s">
        <v>25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>
        <f>AVERAGE(H6:H34)</f>
        <v>0.75862068965517238</v>
      </c>
      <c r="M40" s="26"/>
      <c r="N40" s="26"/>
      <c r="T40" s="1"/>
    </row>
    <row r="41" spans="1:32" ht="16.5" x14ac:dyDescent="0.3">
      <c r="A41" s="25" t="s">
        <v>26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AVERAGE(I6:I34)</f>
        <v>0.20689655172413793</v>
      </c>
      <c r="M41" s="26"/>
      <c r="N41" s="26"/>
      <c r="T41" s="1"/>
    </row>
    <row r="42" spans="1:32" ht="16.5" x14ac:dyDescent="0.3">
      <c r="A42" s="25" t="s">
        <v>27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>
        <f>AVERAGE(J6:J34)</f>
        <v>1.2068965517241379</v>
      </c>
      <c r="M42" s="26"/>
      <c r="N42" s="26"/>
    </row>
    <row r="43" spans="1:32" ht="16.5" x14ac:dyDescent="0.3">
      <c r="A43" s="25" t="s">
        <v>28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>
        <f>AVERAGE(N6:N34)</f>
        <v>2.0344827586206895</v>
      </c>
      <c r="M43" s="26"/>
      <c r="N43" s="26"/>
    </row>
    <row r="44" spans="1:32" ht="16.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20"/>
      <c r="L44" s="31">
        <f>M35/L35</f>
        <v>0.1111111111111111</v>
      </c>
      <c r="M44" s="31"/>
      <c r="N44" s="31"/>
    </row>
    <row r="45" spans="1:32" ht="16.5" x14ac:dyDescent="0.3">
      <c r="L45" s="26"/>
      <c r="M45" s="26"/>
      <c r="N45" s="26"/>
    </row>
    <row r="46" spans="1:32" ht="15.75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21"/>
      <c r="N46" s="21"/>
    </row>
    <row r="47" spans="1:32" ht="16.5" x14ac:dyDescent="0.3">
      <c r="B47" s="8"/>
      <c r="C47" s="33">
        <v>2020</v>
      </c>
      <c r="D47" s="34"/>
      <c r="E47" s="33">
        <v>2021</v>
      </c>
      <c r="F47" s="34"/>
      <c r="G47" s="33">
        <v>2022</v>
      </c>
      <c r="H47" s="34"/>
      <c r="I47" s="33">
        <v>2023</v>
      </c>
      <c r="J47" s="34"/>
      <c r="K47" s="29">
        <v>2024</v>
      </c>
      <c r="L47" s="29"/>
      <c r="M47" s="22"/>
      <c r="T47" s="1"/>
      <c r="U47"/>
      <c r="W47" s="1"/>
      <c r="Y47" s="1"/>
    </row>
    <row r="48" spans="1:32" ht="16.5" x14ac:dyDescent="0.3">
      <c r="B48" s="7" t="s">
        <v>0</v>
      </c>
      <c r="C48" s="35">
        <v>0.1782</v>
      </c>
      <c r="D48" s="36"/>
      <c r="E48" s="35">
        <v>7.6899999999999996E-2</v>
      </c>
      <c r="F48" s="36"/>
      <c r="G48" s="35">
        <v>0.1346</v>
      </c>
      <c r="H48" s="36"/>
      <c r="I48" s="35">
        <v>4.1700000000000001E-2</v>
      </c>
      <c r="J48" s="36"/>
      <c r="K48" s="37">
        <v>8.9300000000000004E-2</v>
      </c>
      <c r="L48" s="37"/>
      <c r="M48" s="23"/>
      <c r="T48" s="1"/>
      <c r="U48"/>
      <c r="W48" s="1"/>
      <c r="Y48" s="1"/>
    </row>
    <row r="49" spans="2:12" ht="16.5" x14ac:dyDescent="0.3">
      <c r="B49" s="7" t="s">
        <v>47</v>
      </c>
      <c r="C49" s="35">
        <v>7.7799999999999994E-2</v>
      </c>
      <c r="D49" s="36"/>
      <c r="E49" s="35">
        <v>0.20430000000000001</v>
      </c>
      <c r="F49" s="36"/>
      <c r="G49" s="35">
        <v>9.4299999999999995E-2</v>
      </c>
      <c r="H49" s="36"/>
      <c r="I49" s="35">
        <v>4.3999999999999997E-2</v>
      </c>
      <c r="J49" s="36"/>
      <c r="K49" s="37">
        <v>0.1111</v>
      </c>
      <c r="L49" s="37"/>
    </row>
  </sheetData>
  <mergeCells count="36">
    <mergeCell ref="A38:J38"/>
    <mergeCell ref="L38:N38"/>
    <mergeCell ref="C49:D49"/>
    <mergeCell ref="E49:F49"/>
    <mergeCell ref="G49:H49"/>
    <mergeCell ref="I49:J49"/>
    <mergeCell ref="K49:L49"/>
    <mergeCell ref="L45:N45"/>
    <mergeCell ref="A39:J39"/>
    <mergeCell ref="L39:N39"/>
    <mergeCell ref="A40:J40"/>
    <mergeCell ref="L40:N40"/>
    <mergeCell ref="A41:J41"/>
    <mergeCell ref="L41:N41"/>
    <mergeCell ref="A42:J42"/>
    <mergeCell ref="L42:N42"/>
    <mergeCell ref="A1:Y3"/>
    <mergeCell ref="A5:B5"/>
    <mergeCell ref="A35:B35"/>
    <mergeCell ref="A37:J37"/>
    <mergeCell ref="L37:N37"/>
    <mergeCell ref="A43:J43"/>
    <mergeCell ref="L43:N43"/>
    <mergeCell ref="A44:J44"/>
    <mergeCell ref="L44:N44"/>
    <mergeCell ref="B46:L46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</mergeCells>
  <pageMargins left="0.7" right="0.7" top="0.75" bottom="0.75" header="0.3" footer="0.3"/>
  <pageSetup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" sqref="D1:H14"/>
    </sheetView>
  </sheetViews>
  <sheetFormatPr defaultRowHeight="11.25" x14ac:dyDescent="0.2"/>
  <sheetData>
    <row r="1" spans="1:8" x14ac:dyDescent="0.2">
      <c r="A1" s="1">
        <v>45323</v>
      </c>
      <c r="B1">
        <f>26-SUM(Feb!C6,Feb!E6,Feb!F6,Feb!G6)</f>
        <v>4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s="1">
        <v>45324</v>
      </c>
      <c r="B2">
        <f>26-SUM(Feb!C7,Feb!E7,Feb!F7,Feb!G7)</f>
        <v>0</v>
      </c>
      <c r="D2" t="s">
        <v>34</v>
      </c>
      <c r="E2">
        <v>8</v>
      </c>
      <c r="F2">
        <v>9</v>
      </c>
      <c r="G2">
        <v>39</v>
      </c>
      <c r="H2">
        <v>0</v>
      </c>
    </row>
    <row r="3" spans="1:8" x14ac:dyDescent="0.2">
      <c r="A3" s="1">
        <v>45325</v>
      </c>
      <c r="B3">
        <f>26-SUM(Feb!C8,Feb!E8,Feb!F8,Feb!G8)</f>
        <v>1</v>
      </c>
      <c r="D3" t="s">
        <v>35</v>
      </c>
      <c r="E3">
        <v>22</v>
      </c>
      <c r="F3">
        <v>6</v>
      </c>
      <c r="G3">
        <v>35</v>
      </c>
      <c r="H3">
        <v>0</v>
      </c>
    </row>
    <row r="4" spans="1:8" x14ac:dyDescent="0.2">
      <c r="A4" s="1">
        <v>45326</v>
      </c>
      <c r="B4">
        <f>26-SUM(Feb!C9,Feb!E9,Feb!F9,Feb!G9)</f>
        <v>1</v>
      </c>
      <c r="D4" t="s">
        <v>36</v>
      </c>
    </row>
    <row r="5" spans="1:8" x14ac:dyDescent="0.2">
      <c r="A5" s="1">
        <v>45327</v>
      </c>
      <c r="B5">
        <f>26-SUM(Feb!C10,Feb!E10,Feb!F10,Feb!G10)</f>
        <v>0</v>
      </c>
      <c r="D5" t="s">
        <v>37</v>
      </c>
    </row>
    <row r="6" spans="1:8" x14ac:dyDescent="0.2">
      <c r="A6" s="1">
        <v>45328</v>
      </c>
      <c r="B6">
        <f>26-SUM(Feb!C11,Feb!E11,Feb!F11,Feb!G11)</f>
        <v>7</v>
      </c>
      <c r="D6" t="s">
        <v>38</v>
      </c>
    </row>
    <row r="7" spans="1:8" x14ac:dyDescent="0.2">
      <c r="A7" s="1">
        <v>45329</v>
      </c>
      <c r="B7">
        <f>26-SUM(Feb!C12,Feb!E12,Feb!F12,Feb!G12)</f>
        <v>8</v>
      </c>
      <c r="D7" t="s">
        <v>39</v>
      </c>
    </row>
    <row r="8" spans="1:8" x14ac:dyDescent="0.2">
      <c r="A8" s="1">
        <v>45330</v>
      </c>
      <c r="B8">
        <f>26-SUM(Feb!C13,Feb!E13,Feb!F13,Feb!G13)</f>
        <v>7</v>
      </c>
      <c r="D8" t="s">
        <v>40</v>
      </c>
    </row>
    <row r="9" spans="1:8" x14ac:dyDescent="0.2">
      <c r="A9" s="1">
        <v>45331</v>
      </c>
      <c r="B9">
        <f>26-SUM(Feb!C14,Feb!E14,Feb!F14,Feb!G14)</f>
        <v>3</v>
      </c>
      <c r="D9" t="s">
        <v>41</v>
      </c>
    </row>
    <row r="10" spans="1:8" x14ac:dyDescent="0.2">
      <c r="A10" s="1">
        <v>45332</v>
      </c>
      <c r="B10">
        <f>26-SUM(Feb!C15,Feb!E15,Feb!F15,Feb!G15)</f>
        <v>5</v>
      </c>
      <c r="D10" t="s">
        <v>42</v>
      </c>
    </row>
    <row r="11" spans="1:8" x14ac:dyDescent="0.2">
      <c r="A11" s="1">
        <v>45333</v>
      </c>
      <c r="B11">
        <f>26-SUM(Feb!C16,Feb!E16,Feb!F16,Feb!G16)</f>
        <v>2</v>
      </c>
      <c r="D11" t="s">
        <v>43</v>
      </c>
    </row>
    <row r="12" spans="1:8" x14ac:dyDescent="0.2">
      <c r="A12" s="1">
        <v>45334</v>
      </c>
      <c r="B12">
        <f>26-SUM(Feb!C17,Feb!E17,Feb!F17,Feb!G17)</f>
        <v>2</v>
      </c>
      <c r="D12" t="s">
        <v>44</v>
      </c>
    </row>
    <row r="13" spans="1:8" x14ac:dyDescent="0.2">
      <c r="A13" s="1">
        <v>45335</v>
      </c>
      <c r="B13">
        <f>26-SUM(Feb!C18,Feb!E18,Feb!F18,Feb!G18)</f>
        <v>1</v>
      </c>
      <c r="D13" t="s">
        <v>45</v>
      </c>
    </row>
    <row r="14" spans="1:8" x14ac:dyDescent="0.2">
      <c r="A14" s="1">
        <v>45336</v>
      </c>
      <c r="B14">
        <f>26-SUM(Feb!C19,Feb!E19,Feb!F19,Feb!G19)</f>
        <v>5</v>
      </c>
      <c r="D14" t="s">
        <v>46</v>
      </c>
      <c r="E14">
        <f>SUM(E2:E13)</f>
        <v>30</v>
      </c>
      <c r="F14">
        <f>SUM(F2:F13)</f>
        <v>15</v>
      </c>
      <c r="G14">
        <f>SUM(G2:G13)</f>
        <v>74</v>
      </c>
      <c r="H14">
        <f>SUM(H2:H13)</f>
        <v>0</v>
      </c>
    </row>
    <row r="15" spans="1:8" x14ac:dyDescent="0.2">
      <c r="A15" s="1">
        <v>45337</v>
      </c>
      <c r="B15">
        <f>26-SUM(Feb!C20,Feb!E20,Feb!F20,Feb!G20)</f>
        <v>7</v>
      </c>
      <c r="D15" s="1"/>
    </row>
    <row r="16" spans="1:8" x14ac:dyDescent="0.2">
      <c r="A16" s="1">
        <v>45338</v>
      </c>
      <c r="B16">
        <f>26-SUM(Feb!C21,Feb!E21,Feb!F21,Feb!G21)</f>
        <v>4</v>
      </c>
      <c r="E16" t="s">
        <v>30</v>
      </c>
      <c r="F16" t="s">
        <v>31</v>
      </c>
      <c r="G16" t="s">
        <v>32</v>
      </c>
      <c r="H16" t="s">
        <v>33</v>
      </c>
    </row>
    <row r="17" spans="1:8" x14ac:dyDescent="0.2">
      <c r="A17" s="1">
        <v>45339</v>
      </c>
      <c r="B17">
        <f>26-SUM(Feb!C22,Feb!E22,Feb!F22,Feb!G22)</f>
        <v>2</v>
      </c>
      <c r="D17">
        <v>2020</v>
      </c>
      <c r="E17">
        <v>31</v>
      </c>
      <c r="F17">
        <v>18</v>
      </c>
      <c r="G17">
        <v>41</v>
      </c>
      <c r="H17">
        <v>0</v>
      </c>
    </row>
    <row r="18" spans="1:8" x14ac:dyDescent="0.2">
      <c r="A18" s="1">
        <v>45340</v>
      </c>
      <c r="B18">
        <f>26-SUM(Feb!C23,Feb!E23,Feb!F23,Feb!G23)</f>
        <v>1</v>
      </c>
      <c r="D18">
        <v>2021</v>
      </c>
      <c r="E18">
        <v>48</v>
      </c>
      <c r="F18">
        <v>6</v>
      </c>
      <c r="G18">
        <v>39</v>
      </c>
      <c r="H18">
        <v>0</v>
      </c>
    </row>
    <row r="19" spans="1:8" x14ac:dyDescent="0.2">
      <c r="A19" s="1">
        <v>45341</v>
      </c>
      <c r="B19">
        <f>26-SUM(Feb!C24,Feb!E24,Feb!F24,Feb!G24)</f>
        <v>1</v>
      </c>
      <c r="D19">
        <v>2022</v>
      </c>
      <c r="E19">
        <v>14</v>
      </c>
      <c r="F19">
        <v>8</v>
      </c>
      <c r="G19">
        <v>31</v>
      </c>
      <c r="H19">
        <v>0</v>
      </c>
    </row>
    <row r="20" spans="1:8" x14ac:dyDescent="0.2">
      <c r="A20" s="1">
        <v>45342</v>
      </c>
      <c r="B20">
        <f>26-SUM(Feb!C25,Feb!E25,Feb!F25,Feb!G25)</f>
        <v>1</v>
      </c>
      <c r="D20">
        <v>2023</v>
      </c>
      <c r="E20">
        <v>14</v>
      </c>
      <c r="F20">
        <v>9</v>
      </c>
      <c r="G20">
        <v>68</v>
      </c>
      <c r="H20">
        <v>0</v>
      </c>
    </row>
    <row r="21" spans="1:8" x14ac:dyDescent="0.2">
      <c r="A21" s="1">
        <v>45343</v>
      </c>
      <c r="B21">
        <f>26-SUM(Feb!C26,Feb!E26,Feb!F26,Feb!G26)</f>
        <v>2</v>
      </c>
      <c r="D21">
        <v>2024</v>
      </c>
      <c r="E21">
        <v>22</v>
      </c>
      <c r="F21">
        <v>6</v>
      </c>
      <c r="G21">
        <v>35</v>
      </c>
      <c r="H21">
        <v>0</v>
      </c>
    </row>
    <row r="22" spans="1:8" x14ac:dyDescent="0.2">
      <c r="A22" s="1">
        <v>45344</v>
      </c>
      <c r="B22">
        <f>26-SUM(Feb!C27,Feb!E27,Feb!F27,Feb!G27)</f>
        <v>2</v>
      </c>
    </row>
    <row r="23" spans="1:8" x14ac:dyDescent="0.2">
      <c r="A23" s="1">
        <v>45345</v>
      </c>
      <c r="B23">
        <f>26-SUM(Feb!C28,Feb!E28,Feb!F28,Feb!G28)</f>
        <v>0</v>
      </c>
    </row>
    <row r="24" spans="1:8" x14ac:dyDescent="0.2">
      <c r="A24" s="1">
        <v>45346</v>
      </c>
      <c r="B24">
        <f>26-SUM(Feb!C29,Feb!E29,Feb!F29,Feb!G29)</f>
        <v>1</v>
      </c>
    </row>
    <row r="25" spans="1:8" x14ac:dyDescent="0.2">
      <c r="A25" s="1">
        <v>45347</v>
      </c>
      <c r="B25">
        <f>26-SUM(Feb!C30,Feb!E30,Feb!F30,Feb!G30)</f>
        <v>0</v>
      </c>
    </row>
    <row r="26" spans="1:8" x14ac:dyDescent="0.2">
      <c r="A26" s="1">
        <v>45348</v>
      </c>
      <c r="B26">
        <f>26-SUM(Feb!C31,Feb!E31,Feb!F31,Feb!G31)</f>
        <v>0</v>
      </c>
    </row>
    <row r="27" spans="1:8" x14ac:dyDescent="0.2">
      <c r="A27" s="1">
        <v>45349</v>
      </c>
      <c r="B27">
        <f>26-SUM(Feb!C32,Feb!E32,Feb!F32,Feb!G32)</f>
        <v>1</v>
      </c>
    </row>
    <row r="28" spans="1:8" x14ac:dyDescent="0.2">
      <c r="A28" s="1">
        <v>45350</v>
      </c>
      <c r="B28">
        <f>26-SUM(Feb!C33,Feb!E33,Feb!F33,Feb!G33)</f>
        <v>7</v>
      </c>
    </row>
    <row r="29" spans="1:8" x14ac:dyDescent="0.2">
      <c r="A29" s="1">
        <v>45351</v>
      </c>
      <c r="B29">
        <f>26-SUM(Feb!C34,Feb!E34,Feb!F34,Feb!G34)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A10" workbookViewId="0">
      <selection activeCell="S27" sqref="S27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2" width="9.33203125" style="1"/>
    <col min="24" max="24" width="9.33203125" style="1"/>
    <col min="26" max="27" width="9.33203125" style="1"/>
    <col min="36" max="36" width="10.6640625" customWidth="1"/>
  </cols>
  <sheetData>
    <row r="1" spans="1:34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34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34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34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4"/>
      <c r="W4" s="3"/>
    </row>
    <row r="5" spans="1:34" ht="179.25" x14ac:dyDescent="0.35">
      <c r="A5" s="28" t="s">
        <v>48</v>
      </c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38" t="s">
        <v>50</v>
      </c>
      <c r="W5" s="1"/>
      <c r="X5"/>
      <c r="Y5" s="1"/>
      <c r="Z5"/>
      <c r="AB5" s="1"/>
    </row>
    <row r="6" spans="1:34" ht="16.5" x14ac:dyDescent="0.3">
      <c r="A6" s="6">
        <v>1</v>
      </c>
      <c r="B6" s="8" t="s">
        <v>18</v>
      </c>
      <c r="C6" s="8">
        <v>14</v>
      </c>
      <c r="D6" s="8">
        <v>0</v>
      </c>
      <c r="E6" s="8">
        <v>6</v>
      </c>
      <c r="F6" s="8">
        <v>0</v>
      </c>
      <c r="G6" s="8">
        <v>0</v>
      </c>
      <c r="H6" s="8">
        <v>1</v>
      </c>
      <c r="I6" s="8">
        <v>0</v>
      </c>
      <c r="J6" s="8">
        <v>1</v>
      </c>
      <c r="K6" s="8">
        <v>0</v>
      </c>
      <c r="L6" s="9">
        <f>SUM(H6,I6,J6,K6)</f>
        <v>2</v>
      </c>
      <c r="M6" s="10">
        <v>0</v>
      </c>
      <c r="N6" s="11">
        <v>2</v>
      </c>
      <c r="O6" s="39">
        <f>(C6)/(26-E6-F6-G6)</f>
        <v>0.7</v>
      </c>
      <c r="W6" s="1"/>
      <c r="X6"/>
      <c r="Y6" s="1"/>
      <c r="Z6" s="1">
        <v>45352</v>
      </c>
      <c r="AA6">
        <f t="shared" ref="AA6:AA36" si="0">26-SUM(C6,E6,F6,G6)</f>
        <v>6</v>
      </c>
      <c r="AB6" s="1"/>
      <c r="AE6" t="s">
        <v>30</v>
      </c>
      <c r="AF6" t="s">
        <v>31</v>
      </c>
      <c r="AG6" t="s">
        <v>32</v>
      </c>
      <c r="AH6" t="s">
        <v>33</v>
      </c>
    </row>
    <row r="7" spans="1:34" ht="16.5" x14ac:dyDescent="0.3">
      <c r="A7" s="6">
        <v>2</v>
      </c>
      <c r="B7" s="7" t="s">
        <v>19</v>
      </c>
      <c r="C7" s="8">
        <v>13</v>
      </c>
      <c r="D7" s="8">
        <v>0</v>
      </c>
      <c r="E7" s="8">
        <v>6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9">
        <f t="shared" ref="L7:L36" si="1">SUM(H7,I7,J7,K7)</f>
        <v>0</v>
      </c>
      <c r="M7" s="10">
        <v>0</v>
      </c>
      <c r="N7" s="11">
        <v>0</v>
      </c>
      <c r="O7" s="39">
        <f t="shared" ref="O7:O36" si="2">(C7)/(26-E7-F7-G7)</f>
        <v>0.65</v>
      </c>
      <c r="W7" s="1"/>
      <c r="X7"/>
      <c r="Y7" s="1"/>
      <c r="Z7" s="1">
        <v>45353</v>
      </c>
      <c r="AA7">
        <f t="shared" si="0"/>
        <v>7</v>
      </c>
      <c r="AB7" s="1"/>
      <c r="AD7" t="s">
        <v>34</v>
      </c>
      <c r="AE7">
        <v>8</v>
      </c>
      <c r="AF7">
        <v>9</v>
      </c>
      <c r="AG7">
        <v>39</v>
      </c>
      <c r="AH7">
        <v>0</v>
      </c>
    </row>
    <row r="8" spans="1:34" ht="16.5" x14ac:dyDescent="0.3">
      <c r="A8" s="7">
        <v>3</v>
      </c>
      <c r="B8" s="7" t="s">
        <v>13</v>
      </c>
      <c r="C8" s="8">
        <v>18</v>
      </c>
      <c r="D8" s="8">
        <v>1</v>
      </c>
      <c r="E8" s="8">
        <v>7</v>
      </c>
      <c r="F8" s="8">
        <v>0</v>
      </c>
      <c r="G8" s="8">
        <v>0</v>
      </c>
      <c r="H8" s="8">
        <v>0</v>
      </c>
      <c r="I8" s="8">
        <v>0</v>
      </c>
      <c r="J8" s="8">
        <v>5</v>
      </c>
      <c r="K8" s="8">
        <v>0</v>
      </c>
      <c r="L8" s="9">
        <f t="shared" si="1"/>
        <v>5</v>
      </c>
      <c r="M8" s="10">
        <v>1</v>
      </c>
      <c r="N8" s="11">
        <v>0</v>
      </c>
      <c r="O8" s="39">
        <f t="shared" si="2"/>
        <v>0.94736842105263153</v>
      </c>
      <c r="W8" s="1"/>
      <c r="X8"/>
      <c r="Y8" s="1"/>
      <c r="Z8" s="1">
        <v>45354</v>
      </c>
      <c r="AA8">
        <f t="shared" si="0"/>
        <v>1</v>
      </c>
      <c r="AB8" s="1"/>
      <c r="AD8" t="s">
        <v>35</v>
      </c>
      <c r="AE8">
        <v>22</v>
      </c>
      <c r="AF8">
        <v>6</v>
      </c>
      <c r="AG8">
        <v>35</v>
      </c>
      <c r="AH8">
        <v>0</v>
      </c>
    </row>
    <row r="9" spans="1:34" ht="16.5" x14ac:dyDescent="0.3">
      <c r="A9" s="6">
        <v>4</v>
      </c>
      <c r="B9" s="8" t="s">
        <v>14</v>
      </c>
      <c r="C9" s="8">
        <v>18</v>
      </c>
      <c r="D9" s="8">
        <v>1</v>
      </c>
      <c r="E9" s="8">
        <v>7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9">
        <f t="shared" si="1"/>
        <v>1</v>
      </c>
      <c r="M9" s="10">
        <v>0</v>
      </c>
      <c r="N9" s="11">
        <v>3</v>
      </c>
      <c r="O9" s="39">
        <f t="shared" si="2"/>
        <v>0.94736842105263153</v>
      </c>
      <c r="W9" s="1"/>
      <c r="X9"/>
      <c r="Y9" s="1"/>
      <c r="Z9" s="1">
        <v>45355</v>
      </c>
      <c r="AA9">
        <f t="shared" si="0"/>
        <v>1</v>
      </c>
      <c r="AB9" s="1"/>
      <c r="AD9" t="s">
        <v>36</v>
      </c>
      <c r="AE9">
        <v>21</v>
      </c>
      <c r="AF9">
        <v>5</v>
      </c>
      <c r="AG9">
        <v>32</v>
      </c>
      <c r="AH9">
        <v>1</v>
      </c>
    </row>
    <row r="10" spans="1:34" ht="16.5" x14ac:dyDescent="0.3">
      <c r="A10" s="7">
        <v>5</v>
      </c>
      <c r="B10" s="8" t="s">
        <v>15</v>
      </c>
      <c r="C10" s="8">
        <v>16</v>
      </c>
      <c r="D10" s="8">
        <v>1</v>
      </c>
      <c r="E10" s="8">
        <v>5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8">
        <v>0</v>
      </c>
      <c r="L10" s="9">
        <f t="shared" si="1"/>
        <v>2</v>
      </c>
      <c r="M10" s="10">
        <v>0</v>
      </c>
      <c r="N10" s="11">
        <v>2</v>
      </c>
      <c r="O10" s="39">
        <f t="shared" si="2"/>
        <v>0.76190476190476186</v>
      </c>
      <c r="R10" s="13"/>
      <c r="S10" s="13"/>
      <c r="T10" s="13"/>
      <c r="W10" s="1"/>
      <c r="X10"/>
      <c r="Y10" s="1"/>
      <c r="Z10" s="1">
        <v>45356</v>
      </c>
      <c r="AA10">
        <f t="shared" si="0"/>
        <v>5</v>
      </c>
      <c r="AB10" s="1"/>
      <c r="AD10" t="s">
        <v>37</v>
      </c>
    </row>
    <row r="11" spans="1:34" ht="16.5" x14ac:dyDescent="0.3">
      <c r="A11" s="7">
        <v>6</v>
      </c>
      <c r="B11" s="8" t="s">
        <v>16</v>
      </c>
      <c r="C11" s="8">
        <v>16</v>
      </c>
      <c r="D11" s="8">
        <v>1</v>
      </c>
      <c r="E11" s="8">
        <v>7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0</v>
      </c>
      <c r="L11" s="9">
        <f t="shared" si="1"/>
        <v>1</v>
      </c>
      <c r="M11" s="10">
        <v>0</v>
      </c>
      <c r="N11" s="11">
        <v>3</v>
      </c>
      <c r="O11" s="39">
        <f t="shared" si="2"/>
        <v>0.84210526315789469</v>
      </c>
      <c r="R11" s="13"/>
      <c r="S11" s="13"/>
      <c r="T11" s="13"/>
      <c r="W11" s="1"/>
      <c r="X11"/>
      <c r="Y11" s="1"/>
      <c r="Z11" s="1">
        <v>45357</v>
      </c>
      <c r="AA11">
        <f t="shared" si="0"/>
        <v>3</v>
      </c>
      <c r="AB11" s="1"/>
      <c r="AD11" t="s">
        <v>38</v>
      </c>
    </row>
    <row r="12" spans="1:34" ht="16.5" x14ac:dyDescent="0.3">
      <c r="A12" s="7">
        <v>7</v>
      </c>
      <c r="B12" s="8" t="s">
        <v>17</v>
      </c>
      <c r="C12" s="8">
        <v>14</v>
      </c>
      <c r="D12" s="8">
        <v>1</v>
      </c>
      <c r="E12" s="8">
        <v>7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0</v>
      </c>
      <c r="L12" s="9">
        <f t="shared" si="1"/>
        <v>1</v>
      </c>
      <c r="M12" s="10">
        <v>0</v>
      </c>
      <c r="N12" s="11">
        <v>5</v>
      </c>
      <c r="O12" s="39">
        <f t="shared" si="2"/>
        <v>0.73684210526315785</v>
      </c>
      <c r="R12" s="13"/>
      <c r="S12" s="13"/>
      <c r="T12" s="13"/>
      <c r="W12" s="1"/>
      <c r="X12"/>
      <c r="Y12" s="1"/>
      <c r="Z12" s="1">
        <v>45358</v>
      </c>
      <c r="AA12">
        <f t="shared" si="0"/>
        <v>5</v>
      </c>
      <c r="AB12" s="1"/>
      <c r="AD12" t="s">
        <v>39</v>
      </c>
    </row>
    <row r="13" spans="1:34" ht="16.5" x14ac:dyDescent="0.3">
      <c r="A13" s="7">
        <v>8</v>
      </c>
      <c r="B13" s="8" t="s">
        <v>18</v>
      </c>
      <c r="C13" s="8">
        <v>9</v>
      </c>
      <c r="D13" s="8">
        <v>0</v>
      </c>
      <c r="E13" s="8">
        <v>4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9">
        <f t="shared" si="1"/>
        <v>1</v>
      </c>
      <c r="M13" s="10">
        <v>0</v>
      </c>
      <c r="N13" s="11">
        <v>2</v>
      </c>
      <c r="O13" s="39">
        <f t="shared" si="2"/>
        <v>0.40909090909090912</v>
      </c>
      <c r="R13" s="13"/>
      <c r="S13" s="13"/>
      <c r="T13" s="13"/>
      <c r="W13" s="1"/>
      <c r="X13"/>
      <c r="Y13" s="1"/>
      <c r="Z13" s="1">
        <v>45359</v>
      </c>
      <c r="AA13">
        <f t="shared" si="0"/>
        <v>13</v>
      </c>
      <c r="AB13" s="1"/>
      <c r="AD13" t="s">
        <v>40</v>
      </c>
    </row>
    <row r="14" spans="1:34" ht="16.5" x14ac:dyDescent="0.3">
      <c r="A14" s="7">
        <v>9</v>
      </c>
      <c r="B14" s="7" t="s">
        <v>19</v>
      </c>
      <c r="C14" s="8">
        <v>10</v>
      </c>
      <c r="D14" s="8">
        <v>1</v>
      </c>
      <c r="E14" s="8">
        <v>5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9">
        <f t="shared" si="1"/>
        <v>1</v>
      </c>
      <c r="M14" s="10">
        <v>0</v>
      </c>
      <c r="N14" s="11">
        <v>0</v>
      </c>
      <c r="O14" s="39">
        <f t="shared" si="2"/>
        <v>0.47619047619047616</v>
      </c>
      <c r="R14" s="13"/>
      <c r="S14" s="13"/>
      <c r="T14" s="13"/>
      <c r="W14" s="1"/>
      <c r="X14"/>
      <c r="Y14" s="1"/>
      <c r="Z14" s="1">
        <v>45360</v>
      </c>
      <c r="AA14">
        <f t="shared" si="0"/>
        <v>11</v>
      </c>
      <c r="AB14" s="1"/>
      <c r="AD14" t="s">
        <v>41</v>
      </c>
    </row>
    <row r="15" spans="1:34" ht="16.5" x14ac:dyDescent="0.3">
      <c r="A15" s="7">
        <v>10</v>
      </c>
      <c r="B15" s="7" t="s">
        <v>13</v>
      </c>
      <c r="C15" s="8">
        <v>11</v>
      </c>
      <c r="D15" s="8">
        <v>1</v>
      </c>
      <c r="E15" s="8">
        <v>5</v>
      </c>
      <c r="F15" s="8">
        <v>0</v>
      </c>
      <c r="G15" s="8">
        <v>0</v>
      </c>
      <c r="H15" s="8">
        <v>0</v>
      </c>
      <c r="I15" s="8">
        <v>0</v>
      </c>
      <c r="J15" s="8">
        <v>1</v>
      </c>
      <c r="K15" s="8">
        <v>0</v>
      </c>
      <c r="L15" s="9">
        <f t="shared" si="1"/>
        <v>1</v>
      </c>
      <c r="M15" s="10">
        <v>0</v>
      </c>
      <c r="N15" s="11">
        <v>0</v>
      </c>
      <c r="O15" s="39">
        <f t="shared" si="2"/>
        <v>0.52380952380952384</v>
      </c>
      <c r="R15" s="13"/>
      <c r="S15" s="13"/>
      <c r="T15" s="13"/>
      <c r="W15" s="1"/>
      <c r="X15"/>
      <c r="Y15" s="1"/>
      <c r="Z15" s="1">
        <v>45361</v>
      </c>
      <c r="AA15">
        <f t="shared" si="0"/>
        <v>10</v>
      </c>
      <c r="AB15" s="1"/>
      <c r="AD15" t="s">
        <v>42</v>
      </c>
    </row>
    <row r="16" spans="1:34" ht="16.5" x14ac:dyDescent="0.3">
      <c r="A16" s="7">
        <v>11</v>
      </c>
      <c r="B16" s="8" t="s">
        <v>14</v>
      </c>
      <c r="C16" s="8">
        <v>12</v>
      </c>
      <c r="D16" s="8">
        <v>1</v>
      </c>
      <c r="E16" s="8">
        <v>5</v>
      </c>
      <c r="F16" s="8">
        <v>0</v>
      </c>
      <c r="G16" s="8">
        <v>0</v>
      </c>
      <c r="H16" s="8">
        <v>1</v>
      </c>
      <c r="I16" s="8">
        <v>0</v>
      </c>
      <c r="J16" s="8">
        <v>2</v>
      </c>
      <c r="K16" s="8">
        <v>0</v>
      </c>
      <c r="L16" s="9">
        <f t="shared" si="1"/>
        <v>3</v>
      </c>
      <c r="M16" s="10">
        <v>0</v>
      </c>
      <c r="N16" s="11">
        <v>1</v>
      </c>
      <c r="O16" s="39">
        <f t="shared" si="2"/>
        <v>0.5714285714285714</v>
      </c>
      <c r="R16" s="13"/>
      <c r="S16" s="13"/>
      <c r="T16" s="13"/>
      <c r="W16" s="1"/>
      <c r="X16"/>
      <c r="Y16" s="1"/>
      <c r="Z16" s="1">
        <v>45362</v>
      </c>
      <c r="AA16">
        <f t="shared" si="0"/>
        <v>9</v>
      </c>
      <c r="AB16" s="1"/>
      <c r="AD16" t="s">
        <v>43</v>
      </c>
    </row>
    <row r="17" spans="1:34" ht="16.5" x14ac:dyDescent="0.3">
      <c r="A17" s="7">
        <v>12</v>
      </c>
      <c r="B17" s="8" t="s">
        <v>15</v>
      </c>
      <c r="C17" s="8">
        <v>15</v>
      </c>
      <c r="D17" s="8">
        <v>1</v>
      </c>
      <c r="E17" s="8">
        <v>6</v>
      </c>
      <c r="F17" s="8">
        <v>0</v>
      </c>
      <c r="G17" s="8">
        <v>0</v>
      </c>
      <c r="H17" s="8">
        <v>5</v>
      </c>
      <c r="I17" s="8">
        <v>0</v>
      </c>
      <c r="J17" s="8">
        <v>1</v>
      </c>
      <c r="K17" s="8">
        <v>0</v>
      </c>
      <c r="L17" s="9">
        <f t="shared" si="1"/>
        <v>6</v>
      </c>
      <c r="M17" s="10">
        <v>0</v>
      </c>
      <c r="N17" s="11">
        <v>5</v>
      </c>
      <c r="O17" s="39">
        <f t="shared" si="2"/>
        <v>0.75</v>
      </c>
      <c r="R17" s="13"/>
      <c r="S17" s="13"/>
      <c r="T17" s="13"/>
      <c r="W17" s="1"/>
      <c r="X17"/>
      <c r="Y17" s="1"/>
      <c r="Z17" s="1">
        <v>45363</v>
      </c>
      <c r="AA17">
        <f t="shared" si="0"/>
        <v>5</v>
      </c>
      <c r="AB17" s="1"/>
      <c r="AD17" t="s">
        <v>44</v>
      </c>
    </row>
    <row r="18" spans="1:34" ht="16.5" x14ac:dyDescent="0.3">
      <c r="A18" s="7">
        <v>13</v>
      </c>
      <c r="B18" s="8" t="s">
        <v>16</v>
      </c>
      <c r="C18" s="8">
        <v>15</v>
      </c>
      <c r="D18" s="8">
        <v>1</v>
      </c>
      <c r="E18" s="8">
        <v>4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9">
        <f t="shared" si="1"/>
        <v>1</v>
      </c>
      <c r="M18" s="10">
        <v>0</v>
      </c>
      <c r="N18" s="11">
        <v>5</v>
      </c>
      <c r="O18" s="39">
        <f t="shared" si="2"/>
        <v>0.68181818181818177</v>
      </c>
      <c r="R18" s="13"/>
      <c r="S18" s="13"/>
      <c r="T18" s="13"/>
      <c r="W18" s="1"/>
      <c r="X18"/>
      <c r="Y18" s="1"/>
      <c r="Z18" s="1">
        <v>45364</v>
      </c>
      <c r="AA18">
        <f t="shared" si="0"/>
        <v>7</v>
      </c>
      <c r="AB18" s="1"/>
      <c r="AD18" t="s">
        <v>45</v>
      </c>
    </row>
    <row r="19" spans="1:34" ht="16.5" x14ac:dyDescent="0.3">
      <c r="A19" s="7">
        <v>14</v>
      </c>
      <c r="B19" s="8" t="s">
        <v>17</v>
      </c>
      <c r="C19" s="8">
        <v>10</v>
      </c>
      <c r="D19" s="8">
        <v>1</v>
      </c>
      <c r="E19" s="8">
        <v>3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9">
        <f t="shared" si="1"/>
        <v>1</v>
      </c>
      <c r="M19" s="10">
        <v>0</v>
      </c>
      <c r="N19" s="11">
        <v>2</v>
      </c>
      <c r="O19" s="39">
        <f t="shared" si="2"/>
        <v>0.43478260869565216</v>
      </c>
      <c r="Q19" s="13"/>
      <c r="R19" s="13"/>
      <c r="S19" s="13"/>
      <c r="T19" s="13"/>
      <c r="W19" s="1"/>
      <c r="X19"/>
      <c r="Y19" s="1"/>
      <c r="Z19" s="1">
        <v>45365</v>
      </c>
      <c r="AA19">
        <f t="shared" si="0"/>
        <v>13</v>
      </c>
      <c r="AB19" s="1"/>
      <c r="AD19" t="s">
        <v>46</v>
      </c>
      <c r="AE19">
        <f>SUM(AE7:AE18)</f>
        <v>51</v>
      </c>
      <c r="AF19">
        <f>SUM(AF7:AF18)</f>
        <v>20</v>
      </c>
      <c r="AG19">
        <f>SUM(AG7:AG18)</f>
        <v>106</v>
      </c>
      <c r="AH19">
        <f>SUM(AH7:AH18)</f>
        <v>1</v>
      </c>
    </row>
    <row r="20" spans="1:34" ht="16.5" x14ac:dyDescent="0.3">
      <c r="A20" s="7">
        <v>15</v>
      </c>
      <c r="B20" s="8" t="s">
        <v>18</v>
      </c>
      <c r="C20" s="8">
        <v>11</v>
      </c>
      <c r="D20" s="8">
        <v>1</v>
      </c>
      <c r="E20" s="8">
        <v>3</v>
      </c>
      <c r="F20" s="8">
        <v>0</v>
      </c>
      <c r="G20" s="8">
        <v>0</v>
      </c>
      <c r="H20" s="8">
        <v>1</v>
      </c>
      <c r="I20" s="8">
        <v>1</v>
      </c>
      <c r="J20" s="8">
        <v>1</v>
      </c>
      <c r="K20" s="8">
        <v>0</v>
      </c>
      <c r="L20" s="9">
        <f t="shared" si="1"/>
        <v>3</v>
      </c>
      <c r="M20" s="10">
        <v>0</v>
      </c>
      <c r="N20" s="11">
        <v>2</v>
      </c>
      <c r="O20" s="39">
        <f t="shared" si="2"/>
        <v>0.47826086956521741</v>
      </c>
      <c r="R20" s="13"/>
      <c r="S20" s="13"/>
      <c r="T20" s="13"/>
      <c r="W20" s="1"/>
      <c r="X20"/>
      <c r="Y20" s="1"/>
      <c r="Z20" s="1">
        <v>45366</v>
      </c>
      <c r="AA20">
        <f t="shared" si="0"/>
        <v>12</v>
      </c>
      <c r="AB20" s="1"/>
      <c r="AD20" s="1"/>
      <c r="AE20" s="1"/>
    </row>
    <row r="21" spans="1:34" ht="16.5" x14ac:dyDescent="0.3">
      <c r="A21" s="7">
        <v>16</v>
      </c>
      <c r="B21" s="7" t="s">
        <v>19</v>
      </c>
      <c r="C21" s="8">
        <v>12</v>
      </c>
      <c r="D21" s="8">
        <v>1</v>
      </c>
      <c r="E21" s="8">
        <v>4</v>
      </c>
      <c r="F21" s="8">
        <v>0</v>
      </c>
      <c r="G21" s="8">
        <v>0</v>
      </c>
      <c r="H21" s="8">
        <v>0</v>
      </c>
      <c r="I21" s="8">
        <v>0</v>
      </c>
      <c r="J21" s="8">
        <v>2</v>
      </c>
      <c r="K21" s="8">
        <v>0</v>
      </c>
      <c r="L21" s="9">
        <f t="shared" si="1"/>
        <v>2</v>
      </c>
      <c r="M21" s="10">
        <v>0</v>
      </c>
      <c r="N21" s="11">
        <v>0</v>
      </c>
      <c r="O21" s="39">
        <f t="shared" si="2"/>
        <v>0.54545454545454541</v>
      </c>
      <c r="R21" s="13"/>
      <c r="S21" s="13"/>
      <c r="T21" s="13"/>
      <c r="W21" s="1"/>
      <c r="X21"/>
      <c r="Y21" s="1"/>
      <c r="Z21" s="1">
        <v>45367</v>
      </c>
      <c r="AA21">
        <f t="shared" si="0"/>
        <v>10</v>
      </c>
      <c r="AB21" s="1"/>
      <c r="AE21" t="s">
        <v>30</v>
      </c>
      <c r="AF21" t="s">
        <v>31</v>
      </c>
      <c r="AG21" t="s">
        <v>32</v>
      </c>
      <c r="AH21" t="s">
        <v>33</v>
      </c>
    </row>
    <row r="22" spans="1:34" ht="16.5" x14ac:dyDescent="0.3">
      <c r="A22" s="7">
        <v>17</v>
      </c>
      <c r="B22" s="7" t="s">
        <v>13</v>
      </c>
      <c r="C22" s="8">
        <v>12</v>
      </c>
      <c r="D22" s="8">
        <v>1</v>
      </c>
      <c r="E22" s="8">
        <v>5</v>
      </c>
      <c r="F22" s="8">
        <v>0</v>
      </c>
      <c r="G22" s="8">
        <v>0</v>
      </c>
      <c r="H22" s="8">
        <v>1</v>
      </c>
      <c r="I22" s="8">
        <v>0</v>
      </c>
      <c r="J22" s="8">
        <v>0</v>
      </c>
      <c r="K22" s="8">
        <v>0</v>
      </c>
      <c r="L22" s="9">
        <f t="shared" si="1"/>
        <v>1</v>
      </c>
      <c r="M22" s="10">
        <v>0</v>
      </c>
      <c r="N22" s="11">
        <v>0</v>
      </c>
      <c r="O22" s="39">
        <f t="shared" si="2"/>
        <v>0.5714285714285714</v>
      </c>
      <c r="R22" s="13"/>
      <c r="S22" s="13"/>
      <c r="T22" s="13"/>
      <c r="W22" s="1"/>
      <c r="X22"/>
      <c r="Y22" s="1"/>
      <c r="Z22" s="1">
        <v>45368</v>
      </c>
      <c r="AA22">
        <f t="shared" si="0"/>
        <v>9</v>
      </c>
      <c r="AB22" s="1"/>
      <c r="AD22">
        <v>2020</v>
      </c>
      <c r="AE22">
        <v>56</v>
      </c>
      <c r="AF22">
        <v>15</v>
      </c>
      <c r="AG22">
        <v>33</v>
      </c>
      <c r="AH22">
        <v>0</v>
      </c>
    </row>
    <row r="23" spans="1:34" ht="16.5" x14ac:dyDescent="0.3">
      <c r="A23" s="7">
        <v>18</v>
      </c>
      <c r="B23" s="8" t="s">
        <v>14</v>
      </c>
      <c r="C23" s="8">
        <v>16</v>
      </c>
      <c r="D23" s="8">
        <v>1</v>
      </c>
      <c r="E23" s="8">
        <v>5</v>
      </c>
      <c r="F23" s="8">
        <v>0</v>
      </c>
      <c r="G23" s="8">
        <v>0</v>
      </c>
      <c r="H23" s="8">
        <v>3</v>
      </c>
      <c r="I23" s="8">
        <v>0</v>
      </c>
      <c r="J23" s="8">
        <v>2</v>
      </c>
      <c r="K23" s="8">
        <v>0</v>
      </c>
      <c r="L23" s="9">
        <f t="shared" si="1"/>
        <v>5</v>
      </c>
      <c r="M23" s="10">
        <v>0</v>
      </c>
      <c r="N23" s="11">
        <v>1</v>
      </c>
      <c r="O23" s="39">
        <f t="shared" si="2"/>
        <v>0.76190476190476186</v>
      </c>
      <c r="R23" s="13"/>
      <c r="S23" s="13"/>
      <c r="T23" s="13"/>
      <c r="W23" s="1"/>
      <c r="X23"/>
      <c r="Y23" s="1"/>
      <c r="Z23" s="1">
        <v>45369</v>
      </c>
      <c r="AA23">
        <f t="shared" si="0"/>
        <v>5</v>
      </c>
      <c r="AB23" s="1"/>
      <c r="AD23">
        <v>2021</v>
      </c>
      <c r="AE23">
        <v>53</v>
      </c>
      <c r="AF23">
        <v>8</v>
      </c>
      <c r="AG23">
        <v>39</v>
      </c>
      <c r="AH23">
        <v>0</v>
      </c>
    </row>
    <row r="24" spans="1:34" ht="16.5" x14ac:dyDescent="0.3">
      <c r="A24" s="7">
        <v>19</v>
      </c>
      <c r="B24" s="8" t="s">
        <v>15</v>
      </c>
      <c r="C24" s="8">
        <v>17</v>
      </c>
      <c r="D24" s="8">
        <v>3</v>
      </c>
      <c r="E24" s="8">
        <v>8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9">
        <f t="shared" si="1"/>
        <v>2</v>
      </c>
      <c r="M24" s="10">
        <v>0</v>
      </c>
      <c r="N24" s="11">
        <v>3</v>
      </c>
      <c r="O24" s="39">
        <f t="shared" si="2"/>
        <v>0.94444444444444442</v>
      </c>
      <c r="T24" s="13"/>
      <c r="W24" s="1"/>
      <c r="X24"/>
      <c r="Y24" s="1"/>
      <c r="Z24" s="1">
        <v>45370</v>
      </c>
      <c r="AA24">
        <f t="shared" si="0"/>
        <v>1</v>
      </c>
      <c r="AB24" s="1"/>
      <c r="AD24">
        <v>2022</v>
      </c>
      <c r="AE24">
        <v>27</v>
      </c>
      <c r="AF24">
        <v>10</v>
      </c>
      <c r="AG24">
        <v>41</v>
      </c>
      <c r="AH24">
        <v>0</v>
      </c>
    </row>
    <row r="25" spans="1:34" ht="16.5" x14ac:dyDescent="0.3">
      <c r="A25" s="7">
        <v>20</v>
      </c>
      <c r="B25" s="8" t="s">
        <v>16</v>
      </c>
      <c r="C25" s="8">
        <v>16</v>
      </c>
      <c r="D25" s="8">
        <v>2</v>
      </c>
      <c r="E25" s="8">
        <v>7</v>
      </c>
      <c r="F25" s="8">
        <v>0</v>
      </c>
      <c r="G25" s="8">
        <v>0</v>
      </c>
      <c r="H25" s="8">
        <v>2</v>
      </c>
      <c r="I25" s="8">
        <v>1</v>
      </c>
      <c r="J25" s="8">
        <v>0</v>
      </c>
      <c r="K25" s="8">
        <v>0</v>
      </c>
      <c r="L25" s="9">
        <f t="shared" si="1"/>
        <v>3</v>
      </c>
      <c r="M25" s="10">
        <v>0</v>
      </c>
      <c r="N25" s="11">
        <v>2</v>
      </c>
      <c r="O25" s="39">
        <f t="shared" si="2"/>
        <v>0.84210526315789469</v>
      </c>
      <c r="W25" s="1"/>
      <c r="X25"/>
      <c r="Y25" s="1"/>
      <c r="Z25" s="1">
        <v>45371</v>
      </c>
      <c r="AA25">
        <f t="shared" si="0"/>
        <v>3</v>
      </c>
      <c r="AB25" s="1"/>
      <c r="AD25">
        <v>2023</v>
      </c>
      <c r="AE25">
        <v>18</v>
      </c>
      <c r="AF25">
        <v>9</v>
      </c>
      <c r="AG25">
        <v>56</v>
      </c>
      <c r="AH25">
        <v>1</v>
      </c>
    </row>
    <row r="26" spans="1:34" ht="16.5" x14ac:dyDescent="0.3">
      <c r="A26" s="7">
        <v>21</v>
      </c>
      <c r="B26" s="8" t="s">
        <v>17</v>
      </c>
      <c r="C26" s="8">
        <v>17</v>
      </c>
      <c r="D26" s="8">
        <v>1</v>
      </c>
      <c r="E26" s="8">
        <v>6</v>
      </c>
      <c r="F26" s="8">
        <v>0</v>
      </c>
      <c r="G26" s="8">
        <v>0</v>
      </c>
      <c r="H26" s="8">
        <v>1</v>
      </c>
      <c r="I26" s="8">
        <v>0</v>
      </c>
      <c r="J26" s="8">
        <v>1</v>
      </c>
      <c r="K26" s="8">
        <v>0</v>
      </c>
      <c r="L26" s="9">
        <f t="shared" si="1"/>
        <v>2</v>
      </c>
      <c r="M26" s="10">
        <v>0</v>
      </c>
      <c r="N26" s="11">
        <v>3</v>
      </c>
      <c r="O26" s="39">
        <f t="shared" si="2"/>
        <v>0.85</v>
      </c>
      <c r="W26" s="1"/>
      <c r="X26"/>
      <c r="Y26" s="1"/>
      <c r="Z26" s="1">
        <v>45372</v>
      </c>
      <c r="AA26">
        <f t="shared" si="0"/>
        <v>3</v>
      </c>
      <c r="AB26" s="1"/>
      <c r="AD26">
        <v>2024</v>
      </c>
      <c r="AE26">
        <v>21</v>
      </c>
      <c r="AF26">
        <v>5</v>
      </c>
      <c r="AG26">
        <v>32</v>
      </c>
      <c r="AH26">
        <v>1</v>
      </c>
    </row>
    <row r="27" spans="1:34" ht="16.5" x14ac:dyDescent="0.3">
      <c r="A27" s="7">
        <v>22</v>
      </c>
      <c r="B27" s="8" t="s">
        <v>18</v>
      </c>
      <c r="C27" s="8">
        <v>16</v>
      </c>
      <c r="D27" s="8">
        <v>1</v>
      </c>
      <c r="E27" s="8">
        <v>5</v>
      </c>
      <c r="F27" s="8">
        <v>0</v>
      </c>
      <c r="G27" s="8">
        <v>0</v>
      </c>
      <c r="H27" s="8">
        <v>0</v>
      </c>
      <c r="I27" s="8">
        <v>1</v>
      </c>
      <c r="J27" s="8">
        <v>1</v>
      </c>
      <c r="K27" s="8">
        <v>0</v>
      </c>
      <c r="L27" s="9">
        <f t="shared" si="1"/>
        <v>2</v>
      </c>
      <c r="M27" s="10">
        <v>0</v>
      </c>
      <c r="N27" s="11">
        <v>2</v>
      </c>
      <c r="O27" s="39">
        <f t="shared" si="2"/>
        <v>0.76190476190476186</v>
      </c>
      <c r="W27" s="1"/>
      <c r="X27"/>
      <c r="Y27" s="1"/>
      <c r="Z27" s="1">
        <v>45373</v>
      </c>
      <c r="AA27">
        <f t="shared" si="0"/>
        <v>5</v>
      </c>
      <c r="AB27" s="1"/>
      <c r="AD27" s="1"/>
      <c r="AE27" s="1"/>
    </row>
    <row r="28" spans="1:34" ht="16.5" x14ac:dyDescent="0.3">
      <c r="A28" s="7">
        <v>23</v>
      </c>
      <c r="B28" s="7" t="s">
        <v>19</v>
      </c>
      <c r="C28" s="8">
        <v>18</v>
      </c>
      <c r="D28" s="8">
        <v>1</v>
      </c>
      <c r="E28" s="8">
        <v>6</v>
      </c>
      <c r="F28" s="8">
        <v>0</v>
      </c>
      <c r="G28" s="8">
        <v>0</v>
      </c>
      <c r="H28" s="8">
        <v>0</v>
      </c>
      <c r="I28" s="8">
        <v>0</v>
      </c>
      <c r="J28" s="8">
        <v>2</v>
      </c>
      <c r="K28" s="8">
        <v>0</v>
      </c>
      <c r="L28" s="9">
        <f>SUM(H28,I28,J28,K28)</f>
        <v>2</v>
      </c>
      <c r="M28" s="10">
        <v>0</v>
      </c>
      <c r="N28" s="11">
        <v>0</v>
      </c>
      <c r="O28" s="39">
        <f t="shared" si="2"/>
        <v>0.9</v>
      </c>
      <c r="W28" s="1"/>
      <c r="X28"/>
      <c r="Y28" s="1"/>
      <c r="Z28" s="1">
        <v>45374</v>
      </c>
      <c r="AA28">
        <f t="shared" si="0"/>
        <v>2</v>
      </c>
      <c r="AB28" s="1"/>
      <c r="AD28" s="1"/>
      <c r="AE28" s="1"/>
    </row>
    <row r="29" spans="1:34" ht="16.5" x14ac:dyDescent="0.3">
      <c r="A29" s="7">
        <v>24</v>
      </c>
      <c r="B29" s="7" t="s">
        <v>13</v>
      </c>
      <c r="C29" s="8">
        <v>18</v>
      </c>
      <c r="D29" s="8">
        <v>1</v>
      </c>
      <c r="E29" s="8">
        <v>6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9">
        <f t="shared" si="1"/>
        <v>0</v>
      </c>
      <c r="M29" s="10">
        <v>0</v>
      </c>
      <c r="N29" s="11">
        <v>0</v>
      </c>
      <c r="O29" s="39">
        <f t="shared" si="2"/>
        <v>0.9</v>
      </c>
      <c r="W29" s="1"/>
      <c r="X29"/>
      <c r="Y29" s="1"/>
      <c r="Z29" s="1">
        <v>45375</v>
      </c>
      <c r="AA29">
        <f t="shared" si="0"/>
        <v>2</v>
      </c>
      <c r="AB29" s="1"/>
      <c r="AD29" s="1"/>
      <c r="AE29" s="1"/>
    </row>
    <row r="30" spans="1:34" ht="16.5" x14ac:dyDescent="0.3">
      <c r="A30" s="7">
        <v>25</v>
      </c>
      <c r="B30" s="8" t="s">
        <v>14</v>
      </c>
      <c r="C30" s="8">
        <v>18</v>
      </c>
      <c r="D30" s="8">
        <v>2</v>
      </c>
      <c r="E30" s="8">
        <v>6</v>
      </c>
      <c r="F30" s="8">
        <v>0</v>
      </c>
      <c r="G30" s="8">
        <v>0</v>
      </c>
      <c r="H30" s="8">
        <v>0</v>
      </c>
      <c r="I30" s="8">
        <v>0</v>
      </c>
      <c r="J30" s="8">
        <v>2</v>
      </c>
      <c r="K30" s="8">
        <v>0</v>
      </c>
      <c r="L30" s="9">
        <f t="shared" si="1"/>
        <v>2</v>
      </c>
      <c r="M30" s="10">
        <v>0</v>
      </c>
      <c r="N30" s="11">
        <v>5</v>
      </c>
      <c r="O30" s="39">
        <f t="shared" si="2"/>
        <v>0.9</v>
      </c>
      <c r="W30" s="1"/>
      <c r="X30"/>
      <c r="Y30" s="1"/>
      <c r="Z30" s="1">
        <v>45376</v>
      </c>
      <c r="AA30">
        <f t="shared" si="0"/>
        <v>2</v>
      </c>
      <c r="AB30" s="1"/>
      <c r="AD30" s="1"/>
      <c r="AE30" s="1"/>
    </row>
    <row r="31" spans="1:34" ht="16.5" x14ac:dyDescent="0.3">
      <c r="A31" s="7">
        <v>26</v>
      </c>
      <c r="B31" s="8" t="s">
        <v>15</v>
      </c>
      <c r="C31" s="8">
        <v>15</v>
      </c>
      <c r="D31" s="8">
        <v>2</v>
      </c>
      <c r="E31" s="8">
        <v>7</v>
      </c>
      <c r="F31" s="8">
        <v>0</v>
      </c>
      <c r="G31" s="8">
        <v>0</v>
      </c>
      <c r="H31" s="8">
        <v>1</v>
      </c>
      <c r="I31" s="8">
        <v>0</v>
      </c>
      <c r="J31" s="8">
        <v>0</v>
      </c>
      <c r="K31" s="8">
        <v>0</v>
      </c>
      <c r="L31" s="9">
        <f t="shared" si="1"/>
        <v>1</v>
      </c>
      <c r="M31" s="10">
        <v>0</v>
      </c>
      <c r="N31" s="11">
        <v>2</v>
      </c>
      <c r="O31" s="39">
        <f t="shared" si="2"/>
        <v>0.78947368421052633</v>
      </c>
      <c r="W31" s="1"/>
      <c r="X31"/>
      <c r="Y31" s="1"/>
      <c r="Z31" s="1">
        <v>45377</v>
      </c>
      <c r="AA31">
        <f t="shared" si="0"/>
        <v>4</v>
      </c>
      <c r="AB31" s="1"/>
      <c r="AD31" s="1"/>
      <c r="AE31" s="1"/>
    </row>
    <row r="32" spans="1:34" ht="16.5" x14ac:dyDescent="0.3">
      <c r="A32" s="7">
        <v>27</v>
      </c>
      <c r="B32" s="8" t="s">
        <v>16</v>
      </c>
      <c r="C32" s="8">
        <v>14</v>
      </c>
      <c r="D32" s="8">
        <v>1</v>
      </c>
      <c r="E32" s="8">
        <v>6</v>
      </c>
      <c r="F32" s="8">
        <v>0</v>
      </c>
      <c r="G32" s="8">
        <v>0</v>
      </c>
      <c r="H32" s="8">
        <v>1</v>
      </c>
      <c r="I32" s="8">
        <v>1</v>
      </c>
      <c r="J32" s="8">
        <v>1</v>
      </c>
      <c r="K32" s="8">
        <v>1</v>
      </c>
      <c r="L32" s="9">
        <f>SUM(H32,I32,J32,K32)</f>
        <v>4</v>
      </c>
      <c r="M32" s="10">
        <v>0</v>
      </c>
      <c r="N32" s="11">
        <v>4</v>
      </c>
      <c r="O32" s="39">
        <f t="shared" si="2"/>
        <v>0.7</v>
      </c>
      <c r="R32" t="s">
        <v>20</v>
      </c>
      <c r="W32" s="1"/>
      <c r="X32"/>
      <c r="Y32" s="1"/>
      <c r="Z32" s="1">
        <v>45378</v>
      </c>
      <c r="AA32">
        <f t="shared" si="0"/>
        <v>6</v>
      </c>
      <c r="AB32" s="1"/>
      <c r="AD32" s="1"/>
      <c r="AE32" s="1"/>
    </row>
    <row r="33" spans="1:32" ht="16.5" x14ac:dyDescent="0.3">
      <c r="A33" s="7">
        <v>28</v>
      </c>
      <c r="B33" s="8" t="s">
        <v>17</v>
      </c>
      <c r="C33" s="8">
        <v>14</v>
      </c>
      <c r="D33" s="8">
        <v>1</v>
      </c>
      <c r="E33" s="8">
        <v>6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9">
        <f>SUM(H33,I33,J33,K33)</f>
        <v>0</v>
      </c>
      <c r="M33" s="10">
        <v>0</v>
      </c>
      <c r="N33" s="11">
        <v>3</v>
      </c>
      <c r="O33" s="39">
        <f t="shared" si="2"/>
        <v>0.7</v>
      </c>
      <c r="W33" s="1"/>
      <c r="X33"/>
      <c r="Y33" s="1"/>
      <c r="Z33" s="1">
        <v>45379</v>
      </c>
      <c r="AA33">
        <f t="shared" si="0"/>
        <v>6</v>
      </c>
      <c r="AB33" s="1"/>
      <c r="AD33" s="1"/>
      <c r="AE33" s="1"/>
    </row>
    <row r="34" spans="1:32" ht="16.5" x14ac:dyDescent="0.3">
      <c r="A34" s="7">
        <v>29</v>
      </c>
      <c r="B34" s="8" t="s">
        <v>18</v>
      </c>
      <c r="C34" s="8">
        <v>11</v>
      </c>
      <c r="D34" s="8">
        <v>0</v>
      </c>
      <c r="E34" s="8">
        <v>5</v>
      </c>
      <c r="F34" s="8">
        <v>0</v>
      </c>
      <c r="G34" s="8">
        <v>0</v>
      </c>
      <c r="H34" s="8">
        <v>3</v>
      </c>
      <c r="I34" s="8">
        <v>0</v>
      </c>
      <c r="J34" s="8">
        <v>1</v>
      </c>
      <c r="K34" s="8">
        <v>0</v>
      </c>
      <c r="L34" s="9">
        <f t="shared" si="1"/>
        <v>4</v>
      </c>
      <c r="M34" s="10">
        <v>1</v>
      </c>
      <c r="N34" s="11">
        <v>4</v>
      </c>
      <c r="O34" s="39">
        <f t="shared" si="2"/>
        <v>0.52380952380952384</v>
      </c>
      <c r="W34" s="1"/>
      <c r="X34"/>
      <c r="Y34" s="1"/>
      <c r="Z34" s="1">
        <v>45380</v>
      </c>
      <c r="AA34">
        <f t="shared" si="0"/>
        <v>10</v>
      </c>
      <c r="AB34" s="1"/>
      <c r="AD34" s="1"/>
      <c r="AE34" s="1"/>
    </row>
    <row r="35" spans="1:32" ht="16.5" x14ac:dyDescent="0.3">
      <c r="A35" s="6">
        <v>30</v>
      </c>
      <c r="B35" s="7" t="s">
        <v>19</v>
      </c>
      <c r="C35" s="8">
        <v>11</v>
      </c>
      <c r="D35" s="8">
        <v>1</v>
      </c>
      <c r="E35" s="8">
        <v>5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9">
        <f t="shared" si="1"/>
        <v>0</v>
      </c>
      <c r="M35" s="10">
        <v>0</v>
      </c>
      <c r="N35" s="11">
        <v>0</v>
      </c>
      <c r="O35" s="39">
        <f t="shared" si="2"/>
        <v>0.52380952380952384</v>
      </c>
      <c r="W35" s="1"/>
      <c r="X35"/>
      <c r="Y35" s="1"/>
      <c r="Z35" s="1">
        <v>45381</v>
      </c>
      <c r="AA35">
        <f t="shared" si="0"/>
        <v>10</v>
      </c>
      <c r="AB35" s="1"/>
      <c r="AD35" s="1"/>
      <c r="AE35" s="1"/>
    </row>
    <row r="36" spans="1:32" ht="16.5" x14ac:dyDescent="0.3">
      <c r="A36" s="7">
        <v>31</v>
      </c>
      <c r="B36" s="7" t="s">
        <v>13</v>
      </c>
      <c r="C36" s="8">
        <v>11</v>
      </c>
      <c r="D36" s="8">
        <v>1</v>
      </c>
      <c r="E36" s="8">
        <v>5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9">
        <f t="shared" si="1"/>
        <v>0</v>
      </c>
      <c r="M36" s="10">
        <v>0</v>
      </c>
      <c r="N36" s="11">
        <v>0</v>
      </c>
      <c r="O36" s="39">
        <f t="shared" si="2"/>
        <v>0.52380952380952384</v>
      </c>
      <c r="W36" s="1"/>
      <c r="X36"/>
      <c r="Y36" s="1"/>
      <c r="Z36" s="1">
        <v>45382</v>
      </c>
      <c r="AA36">
        <f t="shared" si="0"/>
        <v>10</v>
      </c>
      <c r="AB36" s="1"/>
      <c r="AD36" s="1"/>
      <c r="AE36" s="1"/>
    </row>
    <row r="37" spans="1:32" ht="16.5" x14ac:dyDescent="0.3">
      <c r="A37" s="29" t="s">
        <v>21</v>
      </c>
      <c r="B37" s="29"/>
      <c r="C37" s="7">
        <f>SUM(C6:C36)</f>
        <v>438</v>
      </c>
      <c r="D37" s="7">
        <f t="shared" ref="D37:N37" si="3">SUM(D6:D36)</f>
        <v>32</v>
      </c>
      <c r="E37" s="7">
        <f t="shared" si="3"/>
        <v>172</v>
      </c>
      <c r="F37" s="7">
        <f t="shared" si="3"/>
        <v>0</v>
      </c>
      <c r="G37" s="7">
        <f t="shared" si="3"/>
        <v>0</v>
      </c>
      <c r="H37" s="7">
        <f>SUM(H6:H36)</f>
        <v>21</v>
      </c>
      <c r="I37" s="7">
        <f t="shared" si="3"/>
        <v>5</v>
      </c>
      <c r="J37" s="7">
        <f t="shared" si="3"/>
        <v>32</v>
      </c>
      <c r="K37" s="7">
        <f t="shared" si="3"/>
        <v>1</v>
      </c>
      <c r="L37" s="14">
        <f t="shared" si="3"/>
        <v>59</v>
      </c>
      <c r="M37" s="15">
        <f t="shared" si="3"/>
        <v>2</v>
      </c>
      <c r="N37" s="16">
        <f t="shared" si="3"/>
        <v>61</v>
      </c>
      <c r="O37" s="40">
        <f>AVERAGE(O6:O36)</f>
        <v>0.69835853925689306</v>
      </c>
      <c r="Q37" s="17"/>
      <c r="S37" t="s">
        <v>20</v>
      </c>
      <c r="W37" s="1"/>
      <c r="X37"/>
      <c r="Y37" s="1"/>
      <c r="Z37"/>
      <c r="AB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>
        <f>AVERAGE(C6:C36)</f>
        <v>14.129032258064516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>
        <f>AVERAGE(E6:E36)</f>
        <v>5.5483870967741939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1.903225806451613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>
        <f>AVERAGE(H6:H36)</f>
        <v>0.67741935483870963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>
        <f>AVERAGE(I6:I36)</f>
        <v>0.16129032258064516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>
        <f>AVERAGE(J6:J36)</f>
        <v>1.032258064516129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>
        <f>AVERAGE(N6:N36)</f>
        <v>1.967741935483871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>
        <f>M37/L37</f>
        <v>3.3898305084745763E-2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  <row r="51" spans="2:25" ht="16.5" x14ac:dyDescent="0.3">
      <c r="B51" s="7" t="s">
        <v>47</v>
      </c>
      <c r="C51" s="35">
        <v>7.7799999999999994E-2</v>
      </c>
      <c r="D51" s="36"/>
      <c r="E51" s="35">
        <v>0.20430000000000001</v>
      </c>
      <c r="F51" s="36"/>
      <c r="G51" s="35">
        <v>9.4299999999999995E-2</v>
      </c>
      <c r="H51" s="36"/>
      <c r="I51" s="35">
        <v>4.3999999999999997E-2</v>
      </c>
      <c r="J51" s="36"/>
      <c r="K51" s="37">
        <v>0.1111</v>
      </c>
      <c r="L51" s="37"/>
    </row>
    <row r="52" spans="2:25" ht="16.5" x14ac:dyDescent="0.3">
      <c r="B52" s="7" t="s">
        <v>48</v>
      </c>
      <c r="C52" s="35">
        <v>0.125</v>
      </c>
      <c r="D52" s="36"/>
      <c r="E52" s="35">
        <v>7.0000000000000007E-2</v>
      </c>
      <c r="F52" s="36"/>
      <c r="G52" s="35">
        <v>0.16669999999999999</v>
      </c>
      <c r="H52" s="36"/>
      <c r="I52" s="37">
        <v>5.9499999999999997E-2</v>
      </c>
      <c r="J52" s="37"/>
      <c r="K52" s="37">
        <v>3.39E-2</v>
      </c>
      <c r="L52" s="37"/>
    </row>
  </sheetData>
  <mergeCells count="40">
    <mergeCell ref="C52:D52"/>
    <mergeCell ref="E52:F52"/>
    <mergeCell ref="G52:H52"/>
    <mergeCell ref="I52:J52"/>
    <mergeCell ref="K52:L52"/>
    <mergeCell ref="A40:J40"/>
    <mergeCell ref="L40:N40"/>
    <mergeCell ref="C51:D51"/>
    <mergeCell ref="E51:F51"/>
    <mergeCell ref="G51:H51"/>
    <mergeCell ref="I51:J51"/>
    <mergeCell ref="K51:L51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A1:Y3"/>
    <mergeCell ref="A5:B5"/>
    <mergeCell ref="A37:B37"/>
    <mergeCell ref="A39:J39"/>
    <mergeCell ref="L39:N39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workbookViewId="0">
      <selection activeCell="R15" sqref="R15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5" width="9.33203125" style="1"/>
    <col min="27" max="27" width="9.33203125" style="1"/>
    <col min="36" max="36" width="10.6640625" customWidth="1"/>
  </cols>
  <sheetData>
    <row r="1" spans="1:33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33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33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33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33" ht="179.25" x14ac:dyDescent="0.35">
      <c r="A5" s="28" t="s">
        <v>49</v>
      </c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33" ht="16.5" x14ac:dyDescent="0.3">
      <c r="A6" s="6">
        <v>1</v>
      </c>
      <c r="B6" s="8" t="s">
        <v>14</v>
      </c>
      <c r="C6" s="8">
        <v>11</v>
      </c>
      <c r="D6" s="8">
        <v>1</v>
      </c>
      <c r="E6" s="8">
        <v>5</v>
      </c>
      <c r="F6" s="8">
        <v>0</v>
      </c>
      <c r="G6" s="8">
        <v>0</v>
      </c>
      <c r="H6" s="8">
        <v>1</v>
      </c>
      <c r="I6" s="8">
        <v>0</v>
      </c>
      <c r="J6" s="8">
        <v>1</v>
      </c>
      <c r="K6" s="8">
        <v>0</v>
      </c>
      <c r="L6" s="9">
        <f>SUM(H6,I6,J6,K6)</f>
        <v>2</v>
      </c>
      <c r="M6" s="10">
        <v>0</v>
      </c>
      <c r="N6" s="11">
        <v>1</v>
      </c>
      <c r="T6" s="1"/>
      <c r="Y6" s="1">
        <v>45383</v>
      </c>
      <c r="Z6">
        <f>26-SUM(C6,E6,F6,G6)</f>
        <v>10</v>
      </c>
      <c r="AD6" t="s">
        <v>30</v>
      </c>
      <c r="AE6" t="s">
        <v>31</v>
      </c>
      <c r="AF6" t="s">
        <v>32</v>
      </c>
      <c r="AG6" t="s">
        <v>33</v>
      </c>
    </row>
    <row r="7" spans="1:33" ht="16.5" x14ac:dyDescent="0.3">
      <c r="A7" s="6">
        <v>2</v>
      </c>
      <c r="B7" s="8" t="s">
        <v>15</v>
      </c>
      <c r="C7" s="8">
        <v>12</v>
      </c>
      <c r="D7" s="8">
        <v>1</v>
      </c>
      <c r="E7" s="8">
        <v>4</v>
      </c>
      <c r="F7" s="8">
        <v>0</v>
      </c>
      <c r="G7" s="8">
        <v>0</v>
      </c>
      <c r="H7" s="8">
        <v>0</v>
      </c>
      <c r="I7" s="8">
        <v>1</v>
      </c>
      <c r="J7" s="8">
        <v>2</v>
      </c>
      <c r="K7" s="8">
        <v>0</v>
      </c>
      <c r="L7" s="9">
        <f t="shared" ref="L7:L35" si="0">SUM(H7,I7,J7,K7)</f>
        <v>3</v>
      </c>
      <c r="M7" s="10">
        <v>0</v>
      </c>
      <c r="N7" s="11">
        <v>1</v>
      </c>
      <c r="T7" s="1"/>
      <c r="Y7" s="1">
        <v>45384</v>
      </c>
      <c r="Z7">
        <f t="shared" ref="Z7:Z35" si="1">26-SUM(C7,E7,F7,G7)</f>
        <v>10</v>
      </c>
      <c r="AC7" t="s">
        <v>34</v>
      </c>
      <c r="AD7">
        <v>8</v>
      </c>
      <c r="AE7">
        <v>9</v>
      </c>
      <c r="AF7">
        <v>39</v>
      </c>
      <c r="AG7">
        <v>0</v>
      </c>
    </row>
    <row r="8" spans="1:33" ht="16.5" x14ac:dyDescent="0.3">
      <c r="A8" s="7">
        <v>3</v>
      </c>
      <c r="B8" s="8" t="s">
        <v>16</v>
      </c>
      <c r="C8" s="8">
        <v>15</v>
      </c>
      <c r="D8" s="8">
        <v>2</v>
      </c>
      <c r="E8" s="8">
        <v>6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9">
        <f t="shared" si="0"/>
        <v>1</v>
      </c>
      <c r="M8" s="10">
        <v>0</v>
      </c>
      <c r="N8" s="11">
        <v>0</v>
      </c>
      <c r="T8" s="1"/>
      <c r="Y8" s="1">
        <v>45385</v>
      </c>
      <c r="Z8">
        <f t="shared" si="1"/>
        <v>5</v>
      </c>
      <c r="AC8" t="s">
        <v>35</v>
      </c>
      <c r="AD8">
        <v>22</v>
      </c>
      <c r="AE8">
        <v>6</v>
      </c>
      <c r="AF8">
        <v>35</v>
      </c>
      <c r="AG8">
        <v>0</v>
      </c>
    </row>
    <row r="9" spans="1:33" ht="16.5" x14ac:dyDescent="0.3">
      <c r="A9" s="6">
        <v>4</v>
      </c>
      <c r="B9" s="8" t="s">
        <v>17</v>
      </c>
      <c r="C9" s="8">
        <v>16</v>
      </c>
      <c r="D9" s="8">
        <v>1</v>
      </c>
      <c r="E9" s="8">
        <v>10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9">
        <f t="shared" si="0"/>
        <v>2</v>
      </c>
      <c r="M9" s="10">
        <v>0</v>
      </c>
      <c r="N9" s="11">
        <v>4</v>
      </c>
      <c r="T9" s="1"/>
      <c r="Y9" s="1">
        <v>45386</v>
      </c>
      <c r="Z9">
        <f t="shared" si="1"/>
        <v>0</v>
      </c>
      <c r="AC9" t="s">
        <v>36</v>
      </c>
      <c r="AD9">
        <v>21</v>
      </c>
      <c r="AE9">
        <v>5</v>
      </c>
      <c r="AF9">
        <v>32</v>
      </c>
      <c r="AG9">
        <v>1</v>
      </c>
    </row>
    <row r="10" spans="1:33" ht="16.5" x14ac:dyDescent="0.3">
      <c r="A10" s="7">
        <v>5</v>
      </c>
      <c r="B10" s="8" t="s">
        <v>18</v>
      </c>
      <c r="C10" s="8">
        <v>14</v>
      </c>
      <c r="D10" s="8">
        <v>1</v>
      </c>
      <c r="E10" s="8">
        <v>7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9">
        <f t="shared" si="0"/>
        <v>1</v>
      </c>
      <c r="M10" s="10">
        <v>0</v>
      </c>
      <c r="N10" s="11">
        <v>2</v>
      </c>
      <c r="Q10" s="13"/>
      <c r="R10" s="13"/>
      <c r="S10" s="13"/>
      <c r="T10" s="1"/>
      <c r="Y10" s="1">
        <v>45387</v>
      </c>
      <c r="Z10">
        <f t="shared" si="1"/>
        <v>5</v>
      </c>
      <c r="AC10" t="s">
        <v>37</v>
      </c>
    </row>
    <row r="11" spans="1:33" ht="16.5" x14ac:dyDescent="0.3">
      <c r="A11" s="7">
        <v>6</v>
      </c>
      <c r="B11" s="7" t="s">
        <v>19</v>
      </c>
      <c r="C11" s="8">
        <v>14</v>
      </c>
      <c r="D11" s="8">
        <v>2</v>
      </c>
      <c r="E11" s="8">
        <v>9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9">
        <f t="shared" si="0"/>
        <v>1</v>
      </c>
      <c r="M11" s="10">
        <v>0</v>
      </c>
      <c r="N11" s="11">
        <v>0</v>
      </c>
      <c r="Q11" s="13"/>
      <c r="R11" s="13"/>
      <c r="S11" s="13"/>
      <c r="T11" s="1"/>
      <c r="Y11" s="1">
        <v>45388</v>
      </c>
      <c r="Z11">
        <f t="shared" si="1"/>
        <v>3</v>
      </c>
      <c r="AC11" t="s">
        <v>38</v>
      </c>
    </row>
    <row r="12" spans="1:33" ht="16.5" x14ac:dyDescent="0.3">
      <c r="A12" s="7">
        <v>7</v>
      </c>
      <c r="B12" s="7" t="s">
        <v>13</v>
      </c>
      <c r="C12" s="8">
        <v>14</v>
      </c>
      <c r="D12" s="8">
        <v>1</v>
      </c>
      <c r="E12" s="8">
        <v>9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9">
        <f t="shared" si="0"/>
        <v>0</v>
      </c>
      <c r="M12" s="10">
        <v>0</v>
      </c>
      <c r="N12" s="11">
        <v>0</v>
      </c>
      <c r="Q12" s="13"/>
      <c r="R12" s="13"/>
      <c r="S12" s="13"/>
      <c r="T12" s="1"/>
      <c r="Y12" s="1">
        <v>45389</v>
      </c>
      <c r="Z12">
        <f t="shared" si="1"/>
        <v>3</v>
      </c>
      <c r="AC12" t="s">
        <v>39</v>
      </c>
    </row>
    <row r="13" spans="1:33" ht="16.5" x14ac:dyDescent="0.3">
      <c r="A13" s="7">
        <v>8</v>
      </c>
      <c r="B13" s="8" t="s">
        <v>14</v>
      </c>
      <c r="C13" s="8">
        <v>14</v>
      </c>
      <c r="D13" s="8">
        <v>1</v>
      </c>
      <c r="E13" s="8">
        <v>9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9">
        <f t="shared" si="0"/>
        <v>1</v>
      </c>
      <c r="M13" s="10">
        <v>0</v>
      </c>
      <c r="N13" s="11">
        <v>3</v>
      </c>
      <c r="Q13" s="13"/>
      <c r="R13" s="13"/>
      <c r="S13" s="13"/>
      <c r="T13" s="1"/>
      <c r="Y13" s="1">
        <v>45390</v>
      </c>
      <c r="Z13">
        <f t="shared" si="1"/>
        <v>3</v>
      </c>
      <c r="AC13" t="s">
        <v>40</v>
      </c>
    </row>
    <row r="14" spans="1:33" ht="16.5" x14ac:dyDescent="0.3">
      <c r="A14" s="7">
        <v>9</v>
      </c>
      <c r="B14" s="8" t="s">
        <v>15</v>
      </c>
      <c r="C14" s="8">
        <v>12</v>
      </c>
      <c r="D14" s="8">
        <v>1</v>
      </c>
      <c r="E14" s="8">
        <v>8</v>
      </c>
      <c r="F14" s="8">
        <v>0</v>
      </c>
      <c r="G14" s="8">
        <v>0</v>
      </c>
      <c r="H14" s="8">
        <v>0</v>
      </c>
      <c r="I14" s="8">
        <v>1</v>
      </c>
      <c r="J14" s="8">
        <v>1</v>
      </c>
      <c r="K14" s="8">
        <v>0</v>
      </c>
      <c r="L14" s="9">
        <f t="shared" si="0"/>
        <v>2</v>
      </c>
      <c r="M14" s="10">
        <v>0</v>
      </c>
      <c r="N14" s="11">
        <v>1</v>
      </c>
      <c r="Q14" s="13"/>
      <c r="R14" s="13"/>
      <c r="S14" s="13"/>
      <c r="T14" s="1"/>
      <c r="Y14" s="1">
        <v>45391</v>
      </c>
      <c r="Z14">
        <f t="shared" si="1"/>
        <v>6</v>
      </c>
      <c r="AC14" t="s">
        <v>41</v>
      </c>
    </row>
    <row r="15" spans="1:33" ht="16.5" x14ac:dyDescent="0.3">
      <c r="A15" s="7">
        <v>10</v>
      </c>
      <c r="B15" s="8" t="s">
        <v>16</v>
      </c>
      <c r="C15" s="8">
        <v>14</v>
      </c>
      <c r="D15" s="8">
        <v>1</v>
      </c>
      <c r="E15" s="8">
        <v>8</v>
      </c>
      <c r="F15" s="8">
        <v>0</v>
      </c>
      <c r="G15" s="8">
        <v>0</v>
      </c>
      <c r="H15" s="8">
        <v>0</v>
      </c>
      <c r="I15" s="8">
        <v>0</v>
      </c>
      <c r="J15" s="8">
        <v>3</v>
      </c>
      <c r="K15" s="8">
        <v>0</v>
      </c>
      <c r="L15" s="9">
        <f t="shared" si="0"/>
        <v>3</v>
      </c>
      <c r="M15" s="10">
        <v>0</v>
      </c>
      <c r="N15" s="11">
        <v>4</v>
      </c>
      <c r="Q15" s="13"/>
      <c r="R15" s="13"/>
      <c r="S15" s="13"/>
      <c r="T15" s="1"/>
      <c r="Y15" s="1">
        <v>45392</v>
      </c>
      <c r="Z15">
        <f t="shared" si="1"/>
        <v>4</v>
      </c>
      <c r="AC15" t="s">
        <v>42</v>
      </c>
    </row>
    <row r="16" spans="1:33" ht="16.5" x14ac:dyDescent="0.3">
      <c r="A16" s="7">
        <v>11</v>
      </c>
      <c r="B16" s="8" t="s">
        <v>17</v>
      </c>
      <c r="C16" s="8">
        <v>12</v>
      </c>
      <c r="D16" s="8">
        <v>0</v>
      </c>
      <c r="E16" s="8">
        <v>6</v>
      </c>
      <c r="F16" s="8">
        <v>0</v>
      </c>
      <c r="G16" s="8">
        <v>0</v>
      </c>
      <c r="H16" s="8">
        <v>1</v>
      </c>
      <c r="I16" s="8">
        <v>1</v>
      </c>
      <c r="J16" s="8">
        <v>0</v>
      </c>
      <c r="K16" s="8">
        <v>0</v>
      </c>
      <c r="L16" s="9">
        <f t="shared" si="0"/>
        <v>2</v>
      </c>
      <c r="M16" s="10">
        <v>0</v>
      </c>
      <c r="N16" s="11">
        <v>6</v>
      </c>
      <c r="Q16" s="13"/>
      <c r="R16" s="13"/>
      <c r="S16" s="13"/>
      <c r="T16" s="1"/>
      <c r="Y16" s="1">
        <v>45393</v>
      </c>
      <c r="Z16">
        <f t="shared" si="1"/>
        <v>8</v>
      </c>
      <c r="AC16" t="s">
        <v>43</v>
      </c>
    </row>
    <row r="17" spans="1:33" ht="16.5" x14ac:dyDescent="0.3">
      <c r="A17" s="7">
        <v>12</v>
      </c>
      <c r="B17" s="8" t="s">
        <v>18</v>
      </c>
      <c r="C17" s="8">
        <v>8</v>
      </c>
      <c r="D17" s="8">
        <v>1</v>
      </c>
      <c r="E17" s="8">
        <v>3</v>
      </c>
      <c r="F17" s="8">
        <v>0</v>
      </c>
      <c r="G17" s="8">
        <v>0</v>
      </c>
      <c r="H17" s="8">
        <v>3</v>
      </c>
      <c r="I17" s="8">
        <v>0</v>
      </c>
      <c r="J17" s="8">
        <v>0</v>
      </c>
      <c r="K17" s="8">
        <v>0</v>
      </c>
      <c r="L17" s="9">
        <f t="shared" si="0"/>
        <v>3</v>
      </c>
      <c r="M17" s="10">
        <v>0</v>
      </c>
      <c r="N17" s="11">
        <v>2</v>
      </c>
      <c r="Q17" s="13"/>
      <c r="R17" s="13"/>
      <c r="S17" s="13"/>
      <c r="T17" s="1"/>
      <c r="Y17" s="1">
        <v>45394</v>
      </c>
      <c r="Z17">
        <f t="shared" si="1"/>
        <v>15</v>
      </c>
      <c r="AC17" t="s">
        <v>44</v>
      </c>
    </row>
    <row r="18" spans="1:33" ht="16.5" x14ac:dyDescent="0.3">
      <c r="A18" s="7">
        <v>13</v>
      </c>
      <c r="B18" s="7" t="s">
        <v>19</v>
      </c>
      <c r="C18" s="8">
        <v>10</v>
      </c>
      <c r="D18" s="8">
        <v>0</v>
      </c>
      <c r="E18" s="8">
        <v>2</v>
      </c>
      <c r="F18" s="8">
        <v>0</v>
      </c>
      <c r="G18" s="8">
        <v>0</v>
      </c>
      <c r="H18" s="8">
        <v>2</v>
      </c>
      <c r="I18" s="8">
        <v>0</v>
      </c>
      <c r="J18" s="8">
        <v>0</v>
      </c>
      <c r="K18" s="8">
        <v>0</v>
      </c>
      <c r="L18" s="9">
        <f t="shared" si="0"/>
        <v>2</v>
      </c>
      <c r="M18" s="10">
        <v>1</v>
      </c>
      <c r="N18" s="11">
        <v>0</v>
      </c>
      <c r="Q18" s="13"/>
      <c r="R18" s="13"/>
      <c r="S18" s="13"/>
      <c r="T18" s="1"/>
      <c r="Y18" s="1">
        <v>45395</v>
      </c>
      <c r="Z18">
        <f t="shared" si="1"/>
        <v>14</v>
      </c>
      <c r="AC18" t="s">
        <v>45</v>
      </c>
    </row>
    <row r="19" spans="1:33" ht="16.5" x14ac:dyDescent="0.3">
      <c r="A19" s="7">
        <v>14</v>
      </c>
      <c r="B19" s="7" t="s">
        <v>13</v>
      </c>
      <c r="C19" s="8">
        <v>12</v>
      </c>
      <c r="D19" s="8">
        <v>0</v>
      </c>
      <c r="E19" s="8">
        <v>4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9">
        <f t="shared" si="0"/>
        <v>1</v>
      </c>
      <c r="M19" s="10">
        <v>0</v>
      </c>
      <c r="N19" s="11">
        <v>0</v>
      </c>
      <c r="P19" s="13"/>
      <c r="Q19" s="13"/>
      <c r="R19" s="13"/>
      <c r="S19" s="13"/>
      <c r="T19" s="1"/>
      <c r="Y19" s="1">
        <v>45396</v>
      </c>
      <c r="Z19">
        <f t="shared" si="1"/>
        <v>10</v>
      </c>
      <c r="AC19" t="s">
        <v>46</v>
      </c>
      <c r="AD19">
        <f>SUM(AD7:AD18)</f>
        <v>51</v>
      </c>
      <c r="AE19">
        <f>SUM(AE7:AE18)</f>
        <v>20</v>
      </c>
      <c r="AF19">
        <f>SUM(AF7:AF18)</f>
        <v>106</v>
      </c>
      <c r="AG19">
        <f>SUM(AG7:AG18)</f>
        <v>1</v>
      </c>
    </row>
    <row r="20" spans="1:33" ht="16.5" x14ac:dyDescent="0.3">
      <c r="A20" s="7">
        <v>15</v>
      </c>
      <c r="B20" s="8" t="s">
        <v>14</v>
      </c>
      <c r="C20" s="8">
        <v>12</v>
      </c>
      <c r="D20" s="8">
        <v>0</v>
      </c>
      <c r="E20" s="8">
        <v>4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9">
        <f t="shared" si="0"/>
        <v>1</v>
      </c>
      <c r="M20" s="10">
        <v>0</v>
      </c>
      <c r="N20" s="11">
        <v>1</v>
      </c>
      <c r="Q20" s="13"/>
      <c r="R20" s="13"/>
      <c r="S20" s="13"/>
      <c r="T20" s="1"/>
      <c r="Y20" s="1">
        <v>45397</v>
      </c>
      <c r="Z20">
        <f t="shared" si="1"/>
        <v>10</v>
      </c>
    </row>
    <row r="21" spans="1:33" ht="16.5" x14ac:dyDescent="0.3">
      <c r="A21" s="7">
        <v>16</v>
      </c>
      <c r="B21" s="8" t="s">
        <v>15</v>
      </c>
      <c r="C21" s="8">
        <v>12</v>
      </c>
      <c r="D21" s="8">
        <v>0</v>
      </c>
      <c r="E21" s="8">
        <v>5</v>
      </c>
      <c r="F21" s="8">
        <v>0</v>
      </c>
      <c r="G21" s="8">
        <v>0</v>
      </c>
      <c r="H21" s="8">
        <v>0</v>
      </c>
      <c r="I21" s="8">
        <v>1</v>
      </c>
      <c r="J21" s="8">
        <v>4</v>
      </c>
      <c r="K21" s="8">
        <v>0</v>
      </c>
      <c r="L21" s="9">
        <f t="shared" si="0"/>
        <v>5</v>
      </c>
      <c r="M21" s="10">
        <v>0</v>
      </c>
      <c r="N21" s="11">
        <v>4</v>
      </c>
      <c r="Q21" s="13"/>
      <c r="R21" s="13"/>
      <c r="S21" s="13"/>
      <c r="T21" s="1"/>
      <c r="Y21" s="1">
        <v>45398</v>
      </c>
      <c r="Z21">
        <f t="shared" si="1"/>
        <v>9</v>
      </c>
    </row>
    <row r="22" spans="1:33" ht="16.5" x14ac:dyDescent="0.3">
      <c r="A22" s="7">
        <v>17</v>
      </c>
      <c r="B22" s="8" t="s">
        <v>16</v>
      </c>
      <c r="C22" s="8">
        <v>14</v>
      </c>
      <c r="D22" s="8">
        <v>2</v>
      </c>
      <c r="E22" s="8">
        <v>6</v>
      </c>
      <c r="F22" s="8">
        <v>0</v>
      </c>
      <c r="G22" s="8">
        <v>0</v>
      </c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  <c r="Y22" s="1">
        <v>45399</v>
      </c>
      <c r="Z22">
        <f t="shared" si="1"/>
        <v>6</v>
      </c>
    </row>
    <row r="23" spans="1:33" ht="16.5" x14ac:dyDescent="0.3">
      <c r="A23" s="7">
        <v>18</v>
      </c>
      <c r="B23" s="8" t="s">
        <v>17</v>
      </c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O23" t="s">
        <v>20</v>
      </c>
      <c r="Q23" s="13"/>
      <c r="R23" s="13"/>
      <c r="S23" s="13"/>
      <c r="T23" s="1"/>
      <c r="Y23" s="1">
        <v>45400</v>
      </c>
      <c r="Z23">
        <f t="shared" si="1"/>
        <v>26</v>
      </c>
    </row>
    <row r="24" spans="1:33" ht="16.5" x14ac:dyDescent="0.3">
      <c r="A24" s="7">
        <v>19</v>
      </c>
      <c r="B24" s="8" t="s">
        <v>18</v>
      </c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  <c r="Y24" s="1">
        <v>45401</v>
      </c>
      <c r="Z24">
        <f t="shared" si="1"/>
        <v>26</v>
      </c>
    </row>
    <row r="25" spans="1:33" ht="16.5" x14ac:dyDescent="0.3">
      <c r="A25" s="7">
        <v>20</v>
      </c>
      <c r="B25" s="7" t="s">
        <v>19</v>
      </c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  <c r="Y25" s="1">
        <v>45402</v>
      </c>
      <c r="Z25">
        <f t="shared" si="1"/>
        <v>26</v>
      </c>
    </row>
    <row r="26" spans="1:33" ht="16.5" x14ac:dyDescent="0.3">
      <c r="A26" s="7">
        <v>21</v>
      </c>
      <c r="B26" s="7" t="s">
        <v>13</v>
      </c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  <c r="Y26" s="1">
        <v>45403</v>
      </c>
      <c r="Z26">
        <f t="shared" si="1"/>
        <v>26</v>
      </c>
    </row>
    <row r="27" spans="1:33" ht="16.5" x14ac:dyDescent="0.3">
      <c r="A27" s="7">
        <v>22</v>
      </c>
      <c r="B27" s="8" t="s">
        <v>14</v>
      </c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  <c r="Y27" s="1">
        <v>45404</v>
      </c>
      <c r="Z27">
        <f t="shared" si="1"/>
        <v>26</v>
      </c>
    </row>
    <row r="28" spans="1:33" ht="16.5" x14ac:dyDescent="0.3">
      <c r="A28" s="7">
        <v>23</v>
      </c>
      <c r="B28" s="8" t="s">
        <v>15</v>
      </c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  <c r="Y28" s="1">
        <v>45405</v>
      </c>
      <c r="Z28">
        <f t="shared" si="1"/>
        <v>26</v>
      </c>
    </row>
    <row r="29" spans="1:33" ht="16.5" x14ac:dyDescent="0.3">
      <c r="A29" s="7">
        <v>24</v>
      </c>
      <c r="B29" s="8" t="s">
        <v>16</v>
      </c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  <c r="Y29" s="1">
        <v>45406</v>
      </c>
      <c r="Z29">
        <f t="shared" si="1"/>
        <v>26</v>
      </c>
    </row>
    <row r="30" spans="1:33" ht="16.5" x14ac:dyDescent="0.3">
      <c r="A30" s="7">
        <v>25</v>
      </c>
      <c r="B30" s="8" t="s">
        <v>17</v>
      </c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  <c r="Y30" s="1">
        <v>45407</v>
      </c>
      <c r="Z30">
        <f t="shared" si="1"/>
        <v>26</v>
      </c>
    </row>
    <row r="31" spans="1:33" ht="16.5" x14ac:dyDescent="0.3">
      <c r="A31" s="7">
        <v>26</v>
      </c>
      <c r="B31" s="8" t="s">
        <v>18</v>
      </c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  <c r="Y31" s="1">
        <v>45408</v>
      </c>
      <c r="Z31">
        <f t="shared" si="1"/>
        <v>26</v>
      </c>
    </row>
    <row r="32" spans="1:33" ht="16.5" x14ac:dyDescent="0.3">
      <c r="A32" s="7">
        <v>27</v>
      </c>
      <c r="B32" s="7" t="s">
        <v>19</v>
      </c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  <c r="Y32" s="1">
        <v>45409</v>
      </c>
      <c r="Z32">
        <f t="shared" si="1"/>
        <v>26</v>
      </c>
    </row>
    <row r="33" spans="1:32" ht="16.5" x14ac:dyDescent="0.3">
      <c r="A33" s="7">
        <v>28</v>
      </c>
      <c r="B33" s="7" t="s">
        <v>13</v>
      </c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  <c r="Y33" s="1">
        <v>45410</v>
      </c>
      <c r="Z33">
        <f t="shared" si="1"/>
        <v>26</v>
      </c>
    </row>
    <row r="34" spans="1:32" ht="16.5" x14ac:dyDescent="0.3">
      <c r="A34" s="7">
        <v>29</v>
      </c>
      <c r="B34" s="8" t="s">
        <v>14</v>
      </c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  <c r="Y34" s="1">
        <v>45411</v>
      </c>
      <c r="Z34">
        <f t="shared" si="1"/>
        <v>26</v>
      </c>
    </row>
    <row r="35" spans="1:32" ht="16.5" x14ac:dyDescent="0.3">
      <c r="A35" s="6">
        <v>30</v>
      </c>
      <c r="B35" s="8" t="s">
        <v>15</v>
      </c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  <c r="Y35" s="1">
        <v>45412</v>
      </c>
      <c r="Z35">
        <f t="shared" si="1"/>
        <v>26</v>
      </c>
    </row>
    <row r="36" spans="1:32" ht="16.5" x14ac:dyDescent="0.3">
      <c r="A36" s="29" t="s">
        <v>21</v>
      </c>
      <c r="B36" s="29"/>
      <c r="C36" s="7">
        <f t="shared" ref="C36:N36" si="2">SUM(C6:C35)</f>
        <v>216</v>
      </c>
      <c r="D36" s="7">
        <f t="shared" si="2"/>
        <v>15</v>
      </c>
      <c r="E36" s="7">
        <f t="shared" si="2"/>
        <v>105</v>
      </c>
      <c r="F36" s="7">
        <f t="shared" si="2"/>
        <v>0</v>
      </c>
      <c r="G36" s="7">
        <f t="shared" si="2"/>
        <v>0</v>
      </c>
      <c r="H36" s="7">
        <f t="shared" si="2"/>
        <v>9</v>
      </c>
      <c r="I36" s="7">
        <f t="shared" si="2"/>
        <v>5</v>
      </c>
      <c r="J36" s="7">
        <f t="shared" si="2"/>
        <v>16</v>
      </c>
      <c r="K36" s="7">
        <f t="shared" si="2"/>
        <v>0</v>
      </c>
      <c r="L36" s="14">
        <f t="shared" si="2"/>
        <v>30</v>
      </c>
      <c r="M36" s="15">
        <f t="shared" si="2"/>
        <v>1</v>
      </c>
      <c r="N36" s="16">
        <f t="shared" si="2"/>
        <v>29</v>
      </c>
      <c r="P36" s="17"/>
      <c r="R36" t="s">
        <v>20</v>
      </c>
      <c r="T36" s="1"/>
    </row>
    <row r="37" spans="1:32" ht="16.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T37" s="1"/>
    </row>
    <row r="38" spans="1:32" ht="16.5" x14ac:dyDescent="0.3">
      <c r="A38" s="25" t="s">
        <v>22</v>
      </c>
      <c r="B38" s="25"/>
      <c r="C38" s="25"/>
      <c r="D38" s="25"/>
      <c r="E38" s="25"/>
      <c r="F38" s="25"/>
      <c r="G38" s="25"/>
      <c r="H38" s="25"/>
      <c r="I38" s="25"/>
      <c r="J38" s="25"/>
      <c r="K38" s="19"/>
      <c r="L38" s="26">
        <f>AVERAGE(C6:C35)</f>
        <v>12.705882352941176</v>
      </c>
      <c r="M38" s="26"/>
      <c r="N38" s="26"/>
      <c r="T38" s="1"/>
      <c r="AF38" t="s">
        <v>20</v>
      </c>
    </row>
    <row r="39" spans="1:32" ht="16.5" x14ac:dyDescent="0.3">
      <c r="A39" s="25" t="s">
        <v>23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>
        <f>AVERAGE(E6:E35)</f>
        <v>6.1764705882352944</v>
      </c>
      <c r="M39" s="26"/>
      <c r="N39" s="26"/>
      <c r="T39" s="1"/>
    </row>
    <row r="40" spans="1:32" ht="16.5" x14ac:dyDescent="0.3">
      <c r="A40" s="25" t="s">
        <v>24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>
        <f>AVERAGE(L6:L35)</f>
        <v>1</v>
      </c>
      <c r="M40" s="26"/>
      <c r="N40" s="26"/>
      <c r="T40" s="1"/>
    </row>
    <row r="41" spans="1:32" ht="16.5" x14ac:dyDescent="0.3">
      <c r="A41" s="25" t="s">
        <v>25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AVERAGE(H6:H35)</f>
        <v>0.5625</v>
      </c>
      <c r="M41" s="26"/>
      <c r="N41" s="26"/>
      <c r="T41" s="1"/>
    </row>
    <row r="42" spans="1:32" ht="16.5" x14ac:dyDescent="0.3">
      <c r="A42" s="25" t="s">
        <v>26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>
        <f>AVERAGE(I6:I35)</f>
        <v>0.3125</v>
      </c>
      <c r="M42" s="26"/>
      <c r="N42" s="26"/>
      <c r="T42" s="1"/>
    </row>
    <row r="43" spans="1:32" ht="16.5" x14ac:dyDescent="0.3">
      <c r="A43" s="25" t="s">
        <v>27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>
        <f>AVERAGE(J6:J35)</f>
        <v>1</v>
      </c>
      <c r="M43" s="26"/>
      <c r="N43" s="26"/>
    </row>
    <row r="44" spans="1:32" ht="16.5" x14ac:dyDescent="0.3">
      <c r="A44" s="25" t="s">
        <v>28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>
        <f>AVERAGE(N6:N35)</f>
        <v>1.8125</v>
      </c>
      <c r="M44" s="26"/>
      <c r="N44" s="26"/>
    </row>
    <row r="45" spans="1:32" ht="16.5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20"/>
      <c r="L45" s="31">
        <f>M36/L36</f>
        <v>3.3333333333333333E-2</v>
      </c>
      <c r="M45" s="31"/>
      <c r="N45" s="31"/>
    </row>
    <row r="47" spans="1:32" ht="15.75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21"/>
      <c r="N47" s="21"/>
    </row>
    <row r="48" spans="1:32" ht="16.5" x14ac:dyDescent="0.3">
      <c r="B48" s="8"/>
      <c r="C48" s="33">
        <v>2020</v>
      </c>
      <c r="D48" s="34"/>
      <c r="E48" s="33">
        <v>2021</v>
      </c>
      <c r="F48" s="34"/>
      <c r="G48" s="33">
        <v>2022</v>
      </c>
      <c r="H48" s="34"/>
      <c r="I48" s="33">
        <v>2023</v>
      </c>
      <c r="J48" s="34"/>
      <c r="K48" s="29">
        <v>2024</v>
      </c>
      <c r="L48" s="29"/>
      <c r="M48" s="22"/>
      <c r="T48" s="1"/>
      <c r="U48"/>
      <c r="W48" s="1"/>
      <c r="X48"/>
    </row>
    <row r="49" spans="2:24" ht="16.5" x14ac:dyDescent="0.3">
      <c r="B49" s="7" t="s">
        <v>0</v>
      </c>
      <c r="C49" s="35">
        <v>0.1782</v>
      </c>
      <c r="D49" s="36"/>
      <c r="E49" s="35">
        <v>7.6899999999999996E-2</v>
      </c>
      <c r="F49" s="36"/>
      <c r="G49" s="35">
        <v>0.1346</v>
      </c>
      <c r="H49" s="36"/>
      <c r="I49" s="35">
        <v>4.1700000000000001E-2</v>
      </c>
      <c r="J49" s="36"/>
      <c r="K49" s="37">
        <v>8.9300000000000004E-2</v>
      </c>
      <c r="L49" s="37"/>
      <c r="M49" s="23"/>
      <c r="T49" s="1"/>
      <c r="U49"/>
      <c r="W49" s="1"/>
      <c r="X49"/>
    </row>
    <row r="50" spans="2:24" ht="16.5" x14ac:dyDescent="0.3">
      <c r="B50" s="7" t="s">
        <v>47</v>
      </c>
      <c r="C50" s="35">
        <v>7.7799999999999994E-2</v>
      </c>
      <c r="D50" s="36"/>
      <c r="E50" s="35">
        <v>0.20430000000000001</v>
      </c>
      <c r="F50" s="36"/>
      <c r="G50" s="35">
        <v>9.4299999999999995E-2</v>
      </c>
      <c r="H50" s="36"/>
      <c r="I50" s="35">
        <v>4.3999999999999997E-2</v>
      </c>
      <c r="J50" s="36"/>
      <c r="K50" s="37">
        <v>0.1111</v>
      </c>
      <c r="L50" s="37"/>
    </row>
    <row r="51" spans="2:24" ht="16.5" x14ac:dyDescent="0.3">
      <c r="B51" s="7" t="s">
        <v>48</v>
      </c>
      <c r="C51" s="35">
        <v>0.125</v>
      </c>
      <c r="D51" s="36"/>
      <c r="E51" s="35">
        <v>7.0000000000000007E-2</v>
      </c>
      <c r="F51" s="36"/>
      <c r="G51" s="35">
        <v>0.16669999999999999</v>
      </c>
      <c r="H51" s="36"/>
      <c r="I51" s="37">
        <v>5.9499999999999997E-2</v>
      </c>
      <c r="J51" s="37"/>
      <c r="K51" s="37">
        <v>3.39E-2</v>
      </c>
      <c r="L51" s="37"/>
    </row>
  </sheetData>
  <mergeCells count="40">
    <mergeCell ref="A39:J39"/>
    <mergeCell ref="L39:N39"/>
    <mergeCell ref="A1:Y3"/>
    <mergeCell ref="A5:B5"/>
    <mergeCell ref="A36:B36"/>
    <mergeCell ref="A38:J38"/>
    <mergeCell ref="L38:N38"/>
    <mergeCell ref="A40:J40"/>
    <mergeCell ref="L40:N40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B47:L47"/>
    <mergeCell ref="C48:D48"/>
    <mergeCell ref="E48:F48"/>
    <mergeCell ref="G48:H48"/>
    <mergeCell ref="I48:J48"/>
    <mergeCell ref="K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workbookViewId="0">
      <selection sqref="A1:XFD1048576"/>
    </sheetView>
  </sheetViews>
  <sheetFormatPr defaultRowHeight="11.25" x14ac:dyDescent="0.2"/>
  <cols>
    <col min="1" max="1" width="3.5" bestFit="1" customWidth="1"/>
    <col min="2" max="2" width="12.1640625" customWidth="1"/>
    <col min="3" max="3" width="4.6640625" bestFit="1" customWidth="1"/>
    <col min="4" max="5" width="4.5" bestFit="1" customWidth="1"/>
    <col min="6" max="6" width="4.5" customWidth="1"/>
    <col min="7" max="10" width="4.5" bestFit="1" customWidth="1"/>
    <col min="11" max="11" width="4.5" customWidth="1"/>
    <col min="12" max="14" width="4.5" bestFit="1" customWidth="1"/>
    <col min="21" max="21" width="9.33203125" style="1"/>
    <col min="24" max="24" width="9.33203125" style="1"/>
    <col min="26" max="27" width="9.33203125" style="1"/>
    <col min="36" max="36" width="10.6640625" customWidth="1"/>
  </cols>
  <sheetData>
    <row r="1" spans="1:25" x14ac:dyDescent="0.2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45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4"/>
      <c r="U4" s="4"/>
      <c r="V4" s="3"/>
      <c r="W4" s="3"/>
    </row>
    <row r="5" spans="1:25" ht="179.25" x14ac:dyDescent="0.35">
      <c r="A5" s="28"/>
      <c r="B5" s="28"/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T5" s="1"/>
    </row>
    <row r="6" spans="1:25" ht="16.5" x14ac:dyDescent="0.3">
      <c r="A6" s="6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9">
        <f>SUM(H6,I6,J6,K6)</f>
        <v>0</v>
      </c>
      <c r="M6" s="10"/>
      <c r="N6" s="11"/>
      <c r="T6" s="1"/>
    </row>
    <row r="7" spans="1:25" ht="16.5" x14ac:dyDescent="0.3">
      <c r="A7" s="6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9">
        <f t="shared" ref="L7:L36" si="0">SUM(H7,I7,J7,K7)</f>
        <v>0</v>
      </c>
      <c r="M7" s="10"/>
      <c r="N7" s="11"/>
      <c r="T7" s="1"/>
    </row>
    <row r="8" spans="1:25" ht="16.5" x14ac:dyDescent="0.3">
      <c r="A8" s="7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9">
        <f t="shared" si="0"/>
        <v>0</v>
      </c>
      <c r="M8" s="10"/>
      <c r="N8" s="11"/>
      <c r="T8" s="1"/>
    </row>
    <row r="9" spans="1:25" ht="16.5" x14ac:dyDescent="0.3">
      <c r="A9" s="6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9">
        <f t="shared" si="0"/>
        <v>0</v>
      </c>
      <c r="M9" s="10"/>
      <c r="N9" s="11"/>
      <c r="T9" s="1"/>
    </row>
    <row r="10" spans="1:25" ht="16.5" x14ac:dyDescent="0.3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">
        <f t="shared" si="0"/>
        <v>0</v>
      </c>
      <c r="M10" s="10"/>
      <c r="N10" s="11"/>
      <c r="Q10" s="13"/>
      <c r="R10" s="13"/>
      <c r="S10" s="13"/>
      <c r="T10" s="1"/>
    </row>
    <row r="11" spans="1:25" ht="16.5" x14ac:dyDescent="0.3">
      <c r="A11" s="7">
        <v>6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9">
        <f t="shared" si="0"/>
        <v>0</v>
      </c>
      <c r="M11" s="10"/>
      <c r="N11" s="11"/>
      <c r="Q11" s="13"/>
      <c r="R11" s="13"/>
      <c r="S11" s="13"/>
      <c r="T11" s="1"/>
    </row>
    <row r="12" spans="1:25" ht="16.5" x14ac:dyDescent="0.3">
      <c r="A12" s="7">
        <v>7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9">
        <f t="shared" si="0"/>
        <v>0</v>
      </c>
      <c r="M12" s="10"/>
      <c r="N12" s="11"/>
      <c r="Q12" s="13"/>
      <c r="R12" s="13"/>
      <c r="S12" s="13"/>
      <c r="T12" s="1"/>
    </row>
    <row r="13" spans="1:25" ht="16.5" x14ac:dyDescent="0.3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">
        <f t="shared" si="0"/>
        <v>0</v>
      </c>
      <c r="M13" s="10"/>
      <c r="N13" s="11"/>
      <c r="Q13" s="13"/>
      <c r="R13" s="13"/>
      <c r="S13" s="13"/>
      <c r="T13" s="1"/>
    </row>
    <row r="14" spans="1:25" ht="16.5" x14ac:dyDescent="0.3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>
        <f t="shared" si="0"/>
        <v>0</v>
      </c>
      <c r="M14" s="10"/>
      <c r="N14" s="11"/>
      <c r="Q14" s="13"/>
      <c r="R14" s="13"/>
      <c r="S14" s="13"/>
      <c r="T14" s="1"/>
    </row>
    <row r="15" spans="1:25" ht="16.5" x14ac:dyDescent="0.3">
      <c r="A15" s="7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>
        <f t="shared" si="0"/>
        <v>0</v>
      </c>
      <c r="M15" s="10"/>
      <c r="N15" s="11"/>
      <c r="Q15" s="13"/>
      <c r="R15" s="13"/>
      <c r="S15" s="13"/>
      <c r="T15" s="1"/>
    </row>
    <row r="16" spans="1:25" ht="16.5" x14ac:dyDescent="0.3">
      <c r="A16" s="7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9">
        <f t="shared" si="0"/>
        <v>0</v>
      </c>
      <c r="M16" s="10"/>
      <c r="N16" s="11"/>
      <c r="Q16" s="13"/>
      <c r="R16" s="13"/>
      <c r="S16" s="13"/>
      <c r="T16" s="1"/>
    </row>
    <row r="17" spans="1:20" ht="16.5" x14ac:dyDescent="0.3">
      <c r="A17" s="7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9">
        <f t="shared" si="0"/>
        <v>0</v>
      </c>
      <c r="M17" s="10"/>
      <c r="N17" s="11"/>
      <c r="Q17" s="13"/>
      <c r="R17" s="13"/>
      <c r="S17" s="13"/>
      <c r="T17" s="1"/>
    </row>
    <row r="18" spans="1:20" ht="16.5" x14ac:dyDescent="0.3">
      <c r="A18" s="7">
        <v>13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9">
        <f t="shared" si="0"/>
        <v>0</v>
      </c>
      <c r="M18" s="10"/>
      <c r="N18" s="11"/>
      <c r="Q18" s="13"/>
      <c r="R18" s="13"/>
      <c r="S18" s="13"/>
      <c r="T18" s="1"/>
    </row>
    <row r="19" spans="1:20" ht="16.5" x14ac:dyDescent="0.3">
      <c r="A19" s="7">
        <v>14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9">
        <f t="shared" si="0"/>
        <v>0</v>
      </c>
      <c r="M19" s="10"/>
      <c r="N19" s="11"/>
      <c r="P19" s="13"/>
      <c r="Q19" s="13"/>
      <c r="R19" s="13"/>
      <c r="S19" s="13"/>
      <c r="T19" s="1"/>
    </row>
    <row r="20" spans="1:20" ht="16.5" x14ac:dyDescent="0.3">
      <c r="A20" s="7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9">
        <f t="shared" si="0"/>
        <v>0</v>
      </c>
      <c r="M20" s="10"/>
      <c r="N20" s="11"/>
      <c r="Q20" s="13"/>
      <c r="R20" s="13"/>
      <c r="S20" s="13"/>
      <c r="T20" s="1"/>
    </row>
    <row r="21" spans="1:20" ht="16.5" x14ac:dyDescent="0.3">
      <c r="A21" s="7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9">
        <f t="shared" si="0"/>
        <v>0</v>
      </c>
      <c r="M21" s="10"/>
      <c r="N21" s="11"/>
      <c r="Q21" s="13"/>
      <c r="R21" s="13"/>
      <c r="S21" s="13"/>
      <c r="T21" s="1"/>
    </row>
    <row r="22" spans="1:20" ht="16.5" x14ac:dyDescent="0.3">
      <c r="A22" s="7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9">
        <f t="shared" si="0"/>
        <v>0</v>
      </c>
      <c r="M22" s="10"/>
      <c r="N22" s="11"/>
      <c r="Q22" s="13"/>
      <c r="R22" s="13"/>
      <c r="S22" s="13"/>
      <c r="T22" s="1"/>
    </row>
    <row r="23" spans="1:20" ht="16.5" x14ac:dyDescent="0.3">
      <c r="A23" s="7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9">
        <f t="shared" si="0"/>
        <v>0</v>
      </c>
      <c r="M23" s="10"/>
      <c r="N23" s="11"/>
      <c r="Q23" s="13"/>
      <c r="R23" s="13"/>
      <c r="S23" s="13"/>
      <c r="T23" s="1"/>
    </row>
    <row r="24" spans="1:20" ht="16.5" x14ac:dyDescent="0.3">
      <c r="A24" s="7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9">
        <f t="shared" si="0"/>
        <v>0</v>
      </c>
      <c r="M24" s="10"/>
      <c r="N24" s="11"/>
      <c r="S24" s="13"/>
      <c r="T24" s="1"/>
    </row>
    <row r="25" spans="1:20" ht="16.5" x14ac:dyDescent="0.3">
      <c r="A25" s="7">
        <v>20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9">
        <f t="shared" si="0"/>
        <v>0</v>
      </c>
      <c r="M25" s="10"/>
      <c r="N25" s="11"/>
      <c r="T25" s="1"/>
    </row>
    <row r="26" spans="1:20" ht="16.5" x14ac:dyDescent="0.3">
      <c r="A26" s="7">
        <v>21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9">
        <f t="shared" si="0"/>
        <v>0</v>
      </c>
      <c r="M26" s="10"/>
      <c r="N26" s="11"/>
      <c r="T26" s="1"/>
    </row>
    <row r="27" spans="1:20" ht="16.5" x14ac:dyDescent="0.3">
      <c r="A27" s="7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9">
        <f t="shared" si="0"/>
        <v>0</v>
      </c>
      <c r="M27" s="10"/>
      <c r="N27" s="11"/>
      <c r="T27" s="1"/>
    </row>
    <row r="28" spans="1:20" ht="16.5" x14ac:dyDescent="0.3">
      <c r="A28" s="7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>
        <f>SUM(H28,I28,J28,K28)</f>
        <v>0</v>
      </c>
      <c r="M28" s="10"/>
      <c r="N28" s="11"/>
      <c r="T28" s="1"/>
    </row>
    <row r="29" spans="1:20" ht="16.5" x14ac:dyDescent="0.3">
      <c r="A29" s="7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9">
        <f t="shared" si="0"/>
        <v>0</v>
      </c>
      <c r="M29" s="10"/>
      <c r="N29" s="11"/>
      <c r="T29" s="1"/>
    </row>
    <row r="30" spans="1:20" ht="16.5" x14ac:dyDescent="0.3">
      <c r="A30" s="7">
        <v>25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9">
        <f t="shared" si="0"/>
        <v>0</v>
      </c>
      <c r="M30" s="10"/>
      <c r="N30" s="11"/>
      <c r="T30" s="1"/>
    </row>
    <row r="31" spans="1:20" ht="16.5" x14ac:dyDescent="0.3">
      <c r="A31" s="7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>
        <f t="shared" si="0"/>
        <v>0</v>
      </c>
      <c r="M31" s="10"/>
      <c r="N31" s="11"/>
      <c r="T31" s="1"/>
    </row>
    <row r="32" spans="1:20" ht="16.5" x14ac:dyDescent="0.3">
      <c r="A32" s="7">
        <v>27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9">
        <f>SUM(H32,I32,J32,K32)</f>
        <v>0</v>
      </c>
      <c r="M32" s="10"/>
      <c r="N32" s="11"/>
      <c r="Q32" t="s">
        <v>20</v>
      </c>
      <c r="T32" s="1"/>
    </row>
    <row r="33" spans="1:32" ht="16.5" x14ac:dyDescent="0.3">
      <c r="A33" s="7">
        <v>28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9">
        <f>SUM(H33,I33,J33,K33)</f>
        <v>0</v>
      </c>
      <c r="M33" s="10"/>
      <c r="N33" s="11"/>
      <c r="T33" s="1"/>
    </row>
    <row r="34" spans="1:32" ht="16.5" x14ac:dyDescent="0.3">
      <c r="A34" s="7">
        <v>29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9">
        <f t="shared" si="0"/>
        <v>0</v>
      </c>
      <c r="M34" s="10"/>
      <c r="N34" s="11"/>
      <c r="T34" s="1"/>
    </row>
    <row r="35" spans="1:32" ht="16.5" x14ac:dyDescent="0.3">
      <c r="A35" s="6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9">
        <f t="shared" si="0"/>
        <v>0</v>
      </c>
      <c r="M35" s="10"/>
      <c r="N35" s="11"/>
      <c r="T35" s="1"/>
    </row>
    <row r="36" spans="1:32" ht="16.5" x14ac:dyDescent="0.3">
      <c r="A36" s="7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9">
        <f t="shared" si="0"/>
        <v>0</v>
      </c>
      <c r="M36" s="10"/>
      <c r="N36" s="11"/>
      <c r="T36" s="1"/>
    </row>
    <row r="37" spans="1:32" ht="16.5" x14ac:dyDescent="0.3">
      <c r="A37" s="29" t="s">
        <v>21</v>
      </c>
      <c r="B37" s="29"/>
      <c r="C37" s="7">
        <f>SUM(C6:C36)</f>
        <v>0</v>
      </c>
      <c r="D37" s="7">
        <f t="shared" ref="D37:N37" si="1">SUM(D6:D36)</f>
        <v>0</v>
      </c>
      <c r="E37" s="7">
        <f t="shared" si="1"/>
        <v>0</v>
      </c>
      <c r="F37" s="7">
        <f t="shared" si="1"/>
        <v>0</v>
      </c>
      <c r="G37" s="7">
        <f t="shared" si="1"/>
        <v>0</v>
      </c>
      <c r="H37" s="7">
        <f>SUM(H6:H36)</f>
        <v>0</v>
      </c>
      <c r="I37" s="7">
        <f t="shared" si="1"/>
        <v>0</v>
      </c>
      <c r="J37" s="7">
        <f t="shared" si="1"/>
        <v>0</v>
      </c>
      <c r="K37" s="7">
        <f t="shared" si="1"/>
        <v>0</v>
      </c>
      <c r="L37" s="14">
        <f t="shared" si="1"/>
        <v>0</v>
      </c>
      <c r="M37" s="15">
        <f t="shared" si="1"/>
        <v>0</v>
      </c>
      <c r="N37" s="16">
        <f t="shared" si="1"/>
        <v>0</v>
      </c>
      <c r="P37" s="17"/>
      <c r="R37" t="s">
        <v>20</v>
      </c>
      <c r="T37" s="1"/>
    </row>
    <row r="38" spans="1:32" ht="16.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T38" s="1"/>
    </row>
    <row r="39" spans="1:32" ht="16.5" x14ac:dyDescent="0.3">
      <c r="A39" s="25" t="s">
        <v>22</v>
      </c>
      <c r="B39" s="25"/>
      <c r="C39" s="25"/>
      <c r="D39" s="25"/>
      <c r="E39" s="25"/>
      <c r="F39" s="25"/>
      <c r="G39" s="25"/>
      <c r="H39" s="25"/>
      <c r="I39" s="25"/>
      <c r="J39" s="25"/>
      <c r="K39" s="19"/>
      <c r="L39" s="26" t="e">
        <f>AVERAGE(C6:C36)</f>
        <v>#DIV/0!</v>
      </c>
      <c r="M39" s="26"/>
      <c r="N39" s="26"/>
      <c r="T39" s="1"/>
      <c r="AF39" t="s">
        <v>20</v>
      </c>
    </row>
    <row r="40" spans="1:32" ht="16.5" x14ac:dyDescent="0.3">
      <c r="A40" s="25" t="s">
        <v>23</v>
      </c>
      <c r="B40" s="25"/>
      <c r="C40" s="25"/>
      <c r="D40" s="25"/>
      <c r="E40" s="25"/>
      <c r="F40" s="25"/>
      <c r="G40" s="25"/>
      <c r="H40" s="25"/>
      <c r="I40" s="25"/>
      <c r="J40" s="25"/>
      <c r="K40" s="19"/>
      <c r="L40" s="26" t="e">
        <f>AVERAGE(E6:E36)</f>
        <v>#DIV/0!</v>
      </c>
      <c r="M40" s="26"/>
      <c r="N40" s="26"/>
      <c r="T40" s="1"/>
    </row>
    <row r="41" spans="1:32" ht="16.5" x14ac:dyDescent="0.3">
      <c r="A41" s="25" t="s">
        <v>24</v>
      </c>
      <c r="B41" s="25"/>
      <c r="C41" s="25"/>
      <c r="D41" s="25"/>
      <c r="E41" s="25"/>
      <c r="F41" s="25"/>
      <c r="G41" s="25"/>
      <c r="H41" s="25"/>
      <c r="I41" s="25"/>
      <c r="J41" s="25"/>
      <c r="K41" s="19"/>
      <c r="L41" s="26">
        <f>AVERAGE(L6:L36)</f>
        <v>0</v>
      </c>
      <c r="M41" s="26"/>
      <c r="N41" s="26"/>
      <c r="T41" s="1"/>
    </row>
    <row r="42" spans="1:32" ht="16.5" x14ac:dyDescent="0.3">
      <c r="A42" s="25" t="s">
        <v>25</v>
      </c>
      <c r="B42" s="25"/>
      <c r="C42" s="25"/>
      <c r="D42" s="25"/>
      <c r="E42" s="25"/>
      <c r="F42" s="25"/>
      <c r="G42" s="25"/>
      <c r="H42" s="25"/>
      <c r="I42" s="25"/>
      <c r="J42" s="25"/>
      <c r="K42" s="19"/>
      <c r="L42" s="26" t="e">
        <f>AVERAGE(H6:H36)</f>
        <v>#DIV/0!</v>
      </c>
      <c r="M42" s="26"/>
      <c r="N42" s="26"/>
      <c r="T42" s="1"/>
    </row>
    <row r="43" spans="1:32" ht="16.5" x14ac:dyDescent="0.3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19"/>
      <c r="L43" s="26" t="e">
        <f>AVERAGE(I6:I36)</f>
        <v>#DIV/0!</v>
      </c>
      <c r="M43" s="26"/>
      <c r="N43" s="26"/>
      <c r="T43" s="1"/>
    </row>
    <row r="44" spans="1:32" ht="16.5" x14ac:dyDescent="0.3">
      <c r="A44" s="25" t="s">
        <v>27</v>
      </c>
      <c r="B44" s="25"/>
      <c r="C44" s="25"/>
      <c r="D44" s="25"/>
      <c r="E44" s="25"/>
      <c r="F44" s="25"/>
      <c r="G44" s="25"/>
      <c r="H44" s="25"/>
      <c r="I44" s="25"/>
      <c r="J44" s="25"/>
      <c r="K44" s="19"/>
      <c r="L44" s="26" t="e">
        <f>AVERAGE(J6:J36)</f>
        <v>#DIV/0!</v>
      </c>
      <c r="M44" s="26"/>
      <c r="N44" s="26"/>
    </row>
    <row r="45" spans="1:32" ht="16.5" x14ac:dyDescent="0.3">
      <c r="A45" s="25" t="s">
        <v>28</v>
      </c>
      <c r="B45" s="25"/>
      <c r="C45" s="25"/>
      <c r="D45" s="25"/>
      <c r="E45" s="25"/>
      <c r="F45" s="25"/>
      <c r="G45" s="25"/>
      <c r="H45" s="25"/>
      <c r="I45" s="25"/>
      <c r="J45" s="25"/>
      <c r="K45" s="19"/>
      <c r="L45" s="26" t="e">
        <f>AVERAGE(N6:N36)</f>
        <v>#DIV/0!</v>
      </c>
      <c r="M45" s="26"/>
      <c r="N45" s="26"/>
    </row>
    <row r="46" spans="1:32" ht="16.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20"/>
      <c r="L46" s="31" t="e">
        <f>M37/L37</f>
        <v>#DIV/0!</v>
      </c>
      <c r="M46" s="31"/>
      <c r="N46" s="31"/>
    </row>
    <row r="48" spans="1:32" ht="15.75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21"/>
      <c r="N48" s="21"/>
    </row>
    <row r="49" spans="2:25" ht="16.5" x14ac:dyDescent="0.3">
      <c r="B49" s="8"/>
      <c r="C49" s="33">
        <v>2020</v>
      </c>
      <c r="D49" s="34"/>
      <c r="E49" s="33">
        <v>2021</v>
      </c>
      <c r="F49" s="34"/>
      <c r="G49" s="33">
        <v>2022</v>
      </c>
      <c r="H49" s="34"/>
      <c r="I49" s="33">
        <v>2023</v>
      </c>
      <c r="J49" s="34"/>
      <c r="K49" s="29">
        <v>2024</v>
      </c>
      <c r="L49" s="29"/>
      <c r="M49" s="22"/>
      <c r="T49" s="1"/>
      <c r="U49"/>
      <c r="W49" s="1"/>
      <c r="X49"/>
      <c r="Y49" s="1"/>
    </row>
    <row r="50" spans="2:25" ht="16.5" x14ac:dyDescent="0.3">
      <c r="B50" s="7" t="s">
        <v>0</v>
      </c>
      <c r="C50" s="35">
        <v>0.1782</v>
      </c>
      <c r="D50" s="36"/>
      <c r="E50" s="35">
        <v>7.6899999999999996E-2</v>
      </c>
      <c r="F50" s="36"/>
      <c r="G50" s="35">
        <v>0.1346</v>
      </c>
      <c r="H50" s="36"/>
      <c r="I50" s="35">
        <v>4.1700000000000001E-2</v>
      </c>
      <c r="J50" s="36"/>
      <c r="K50" s="37">
        <v>8.9300000000000004E-2</v>
      </c>
      <c r="L50" s="37"/>
      <c r="M50" s="23"/>
      <c r="T50" s="1"/>
      <c r="U50"/>
      <c r="W50" s="1"/>
      <c r="X50"/>
      <c r="Y50" s="1"/>
    </row>
  </sheetData>
  <mergeCells count="30">
    <mergeCell ref="A40:J40"/>
    <mergeCell ref="L40:N40"/>
    <mergeCell ref="A1:Y3"/>
    <mergeCell ref="A5:B5"/>
    <mergeCell ref="A37:B37"/>
    <mergeCell ref="A39:J39"/>
    <mergeCell ref="L39:N39"/>
    <mergeCell ref="A41:J41"/>
    <mergeCell ref="L41:N41"/>
    <mergeCell ref="A42:J42"/>
    <mergeCell ref="L42:N42"/>
    <mergeCell ref="A43:J43"/>
    <mergeCell ref="L43:N43"/>
    <mergeCell ref="A44:J44"/>
    <mergeCell ref="L44:N44"/>
    <mergeCell ref="A45:J45"/>
    <mergeCell ref="L45:N45"/>
    <mergeCell ref="A46:J46"/>
    <mergeCell ref="L46:N46"/>
    <mergeCell ref="B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8b6c0a0-20fd-4a0b-8230-ec6ddcce1614">
      <UserInfo>
        <DisplayName>Brantley, Drew</DisplayName>
        <AccountId>11</AccountId>
        <AccountType/>
      </UserInfo>
      <UserInfo>
        <DisplayName>Lewis, Alan</DisplayName>
        <AccountId>135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4BF2343C71844BBD9E325C485F69A" ma:contentTypeVersion="6" ma:contentTypeDescription="Create a new document." ma:contentTypeScope="" ma:versionID="d258e6c78f6aeccdeb233d89e922b732">
  <xsd:schema xmlns:xsd="http://www.w3.org/2001/XMLSchema" xmlns:xs="http://www.w3.org/2001/XMLSchema" xmlns:p="http://schemas.microsoft.com/office/2006/metadata/properties" xmlns:ns2="04b586df-34d8-41f1-aa80-df7de4fe8acd" xmlns:ns3="38b6c0a0-20fd-4a0b-8230-ec6ddcce1614" targetNamespace="http://schemas.microsoft.com/office/2006/metadata/properties" ma:root="true" ma:fieldsID="97fc4f7f09016ec8c249f40783891e23" ns2:_="" ns3:_="">
    <xsd:import namespace="04b586df-34d8-41f1-aa80-df7de4fe8acd"/>
    <xsd:import namespace="38b6c0a0-20fd-4a0b-8230-ec6ddcce1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586df-34d8-41f1-aa80-df7de4fe8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c0a0-20fd-4a0b-8230-ec6ddcce16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023BCC-9550-482C-B5E8-5BEB3D408FA2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38b6c0a0-20fd-4a0b-8230-ec6ddcce1614"/>
    <ds:schemaRef ds:uri="http://purl.org/dc/elements/1.1/"/>
    <ds:schemaRef ds:uri="04b586df-34d8-41f1-aa80-df7de4fe8a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EEBF9C-71CE-4583-A897-D76077CE02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b586df-34d8-41f1-aa80-df7de4fe8acd"/>
    <ds:schemaRef ds:uri="38b6c0a0-20fd-4a0b-8230-ec6ddcce1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B9EE9D-2F32-4E48-A610-871B707D5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Jan</vt:lpstr>
      <vt:lpstr>Jan Graph</vt:lpstr>
      <vt:lpstr>Feb</vt:lpstr>
      <vt:lpstr>Feb Graph</vt:lpstr>
      <vt:lpstr>Mar</vt:lpstr>
      <vt:lpstr>Apr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Feb!Print_Area</vt:lpstr>
      <vt:lpstr>Jan!Print_Area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Brantley, Drew</dc:creator>
  <cp:lastModifiedBy>Lewis, Alan</cp:lastModifiedBy>
  <cp:lastPrinted>2024-03-20T14:36:08Z</cp:lastPrinted>
  <dcterms:created xsi:type="dcterms:W3CDTF">2024-01-04T12:09:03Z</dcterms:created>
  <dcterms:modified xsi:type="dcterms:W3CDTF">2024-04-17T17:59:58Z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0x010100F144BF2343C71844BBD9E325C485F69A</vt:lpwstr>
  </property>
</Properties>
</file>