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wisa9\OneDrive - Albany Medical Center\AMC\Faculty\E2_Medical_director\Census\"/>
    </mc:Choice>
  </mc:AlternateContent>
  <bookViews>
    <workbookView xWindow="28680" yWindow="-120" windowWidth="29040" windowHeight="15840" activeTab="22"/>
  </bookViews>
  <sheets>
    <sheet name="Jan" sheetId="1" r:id="rId1"/>
    <sheet name="jan Chart" sheetId="13" state="hidden" r:id="rId2"/>
    <sheet name="Feb" sheetId="2" r:id="rId3"/>
    <sheet name="Feb Graph" sheetId="14" state="hidden" r:id="rId4"/>
    <sheet name="Mar" sheetId="3" r:id="rId5"/>
    <sheet name="Mar Graph" sheetId="15" state="hidden" r:id="rId6"/>
    <sheet name="Apr" sheetId="4" r:id="rId7"/>
    <sheet name="Apr Graph" sheetId="16" state="hidden" r:id="rId8"/>
    <sheet name="May" sheetId="5" r:id="rId9"/>
    <sheet name="May Graph" sheetId="17" state="hidden" r:id="rId10"/>
    <sheet name="Jun" sheetId="6" r:id="rId11"/>
    <sheet name="Jun Graph" sheetId="18" state="hidden" r:id="rId12"/>
    <sheet name="Jul" sheetId="7" r:id="rId13"/>
    <sheet name="Sheet1" sheetId="19" state="hidden" r:id="rId14"/>
    <sheet name="Aug" sheetId="8" r:id="rId15"/>
    <sheet name="Aug Chart" sheetId="20" state="hidden" r:id="rId16"/>
    <sheet name="Sep" sheetId="9" r:id="rId17"/>
    <sheet name="sep Graph" sheetId="21" state="hidden" r:id="rId18"/>
    <sheet name="Oct" sheetId="10" r:id="rId19"/>
    <sheet name="Oct Graph" sheetId="22" state="hidden" r:id="rId20"/>
    <sheet name="Nov" sheetId="11" r:id="rId21"/>
    <sheet name="Nov Chart" sheetId="23" state="hidden" r:id="rId22"/>
    <sheet name="Dec" sheetId="12" r:id="rId23"/>
    <sheet name="Dec Graph" sheetId="24" r:id="rId2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2" l="1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36" i="9" s="1"/>
  <c r="O7" i="9"/>
  <c r="O6" i="9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37" i="8" s="1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37" i="5" s="1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37" i="3" s="1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37" i="1" s="1"/>
  <c r="O8" i="1"/>
  <c r="O7" i="1"/>
  <c r="O6" i="1"/>
  <c r="H14" i="24" l="1"/>
  <c r="G14" i="24"/>
  <c r="F14" i="24"/>
  <c r="E14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1" i="24"/>
  <c r="B30" i="23" l="1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I14" i="23"/>
  <c r="H14" i="23"/>
  <c r="G14" i="23"/>
  <c r="F14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" i="23"/>
  <c r="B31" i="22" l="1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" i="22"/>
  <c r="L44" i="11" l="1"/>
  <c r="L43" i="11"/>
  <c r="L42" i="11"/>
  <c r="L41" i="11"/>
  <c r="L39" i="11"/>
  <c r="L38" i="11"/>
  <c r="N36" i="11"/>
  <c r="M36" i="11"/>
  <c r="K36" i="11"/>
  <c r="J36" i="11"/>
  <c r="I36" i="11"/>
  <c r="H36" i="11"/>
  <c r="G36" i="11"/>
  <c r="F36" i="11"/>
  <c r="E36" i="11"/>
  <c r="D36" i="11"/>
  <c r="C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O36" i="11" l="1"/>
  <c r="L36" i="11"/>
  <c r="L45" i="11" s="1"/>
  <c r="L40" i="11"/>
  <c r="B30" i="21" l="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H14" i="21"/>
  <c r="G14" i="21"/>
  <c r="F14" i="21"/>
  <c r="E14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  <c r="H14" i="20" l="1"/>
  <c r="G14" i="20"/>
  <c r="F14" i="20"/>
  <c r="E14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1" i="20"/>
  <c r="L44" i="9"/>
  <c r="L43" i="9"/>
  <c r="L42" i="9"/>
  <c r="L41" i="9"/>
  <c r="L39" i="9"/>
  <c r="L38" i="9"/>
  <c r="N36" i="9"/>
  <c r="M36" i="9"/>
  <c r="K36" i="9"/>
  <c r="J36" i="9"/>
  <c r="I36" i="9"/>
  <c r="H36" i="9"/>
  <c r="G36" i="9"/>
  <c r="F36" i="9"/>
  <c r="E36" i="9"/>
  <c r="D36" i="9"/>
  <c r="C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40" i="9" l="1"/>
  <c r="L36" i="9"/>
  <c r="L45" i="9" s="1"/>
  <c r="L25" i="8"/>
  <c r="H14" i="19"/>
  <c r="G14" i="19"/>
  <c r="F14" i="19"/>
  <c r="E14" i="19"/>
  <c r="B31" i="19" l="1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1" i="19"/>
  <c r="L36" i="8"/>
  <c r="H14" i="18" l="1"/>
  <c r="G14" i="18"/>
  <c r="F14" i="18"/>
  <c r="E14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" i="18"/>
  <c r="B31" i="17" l="1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J14" i="17"/>
  <c r="I14" i="17"/>
  <c r="H14" i="17"/>
  <c r="G14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  <c r="L44" i="6" l="1"/>
  <c r="L43" i="6"/>
  <c r="L42" i="6"/>
  <c r="L41" i="6"/>
  <c r="L39" i="6"/>
  <c r="L38" i="6"/>
  <c r="N36" i="6"/>
  <c r="M36" i="6"/>
  <c r="K36" i="6"/>
  <c r="J36" i="6"/>
  <c r="I36" i="6"/>
  <c r="H36" i="6"/>
  <c r="G36" i="6"/>
  <c r="F36" i="6"/>
  <c r="E36" i="6"/>
  <c r="D36" i="6"/>
  <c r="C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H14" i="16"/>
  <c r="G14" i="16"/>
  <c r="F14" i="16"/>
  <c r="E14" i="16"/>
  <c r="L36" i="6" l="1"/>
  <c r="L45" i="6" s="1"/>
  <c r="L40" i="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L45" i="5" l="1"/>
  <c r="L44" i="5"/>
  <c r="L43" i="5"/>
  <c r="L42" i="5"/>
  <c r="I14" i="15" l="1"/>
  <c r="H14" i="15"/>
  <c r="G14" i="15"/>
  <c r="F14" i="15"/>
  <c r="L44" i="4" l="1"/>
  <c r="L43" i="4"/>
  <c r="L42" i="4"/>
  <c r="L41" i="4"/>
  <c r="L39" i="4"/>
  <c r="L38" i="4"/>
  <c r="N36" i="4"/>
  <c r="M36" i="4"/>
  <c r="K36" i="4"/>
  <c r="J36" i="4"/>
  <c r="I36" i="4"/>
  <c r="H36" i="4"/>
  <c r="G36" i="4"/>
  <c r="F36" i="4"/>
  <c r="E36" i="4"/>
  <c r="D36" i="4"/>
  <c r="C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H14" i="14"/>
  <c r="G14" i="14"/>
  <c r="F14" i="14"/>
  <c r="E14" i="14"/>
  <c r="L40" i="4" l="1"/>
  <c r="L36" i="4"/>
  <c r="L45" i="4" s="1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L40" i="3"/>
  <c r="L39" i="3"/>
  <c r="J14" i="13"/>
  <c r="I14" i="13"/>
  <c r="H14" i="13"/>
  <c r="G14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L28" i="1"/>
  <c r="L42" i="2" l="1"/>
  <c r="L41" i="2"/>
  <c r="L40" i="2"/>
  <c r="L39" i="2"/>
  <c r="L37" i="2"/>
  <c r="L36" i="2"/>
  <c r="N34" i="2"/>
  <c r="M34" i="2"/>
  <c r="K34" i="2"/>
  <c r="J34" i="2"/>
  <c r="I34" i="2"/>
  <c r="H34" i="2"/>
  <c r="G34" i="2"/>
  <c r="F34" i="2"/>
  <c r="E34" i="2"/>
  <c r="D34" i="2"/>
  <c r="C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34" i="2" l="1"/>
  <c r="L43" i="2" s="1"/>
  <c r="L38" i="2"/>
  <c r="L45" i="12"/>
  <c r="L44" i="12"/>
  <c r="L43" i="12"/>
  <c r="L42" i="12"/>
  <c r="L40" i="12"/>
  <c r="L39" i="12"/>
  <c r="N37" i="12"/>
  <c r="M37" i="12"/>
  <c r="K37" i="12"/>
  <c r="J37" i="12"/>
  <c r="I37" i="12"/>
  <c r="H37" i="12"/>
  <c r="G37" i="12"/>
  <c r="F37" i="12"/>
  <c r="E37" i="12"/>
  <c r="D37" i="12"/>
  <c r="C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45" i="10"/>
  <c r="L44" i="10"/>
  <c r="L43" i="10"/>
  <c r="L42" i="10"/>
  <c r="L40" i="10"/>
  <c r="L39" i="10"/>
  <c r="N37" i="10"/>
  <c r="M37" i="10"/>
  <c r="K37" i="10"/>
  <c r="J37" i="10"/>
  <c r="I37" i="10"/>
  <c r="H37" i="10"/>
  <c r="G37" i="10"/>
  <c r="F37" i="10"/>
  <c r="E37" i="10"/>
  <c r="D37" i="10"/>
  <c r="C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45" i="8"/>
  <c r="L44" i="8"/>
  <c r="L43" i="8"/>
  <c r="L42" i="8"/>
  <c r="L40" i="8"/>
  <c r="L39" i="8"/>
  <c r="N37" i="8"/>
  <c r="M37" i="8"/>
  <c r="K37" i="8"/>
  <c r="J37" i="8"/>
  <c r="I37" i="8"/>
  <c r="H37" i="8"/>
  <c r="G37" i="8"/>
  <c r="F37" i="8"/>
  <c r="E37" i="8"/>
  <c r="D37" i="8"/>
  <c r="C37" i="8"/>
  <c r="L35" i="8"/>
  <c r="L34" i="8"/>
  <c r="L33" i="8"/>
  <c r="L32" i="8"/>
  <c r="L31" i="8"/>
  <c r="L30" i="8"/>
  <c r="L29" i="8"/>
  <c r="L28" i="8"/>
  <c r="L27" i="8"/>
  <c r="L26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45" i="7"/>
  <c r="L44" i="7"/>
  <c r="L43" i="7"/>
  <c r="L42" i="7"/>
  <c r="L40" i="7"/>
  <c r="L39" i="7"/>
  <c r="N37" i="7"/>
  <c r="M37" i="7"/>
  <c r="K37" i="7"/>
  <c r="J37" i="7"/>
  <c r="I37" i="7"/>
  <c r="H37" i="7"/>
  <c r="G37" i="7"/>
  <c r="F37" i="7"/>
  <c r="E37" i="7"/>
  <c r="D37" i="7"/>
  <c r="C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40" i="5"/>
  <c r="L39" i="5"/>
  <c r="N37" i="5"/>
  <c r="M37" i="5"/>
  <c r="K37" i="5"/>
  <c r="J37" i="5"/>
  <c r="I37" i="5"/>
  <c r="H37" i="5"/>
  <c r="G37" i="5"/>
  <c r="F37" i="5"/>
  <c r="E37" i="5"/>
  <c r="D37" i="5"/>
  <c r="C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45" i="3"/>
  <c r="L44" i="3"/>
  <c r="L43" i="3"/>
  <c r="L42" i="3"/>
  <c r="N37" i="3"/>
  <c r="M37" i="3"/>
  <c r="K37" i="3"/>
  <c r="J37" i="3"/>
  <c r="I37" i="3"/>
  <c r="H37" i="3"/>
  <c r="G37" i="3"/>
  <c r="F37" i="3"/>
  <c r="E37" i="3"/>
  <c r="D37" i="3"/>
  <c r="C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44" i="1"/>
  <c r="L43" i="1"/>
  <c r="L42" i="1"/>
  <c r="L40" i="1"/>
  <c r="L39" i="1"/>
  <c r="L45" i="1"/>
  <c r="N37" i="1"/>
  <c r="M37" i="1"/>
  <c r="K37" i="1"/>
  <c r="J37" i="1"/>
  <c r="I37" i="1"/>
  <c r="H37" i="1"/>
  <c r="G37" i="1"/>
  <c r="F37" i="1"/>
  <c r="E37" i="1"/>
  <c r="D37" i="1"/>
  <c r="C37" i="1"/>
  <c r="L36" i="1"/>
  <c r="L35" i="1"/>
  <c r="L34" i="1"/>
  <c r="L33" i="1"/>
  <c r="L32" i="1"/>
  <c r="L31" i="1"/>
  <c r="L30" i="1"/>
  <c r="L29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7" i="12" l="1"/>
  <c r="L46" i="12" s="1"/>
  <c r="L41" i="12"/>
  <c r="L41" i="10"/>
  <c r="L41" i="8"/>
  <c r="L37" i="8"/>
  <c r="L46" i="8" s="1"/>
  <c r="L37" i="7"/>
  <c r="L46" i="7" s="1"/>
  <c r="L37" i="5"/>
  <c r="L46" i="5" s="1"/>
  <c r="L37" i="3"/>
  <c r="L46" i="3" s="1"/>
  <c r="L37" i="10"/>
  <c r="L46" i="10" s="1"/>
  <c r="L41" i="7"/>
  <c r="L41" i="5"/>
  <c r="L41" i="3"/>
  <c r="L37" i="1"/>
  <c r="L46" i="1" s="1"/>
  <c r="L41" i="1"/>
</calcChain>
</file>

<file path=xl/sharedStrings.xml><?xml version="1.0" encoding="utf-8"?>
<sst xmlns="http://schemas.openxmlformats.org/spreadsheetml/2006/main" count="978" uniqueCount="62">
  <si>
    <t>Albany Medical Center Inpatient Psychiatry Census 2023</t>
  </si>
  <si>
    <t>January</t>
  </si>
  <si>
    <t>Census</t>
  </si>
  <si>
    <t>Sits</t>
  </si>
  <si>
    <t>Held Beds</t>
  </si>
  <si>
    <t>Held Due To Covid Swab/Quarantine</t>
  </si>
  <si>
    <t>Closed Beds</t>
  </si>
  <si>
    <t>Daily Admits from CIU</t>
  </si>
  <si>
    <t>Daily Admits from CL</t>
  </si>
  <si>
    <t>Daily Admits from ED</t>
  </si>
  <si>
    <t>Daily Admits from OSH</t>
  </si>
  <si>
    <t>Total Daily Admits</t>
  </si>
  <si>
    <t>Daily Readmits</t>
  </si>
  <si>
    <t>Total Daily Discharges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</si>
  <si>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</si>
  <si>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</si>
  <si>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</si>
  <si>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</si>
  <si>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</si>
  <si>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</si>
  <si>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</si>
  <si>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</si>
  <si>
    <t>Monthly Totals</t>
  </si>
  <si>
    <t>Average Daily Occupancy:</t>
  </si>
  <si>
    <t>Average Daily Held Beds:</t>
  </si>
  <si>
    <t>Average Daily Admissions:</t>
  </si>
  <si>
    <t>Average Daily Admissions from CIU:</t>
  </si>
  <si>
    <t>Average Daily Admissions from CL:</t>
  </si>
  <si>
    <t>Average Daily Admissions from ED:</t>
  </si>
  <si>
    <t>Average Daily Discharges:</t>
  </si>
  <si>
    <t>CIU</t>
  </si>
  <si>
    <t>CL</t>
  </si>
  <si>
    <t>ED</t>
  </si>
  <si>
    <t>OSH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</si>
  <si>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</si>
  <si>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</si>
  <si>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</si>
  <si>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</si>
  <si>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</si>
  <si>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</si>
  <si>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</si>
  <si>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</si>
  <si>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</si>
  <si>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</si>
  <si>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</si>
  <si>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</si>
  <si>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</si>
  <si>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February</t>
  </si>
  <si>
    <t>*Stomach Bug</t>
  </si>
  <si>
    <t>March</t>
  </si>
  <si>
    <t>April</t>
  </si>
  <si>
    <t>July</t>
  </si>
  <si>
    <t>June</t>
  </si>
  <si>
    <t>August</t>
  </si>
  <si>
    <t>September</t>
  </si>
  <si>
    <t>October</t>
  </si>
  <si>
    <t>*PUI</t>
  </si>
  <si>
    <t>*COVID+ patient</t>
  </si>
  <si>
    <t xml:space="preserve">*PUI </t>
  </si>
  <si>
    <t>November</t>
  </si>
  <si>
    <t>December</t>
  </si>
  <si>
    <t>Occupancy/total available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</si>
</sst>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5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34"/>
      <color theme="1"/>
      <name val="Arial Narrow"/>
      <family val="2"/>
    </font>
    <font>
      <sz val="8"/>
      <color theme="1"/>
      <name val="Arial Narrow"/>
      <family val="2"/>
    </font>
    <font>
      <sz val="36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9"/>
      <color rgb="FFFF0000"/>
      <name val="Arial Narrow"/>
      <family val="2"/>
    </font>
    <font>
      <b/>
      <sz val="12"/>
      <color rgb="FFFF0000"/>
      <name val="Arial Narrow"/>
      <family val="2"/>
    </font>
    <font>
      <sz val="22"/>
      <color theme="1"/>
      <name val="Arial Narrow"/>
      <family val="2"/>
    </font>
    <font>
      <b/>
      <sz val="11"/>
      <color rgb="FFFF0000"/>
      <name val="Arial Narrow"/>
      <family val="2"/>
    </font>
    <font>
      <sz val="10"/>
      <color theme="1"/>
      <name val="Arial Narrow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3" fillId="0" borderId="0" xfId="0" applyNumberFormat="1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textRotation="90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6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8" fillId="0" borderId="1" xfId="0" applyFont="1" applyBorder="1"/>
    <xf numFmtId="10" fontId="6" fillId="0" borderId="0" xfId="0" applyNumberFormat="1" applyFont="1"/>
    <xf numFmtId="0" fontId="3" fillId="0" borderId="0" xfId="0" applyFont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9" fontId="6" fillId="0" borderId="0" xfId="1" applyFont="1"/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0" fillId="0" borderId="0" xfId="0" applyFont="1"/>
    <xf numFmtId="0" fontId="8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0" xfId="1" applyFont="1"/>
    <xf numFmtId="0" fontId="13" fillId="0" borderId="0" xfId="0" applyFont="1"/>
    <xf numFmtId="0" fontId="0" fillId="0" borderId="0" xfId="0" applyAlignment="1">
      <alignment horizontal="right"/>
    </xf>
    <xf numFmtId="10" fontId="6" fillId="0" borderId="2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6" fillId="0" borderId="2" xfId="1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0" fontId="5" fillId="0" borderId="0" xfId="0" applyFont="1" applyBorder="1" applyAlignment="1">
      <alignment textRotation="90"/>
    </xf>
    <xf numFmtId="2" fontId="6" fillId="4" borderId="0" xfId="0" applyNumberFormat="1" applyFont="1" applyFill="1" applyBorder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</a:t>
            </a:r>
            <a:r>
              <a:rPr lang="en-US" baseline="0">
                <a:latin typeface="Arial Narrow" panose="020B0606020202030204" pitchFamily="34" charset="0"/>
              </a:rPr>
              <a:t> Bed Availability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Chart'!$A$1:$A$31</c:f>
              <c:numCache>
                <c:formatCode>m/d;@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'jan Chart'!$B$1:$B$31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47A8-A69E-B73C2F243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192984"/>
        <c:axId val="1028185112"/>
      </c:barChart>
      <c:dateAx>
        <c:axId val="10281929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8185112"/>
        <c:crosses val="autoZero"/>
        <c:auto val="1"/>
        <c:lblOffset val="100"/>
        <c:baseTimeUnit val="days"/>
      </c:dateAx>
      <c:valAx>
        <c:axId val="1028185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81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 Graph'!$E$2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Graph'!$F$1:$I$1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'Mar Graph'!$F$2:$I$2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1-4F99-B93E-164E538B98C9}"/>
            </c:ext>
          </c:extLst>
        </c:ser>
        <c:ser>
          <c:idx val="1"/>
          <c:order val="1"/>
          <c:tx>
            <c:strRef>
              <c:f>'Mar Graph'!$E$3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Graph'!$F$1:$I$1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'Mar Graph'!$F$3:$I$3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68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1-4F99-B93E-164E538B98C9}"/>
            </c:ext>
          </c:extLst>
        </c:ser>
        <c:ser>
          <c:idx val="2"/>
          <c:order val="2"/>
          <c:tx>
            <c:strRef>
              <c:f>'Mar Graph'!$E$4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Graph'!$F$1:$I$1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'Mar Graph'!$F$4:$I$4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56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1-4F99-B93E-164E538B9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773760"/>
        <c:axId val="734773400"/>
      </c:barChart>
      <c:catAx>
        <c:axId val="7347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34773400"/>
        <c:crosses val="autoZero"/>
        <c:auto val="1"/>
        <c:lblAlgn val="ctr"/>
        <c:lblOffset val="100"/>
        <c:noMultiLvlLbl val="0"/>
      </c:catAx>
      <c:valAx>
        <c:axId val="734773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47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 March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 Graph'!$F$16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Graph'!$E$17:$E$21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'Mar Graph'!$F$17:$F$21</c:f>
              <c:numCache>
                <c:formatCode>General</c:formatCode>
                <c:ptCount val="5"/>
                <c:pt idx="0">
                  <c:v>34</c:v>
                </c:pt>
                <c:pt idx="1">
                  <c:v>56</c:v>
                </c:pt>
                <c:pt idx="2">
                  <c:v>53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C-4E7D-AC0D-6B989033EF85}"/>
            </c:ext>
          </c:extLst>
        </c:ser>
        <c:ser>
          <c:idx val="1"/>
          <c:order val="1"/>
          <c:tx>
            <c:strRef>
              <c:f>'Mar Graph'!$G$16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Graph'!$E$17:$E$21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'Mar Graph'!$G$17:$G$21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C-4E7D-AC0D-6B989033EF85}"/>
            </c:ext>
          </c:extLst>
        </c:ser>
        <c:ser>
          <c:idx val="2"/>
          <c:order val="2"/>
          <c:tx>
            <c:strRef>
              <c:f>'Mar Graph'!$H$16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Graph'!$E$17:$E$21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'Mar Graph'!$H$17:$H$21</c:f>
              <c:numCache>
                <c:formatCode>General</c:formatCode>
                <c:ptCount val="5"/>
                <c:pt idx="0">
                  <c:v>24</c:v>
                </c:pt>
                <c:pt idx="1">
                  <c:v>33</c:v>
                </c:pt>
                <c:pt idx="2">
                  <c:v>39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C-4E7D-AC0D-6B989033EF85}"/>
            </c:ext>
          </c:extLst>
        </c:ser>
        <c:ser>
          <c:idx val="3"/>
          <c:order val="3"/>
          <c:tx>
            <c:strRef>
              <c:f>'Mar Graph'!$I$16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Graph'!$E$17:$E$21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'Mar Graph'!$I$17:$I$21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C-4E7D-AC0D-6B989033EF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279968"/>
        <c:axId val="1029614448"/>
      </c:barChart>
      <c:catAx>
        <c:axId val="7132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29614448"/>
        <c:crosses val="autoZero"/>
        <c:auto val="1"/>
        <c:lblAlgn val="ctr"/>
        <c:lblOffset val="100"/>
        <c:noMultiLvlLbl val="0"/>
      </c:catAx>
      <c:valAx>
        <c:axId val="102961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32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Graph'!$A$1:$A$30</c:f>
              <c:numCache>
                <c:formatCode>m/d;@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'Apr Graph'!$B$1:$B$30</c:f>
              <c:numCache>
                <c:formatCode>General</c:formatCode>
                <c:ptCount val="3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E3F-B06C-1E92D146B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314024"/>
        <c:axId val="756316904"/>
      </c:barChart>
      <c:dateAx>
        <c:axId val="756314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6316904"/>
        <c:crosses val="autoZero"/>
        <c:auto val="1"/>
        <c:lblOffset val="100"/>
        <c:baseTimeUnit val="days"/>
      </c:dateAx>
      <c:valAx>
        <c:axId val="756316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631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84A-412E-A14E-FB23002BF77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84A-412E-A14E-FB23002BF77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4A-412E-A14E-FB23002BF77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84A-412E-A14E-FB23002BF773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E8B70C27-2D64-4A03-8CDD-84923C774508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84A-412E-A14E-FB23002BF773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7A3A74BC-3C41-412E-9AFA-8553756B0E0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84A-412E-A14E-FB23002BF773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CA0CADF5-8031-4D6C-8453-5791260C7C6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4A-412E-A14E-FB23002BF773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A8E0123C-6775-45C8-84EC-D1FF44CD5D2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84A-412E-A14E-FB23002BF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Apr!$H$36:$K$36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A-412E-A14E-FB23002BF7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 Graph'!$D$2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'Apr Graph'!$E$2:$H$2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C65-8B01-B7CF83DC50C3}"/>
            </c:ext>
          </c:extLst>
        </c:ser>
        <c:ser>
          <c:idx val="1"/>
          <c:order val="1"/>
          <c:tx>
            <c:strRef>
              <c:f>'Apr Graph'!$D$3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'Apr Graph'!$E$3:$H$3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68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6-4C65-8B01-B7CF83DC50C3}"/>
            </c:ext>
          </c:extLst>
        </c:ser>
        <c:ser>
          <c:idx val="2"/>
          <c:order val="2"/>
          <c:tx>
            <c:strRef>
              <c:f>'Apr Graph'!$D$4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'Apr Graph'!$E$4:$H$4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56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6-4C65-8B01-B7CF83DC50C3}"/>
            </c:ext>
          </c:extLst>
        </c:ser>
        <c:ser>
          <c:idx val="3"/>
          <c:order val="3"/>
          <c:tx>
            <c:strRef>
              <c:f>'Apr Graph'!$D$5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'Apr Graph'!$E$5:$H$5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6-4C65-8B01-B7CF83DC5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231304"/>
        <c:axId val="842078856"/>
      </c:barChart>
      <c:catAx>
        <c:axId val="86523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42078856"/>
        <c:crosses val="autoZero"/>
        <c:auto val="1"/>
        <c:lblAlgn val="ctr"/>
        <c:lblOffset val="100"/>
        <c:noMultiLvlLbl val="0"/>
      </c:catAx>
      <c:valAx>
        <c:axId val="842078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23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2019-2023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'Apr Graph'!$E$17:$E$21</c:f>
              <c:numCache>
                <c:formatCode>General</c:formatCode>
                <c:ptCount val="5"/>
                <c:pt idx="0">
                  <c:v>47</c:v>
                </c:pt>
                <c:pt idx="1">
                  <c:v>60</c:v>
                </c:pt>
                <c:pt idx="2">
                  <c:v>39</c:v>
                </c:pt>
                <c:pt idx="3">
                  <c:v>20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89D-B267-A534CF0B2CC0}"/>
            </c:ext>
          </c:extLst>
        </c:ser>
        <c:ser>
          <c:idx val="1"/>
          <c:order val="1"/>
          <c:tx>
            <c:strRef>
              <c:f>'Apr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'Apr Graph'!$F$17:$F$21</c:f>
              <c:numCache>
                <c:formatCode>General</c:formatCode>
                <c:ptCount val="5"/>
                <c:pt idx="0">
                  <c:v>20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9-489D-B267-A534CF0B2CC0}"/>
            </c:ext>
          </c:extLst>
        </c:ser>
        <c:ser>
          <c:idx val="2"/>
          <c:order val="2"/>
          <c:tx>
            <c:strRef>
              <c:f>'Apr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'Apr Graph'!$G$17:$G$21</c:f>
              <c:numCache>
                <c:formatCode>General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48</c:v>
                </c:pt>
                <c:pt idx="3">
                  <c:v>32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9-489D-B267-A534CF0B2CC0}"/>
            </c:ext>
          </c:extLst>
        </c:ser>
        <c:ser>
          <c:idx val="3"/>
          <c:order val="3"/>
          <c:tx>
            <c:strRef>
              <c:f>'Apr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'Apr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9-489D-B267-A534CF0B2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580544"/>
        <c:axId val="834582704"/>
      </c:barChart>
      <c:catAx>
        <c:axId val="834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34582704"/>
        <c:crosses val="autoZero"/>
        <c:auto val="1"/>
        <c:lblAlgn val="ctr"/>
        <c:lblOffset val="100"/>
        <c:noMultiLvlLbl val="0"/>
      </c:catAx>
      <c:valAx>
        <c:axId val="834582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45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May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Graph'!$A$1:$A$31</c:f>
              <c:numCache>
                <c:formatCode>m/d;@</c:formatCode>
                <c:ptCount val="3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</c:numCache>
            </c:numRef>
          </c:cat>
          <c:val>
            <c:numRef>
              <c:f>'May Graph'!$B$1:$B$31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5-4632-9C7B-A11BF81B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8024424"/>
        <c:axId val="928023344"/>
      </c:barChart>
      <c:dateAx>
        <c:axId val="9280244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8023344"/>
        <c:crosses val="autoZero"/>
        <c:auto val="1"/>
        <c:lblOffset val="100"/>
        <c:baseTimeUnit val="days"/>
      </c:dateAx>
      <c:valAx>
        <c:axId val="92802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8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May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0C7-499E-A574-B27C4788F13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0C7-499E-A574-B27C4788F13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0C7-499E-A574-B27C4788F13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0C7-499E-A574-B27C4788F131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A773F299-5935-491D-B336-BB95ED98251B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C7-499E-A574-B27C4788F131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/>
                      <a:t>CL</a:t>
                    </a:r>
                    <a:r>
                      <a:rPr lang="en-US" baseline="0"/>
                      <a:t>
</a:t>
                    </a:r>
                    <a:fld id="{B36D3DBC-5650-4B61-9E9C-3368EEF3BD5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0C7-499E-A574-B27C4788F131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4E0FA14B-BC7E-4A16-B869-F8288211CA1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C7-499E-A574-B27C4788F131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606B8ACF-BD0F-4A63-815F-9B5031939D0F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0C7-499E-A574-B27C4788F1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May!$H$37:$K$37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7-499E-A574-B27C4788F13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Graph'!$G$1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Graph'!$F$2:$F$6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Graph'!$G$2:$G$6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9-4AFA-AD09-D77DA6C0B2F4}"/>
            </c:ext>
          </c:extLst>
        </c:ser>
        <c:ser>
          <c:idx val="1"/>
          <c:order val="1"/>
          <c:tx>
            <c:strRef>
              <c:f>'May Graph'!$H$1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Graph'!$F$2:$F$6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Graph'!$H$2:$H$6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9-4AFA-AD09-D77DA6C0B2F4}"/>
            </c:ext>
          </c:extLst>
        </c:ser>
        <c:ser>
          <c:idx val="2"/>
          <c:order val="2"/>
          <c:tx>
            <c:strRef>
              <c:f>'May Graph'!$I$1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Graph'!$F$2:$F$6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Graph'!$I$2:$I$6</c:f>
              <c:numCache>
                <c:formatCode>General</c:formatCode>
                <c:ptCount val="5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9-4AFA-AD09-D77DA6C0B2F4}"/>
            </c:ext>
          </c:extLst>
        </c:ser>
        <c:ser>
          <c:idx val="3"/>
          <c:order val="3"/>
          <c:tx>
            <c:strRef>
              <c:f>'May Graph'!$J$1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 Graph'!$F$2:$F$6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'May Graph'!$J$2:$J$6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9-4AFA-AD09-D77DA6C0B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466728"/>
        <c:axId val="1219468168"/>
      </c:barChart>
      <c:catAx>
        <c:axId val="12194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19468168"/>
        <c:crosses val="autoZero"/>
        <c:auto val="1"/>
        <c:lblAlgn val="ctr"/>
        <c:lblOffset val="100"/>
        <c:noMultiLvlLbl val="0"/>
      </c:catAx>
      <c:valAx>
        <c:axId val="1219468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94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May 2019-2023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Graph'!$G$17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'May Graph'!$G$18:$G$22</c:f>
              <c:numCache>
                <c:formatCode>General</c:formatCode>
                <c:ptCount val="5"/>
                <c:pt idx="0">
                  <c:v>41</c:v>
                </c:pt>
                <c:pt idx="1">
                  <c:v>33</c:v>
                </c:pt>
                <c:pt idx="2">
                  <c:v>45</c:v>
                </c:pt>
                <c:pt idx="3">
                  <c:v>26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C-462C-BFC0-2A2D09C3F28A}"/>
            </c:ext>
          </c:extLst>
        </c:ser>
        <c:ser>
          <c:idx val="1"/>
          <c:order val="1"/>
          <c:tx>
            <c:strRef>
              <c:f>'May Graph'!$H$17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'May Graph'!$H$18:$H$22</c:f>
              <c:numCache>
                <c:formatCode>General</c:formatCode>
                <c:ptCount val="5"/>
                <c:pt idx="0">
                  <c:v>33</c:v>
                </c:pt>
                <c:pt idx="1">
                  <c:v>15</c:v>
                </c:pt>
                <c:pt idx="2">
                  <c:v>10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C-462C-BFC0-2A2D09C3F28A}"/>
            </c:ext>
          </c:extLst>
        </c:ser>
        <c:ser>
          <c:idx val="2"/>
          <c:order val="2"/>
          <c:tx>
            <c:strRef>
              <c:f>'May Graph'!$I$17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'May Graph'!$I$18:$I$22</c:f>
              <c:numCache>
                <c:formatCode>General</c:formatCode>
                <c:ptCount val="5"/>
                <c:pt idx="0">
                  <c:v>13</c:v>
                </c:pt>
                <c:pt idx="1">
                  <c:v>42</c:v>
                </c:pt>
                <c:pt idx="2">
                  <c:v>47</c:v>
                </c:pt>
                <c:pt idx="3">
                  <c:v>28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C-462C-BFC0-2A2D09C3F28A}"/>
            </c:ext>
          </c:extLst>
        </c:ser>
        <c:ser>
          <c:idx val="3"/>
          <c:order val="3"/>
          <c:tx>
            <c:strRef>
              <c:f>'May Graph'!$J$17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'May Graph'!$F$18:$F$22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'May Graph'!$J$18:$J$22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C-462C-BFC0-2A2D09C3F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586496"/>
        <c:axId val="866589016"/>
      </c:barChart>
      <c:catAx>
        <c:axId val="8665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6589016"/>
        <c:crosses val="autoZero"/>
        <c:auto val="1"/>
        <c:lblAlgn val="ctr"/>
        <c:lblOffset val="100"/>
        <c:noMultiLvlLbl val="0"/>
      </c:catAx>
      <c:valAx>
        <c:axId val="866589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65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903-4153-A33C-5545F4886E1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903-4153-A33C-5545F4886E1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903-4153-A33C-5545F4886E1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903-4153-A33C-5545F4886E15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09D1F4AC-622D-44C8-B34B-55916FEC7D7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903-4153-A33C-5545F4886E15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C6049D59-8D8E-4B07-804F-02108FEEC65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03-4153-A33C-5545F4886E15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D6EBAE14-1035-4AB7-BA6B-CFCF1907051B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903-4153-A33C-5545F4886E15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47AC4DB5-4B61-4CC7-B0DE-766389B54B0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903-4153-A33C-5545F4886E1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Jan!$H$37:$K$37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3-4153-A33C-5545F4886E1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June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Graph'!$A$1:$A$30</c:f>
              <c:numCache>
                <c:formatCode>m/d;@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'Jun Graph'!$B$1:$B$30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8-4834-B340-93133FD59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168576"/>
        <c:axId val="950164976"/>
      </c:barChart>
      <c:dateAx>
        <c:axId val="9501685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0164976"/>
        <c:crosses val="autoZero"/>
        <c:auto val="1"/>
        <c:lblOffset val="100"/>
        <c:baseTimeUnit val="days"/>
      </c:dateAx>
      <c:valAx>
        <c:axId val="950164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01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June Admission</a:t>
            </a:r>
            <a:r>
              <a:rPr lang="en-US" baseline="0">
                <a:latin typeface="Arial Narrow" panose="020B0606020202030204" pitchFamily="34" charset="0"/>
              </a:rPr>
              <a:t>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35D-4868-B6CA-71AA83E9F9F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35D-4868-B6CA-71AA83E9F9F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35D-4868-B6CA-71AA83E9F9F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35D-4868-B6CA-71AA83E9F9F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62078A39-18B6-47A3-91F0-2440D11A7964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35D-4868-B6CA-71AA83E9F9F2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882ADC36-E4FE-4D0A-AD34-92EC167CCB0C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35D-4868-B6CA-71AA83E9F9F2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3A3BD766-A88C-4A44-8C4F-9BD9B0E0553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5D-4868-B6CA-71AA83E9F9F2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14FCB58E-A49F-46EF-BE04-947D5AF1CEC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35D-4868-B6CA-71AA83E9F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Jun!$H$36:$K$36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868-B6CA-71AA83E9F9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Graph'!$E$2:$E$7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4145-B47A-A76BCEB72FA0}"/>
            </c:ext>
          </c:extLst>
        </c:ser>
        <c:ser>
          <c:idx val="1"/>
          <c:order val="1"/>
          <c:tx>
            <c:strRef>
              <c:f>'Jun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Graph'!$F$2:$F$7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1-4145-B47A-A76BCEB72FA0}"/>
            </c:ext>
          </c:extLst>
        </c:ser>
        <c:ser>
          <c:idx val="2"/>
          <c:order val="2"/>
          <c:tx>
            <c:strRef>
              <c:f>'Jun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Graph'!$G$2:$G$7</c:f>
              <c:numCache>
                <c:formatCode>General</c:formatCode>
                <c:ptCount val="6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4145-B47A-A76BCEB72FA0}"/>
            </c:ext>
          </c:extLst>
        </c:ser>
        <c:ser>
          <c:idx val="3"/>
          <c:order val="3"/>
          <c:tx>
            <c:strRef>
              <c:f>'Jun Graph'!$H$1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'Jun Graph'!$D$2:$D$7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'Jun Graph'!$H$2:$H$7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1-4145-B47A-A76BCEB72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6360040"/>
        <c:axId val="1006362200"/>
      </c:barChart>
      <c:catAx>
        <c:axId val="10063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06362200"/>
        <c:crosses val="autoZero"/>
        <c:auto val="1"/>
        <c:lblAlgn val="ctr"/>
        <c:lblOffset val="100"/>
        <c:noMultiLvlLbl val="0"/>
      </c:catAx>
      <c:valAx>
        <c:axId val="1006362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63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June 2019-2023 Admission</a:t>
            </a:r>
            <a:r>
              <a:rPr lang="en-US" baseline="0">
                <a:latin typeface="Arial Narrow" panose="020B0606020202030204" pitchFamily="34" charset="0"/>
              </a:rPr>
              <a:t>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'Jun Graph'!$E$17:$E$21</c:f>
              <c:numCache>
                <c:formatCode>General</c:formatCode>
                <c:ptCount val="5"/>
                <c:pt idx="0">
                  <c:v>42</c:v>
                </c:pt>
                <c:pt idx="1">
                  <c:v>52</c:v>
                </c:pt>
                <c:pt idx="2">
                  <c:v>48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9-4344-B90B-6A772851E3D4}"/>
            </c:ext>
          </c:extLst>
        </c:ser>
        <c:ser>
          <c:idx val="1"/>
          <c:order val="1"/>
          <c:tx>
            <c:strRef>
              <c:f>'Jun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'Jun Graph'!$F$17:$F$21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9-4344-B90B-6A772851E3D4}"/>
            </c:ext>
          </c:extLst>
        </c:ser>
        <c:ser>
          <c:idx val="2"/>
          <c:order val="2"/>
          <c:tx>
            <c:strRef>
              <c:f>'Jun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'Jun Graph'!$G$17:$G$21</c:f>
              <c:numCache>
                <c:formatCode>General</c:formatCode>
                <c:ptCount val="5"/>
                <c:pt idx="0">
                  <c:v>15</c:v>
                </c:pt>
                <c:pt idx="1">
                  <c:v>26</c:v>
                </c:pt>
                <c:pt idx="2">
                  <c:v>36</c:v>
                </c:pt>
                <c:pt idx="3">
                  <c:v>26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9-4344-B90B-6A772851E3D4}"/>
            </c:ext>
          </c:extLst>
        </c:ser>
        <c:ser>
          <c:idx val="3"/>
          <c:order val="3"/>
          <c:tx>
            <c:strRef>
              <c:f>'Jun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'Jun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9-4344-B90B-6A772851E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901224"/>
        <c:axId val="1003899064"/>
      </c:barChart>
      <c:catAx>
        <c:axId val="100390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03899064"/>
        <c:crosses val="autoZero"/>
        <c:auto val="1"/>
        <c:lblAlgn val="ctr"/>
        <c:lblOffset val="100"/>
        <c:noMultiLvlLbl val="0"/>
      </c:catAx>
      <c:valAx>
        <c:axId val="100389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39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July</a:t>
            </a:r>
            <a:r>
              <a:rPr lang="en-US" baseline="0">
                <a:latin typeface="Arial Narrow" panose="020B0606020202030204" pitchFamily="34" charset="0"/>
              </a:rPr>
              <a:t> Bed Availability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Sheet1!$A$1:$A$31</c:f>
              <c:numCache>
                <c:formatCode>m/d;@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8-47C8-9CB3-59ED3AA70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344032"/>
        <c:axId val="916353032"/>
      </c:barChart>
      <c:dateAx>
        <c:axId val="9163440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6353032"/>
        <c:crosses val="autoZero"/>
        <c:auto val="1"/>
        <c:lblOffset val="100"/>
        <c:baseTimeUnit val="days"/>
      </c:dateAx>
      <c:valAx>
        <c:axId val="916353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63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July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2DE-4C55-AF38-616C0216949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2DE-4C55-AF38-616C0216949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2DE-4C55-AF38-616C0216949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2DE-4C55-AF38-616C02169497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EEB1E531-46EE-46DF-8005-4D651BA26DD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DE-4C55-AF38-616C02169497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609A90A2-A4BD-4FD2-A120-4DEE836E284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DE-4C55-AF38-616C02169497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9388DE4B-F41C-469A-A1FB-41F3661069BC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DE-4C55-AF38-616C02169497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9BCD3480-A26C-4EB2-B11A-D61F9835E9D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DE-4C55-AF38-616C021694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Jul!$H$37:$K$37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56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E-4C55-AF38-616C0216949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B77-A725-B7C8ACC27C3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7-4B77-A725-B7C8ACC27C3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7-4B77-A725-B7C8ACC27C3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7-4B77-A725-B7C8ACC27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543264"/>
        <c:axId val="1029534264"/>
      </c:barChart>
      <c:catAx>
        <c:axId val="10295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29534264"/>
        <c:crosses val="autoZero"/>
        <c:auto val="1"/>
        <c:lblAlgn val="ctr"/>
        <c:lblOffset val="100"/>
        <c:noMultiLvlLbl val="0"/>
      </c:catAx>
      <c:valAx>
        <c:axId val="1029534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95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</a:t>
            </a:r>
            <a:r>
              <a:rPr lang="en-US" baseline="0">
                <a:latin typeface="Arial Narrow" panose="020B0606020202030204" pitchFamily="34" charset="0"/>
              </a:rPr>
              <a:t> July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21</c:v>
                </c:pt>
                <c:pt idx="1">
                  <c:v>45</c:v>
                </c:pt>
                <c:pt idx="2">
                  <c:v>48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E-4E5D-82C1-E6D134D89C93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23</c:v>
                </c:pt>
                <c:pt idx="1">
                  <c:v>15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E-4E5D-82C1-E6D134D89C93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10</c:v>
                </c:pt>
                <c:pt idx="1">
                  <c:v>36</c:v>
                </c:pt>
                <c:pt idx="2">
                  <c:v>29</c:v>
                </c:pt>
                <c:pt idx="3">
                  <c:v>27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E-4E5D-82C1-E6D134D89C93}"/>
            </c:ext>
          </c:extLst>
        </c:ser>
        <c:ser>
          <c:idx val="3"/>
          <c:order val="3"/>
          <c:tx>
            <c:strRef>
              <c:f>Sheet1!$H$16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E-4E5D-82C1-E6D134D89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6380320"/>
        <c:axId val="1026382120"/>
      </c:barChart>
      <c:catAx>
        <c:axId val="10263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26382120"/>
        <c:crosses val="autoZero"/>
        <c:auto val="1"/>
        <c:lblAlgn val="ctr"/>
        <c:lblOffset val="100"/>
        <c:noMultiLvlLbl val="0"/>
      </c:catAx>
      <c:valAx>
        <c:axId val="1026382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63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August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Chart'!$A$1:$A$31</c:f>
              <c:numCache>
                <c:formatCode>m/d;@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'Aug Chart'!$B$1:$B$31</c:f>
              <c:numCache>
                <c:formatCode>General</c:formatCode>
                <c:ptCount val="31"/>
                <c:pt idx="0">
                  <c:v>11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D-43BA-BE0A-17309FA4B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6825632"/>
        <c:axId val="906832832"/>
      </c:barChart>
      <c:dateAx>
        <c:axId val="9068256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6832832"/>
        <c:crosses val="autoZero"/>
        <c:auto val="1"/>
        <c:lblOffset val="100"/>
        <c:baseTimeUnit val="days"/>
      </c:dateAx>
      <c:valAx>
        <c:axId val="906832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68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August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F74-4581-8D25-5A0457C375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F74-4581-8D25-5A0457C375D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F74-4581-8D25-5A0457C375D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F74-4581-8D25-5A0457C375D9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0A53A288-544C-461B-A63C-56D31CD5C753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74-4581-8D25-5A0457C375D9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10D99780-ED75-41E5-A81C-4EF8FDBC4AC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74-4581-8D25-5A0457C375D9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  <a:latin typeface="Arial Narrow" panose="020B0606020202030204" pitchFamily="34" charset="0"/>
                      </a:defRPr>
                    </a:pPr>
                    <a:fld id="{1487B0C3-C7FB-494A-AD09-4C7BC6B94D7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F74-4581-8D25-5A0457C375D9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4021328D-1814-42FF-8B02-499FD1F5CF3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F74-4581-8D25-5A0457C375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Aug!$H$37:$K$37</c:f>
              <c:numCache>
                <c:formatCode>General</c:formatCode>
                <c:ptCount val="4"/>
                <c:pt idx="0">
                  <c:v>22</c:v>
                </c:pt>
                <c:pt idx="1">
                  <c:v>13</c:v>
                </c:pt>
                <c:pt idx="2">
                  <c:v>62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581-8D25-5A0457C375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2019-2023 Admission Referral</a:t>
            </a:r>
            <a:r>
              <a:rPr lang="en-US" baseline="0">
                <a:latin typeface="Arial Narrow" panose="020B0606020202030204" pitchFamily="34" charset="0"/>
              </a:rPr>
              <a:t>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Chart'!$G$17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'jan Chart'!$G$18:$G$22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34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6-40E8-BBCF-518E45543125}"/>
            </c:ext>
          </c:extLst>
        </c:ser>
        <c:ser>
          <c:idx val="1"/>
          <c:order val="1"/>
          <c:tx>
            <c:strRef>
              <c:f>'jan Chart'!$H$17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'jan Chart'!$H$18:$H$22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6-40E8-BBCF-518E45543125}"/>
            </c:ext>
          </c:extLst>
        </c:ser>
        <c:ser>
          <c:idx val="2"/>
          <c:order val="2"/>
          <c:tx>
            <c:strRef>
              <c:f>'jan Chart'!$I$17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Chart'!$F$18:$F$22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'jan Chart'!$I$18:$I$22</c:f>
              <c:numCache>
                <c:formatCode>General</c:formatCode>
                <c:ptCount val="5"/>
                <c:pt idx="0">
                  <c:v>24</c:v>
                </c:pt>
                <c:pt idx="1">
                  <c:v>37</c:v>
                </c:pt>
                <c:pt idx="2">
                  <c:v>44</c:v>
                </c:pt>
                <c:pt idx="3">
                  <c:v>28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6-40E8-BBCF-518E45543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424944"/>
        <c:axId val="603425272"/>
      </c:barChart>
      <c:catAx>
        <c:axId val="6034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425272"/>
        <c:crosses val="autoZero"/>
        <c:auto val="1"/>
        <c:lblAlgn val="ctr"/>
        <c:lblOffset val="100"/>
        <c:noMultiLvlLbl val="0"/>
      </c:catAx>
      <c:valAx>
        <c:axId val="603425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34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Chart'!$E$1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Chart'!$D$2:$D$9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Chart'!$E$2:$E$9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096-A54F-94084A3EF2B1}"/>
            </c:ext>
          </c:extLst>
        </c:ser>
        <c:ser>
          <c:idx val="1"/>
          <c:order val="1"/>
          <c:tx>
            <c:strRef>
              <c:f>'Aug Chart'!$F$1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Chart'!$D$2:$D$9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Chart'!$F$2:$F$9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5-4096-A54F-94084A3EF2B1}"/>
            </c:ext>
          </c:extLst>
        </c:ser>
        <c:ser>
          <c:idx val="2"/>
          <c:order val="2"/>
          <c:tx>
            <c:strRef>
              <c:f>'Aug Chart'!$G$1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Chart'!$D$2:$D$9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Chart'!$G$2:$G$9</c:f>
              <c:numCache>
                <c:formatCode>General</c:formatCode>
                <c:ptCount val="8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5-4096-A54F-94084A3EF2B1}"/>
            </c:ext>
          </c:extLst>
        </c:ser>
        <c:ser>
          <c:idx val="3"/>
          <c:order val="3"/>
          <c:tx>
            <c:strRef>
              <c:f>'Aug Chart'!$H$1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'Aug Chart'!$D$2:$D$9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'Aug Chart'!$H$2:$H$9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5-4096-A54F-94084A3EF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089048"/>
        <c:axId val="936089408"/>
      </c:barChart>
      <c:catAx>
        <c:axId val="9360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36089408"/>
        <c:crosses val="autoZero"/>
        <c:auto val="1"/>
        <c:lblAlgn val="ctr"/>
        <c:lblOffset val="100"/>
        <c:noMultiLvlLbl val="0"/>
      </c:catAx>
      <c:valAx>
        <c:axId val="93608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608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</a:t>
            </a:r>
            <a:r>
              <a:rPr lang="en-US" baseline="0">
                <a:latin typeface="Arial Narrow" panose="020B0606020202030204" pitchFamily="34" charset="0"/>
              </a:rPr>
              <a:t> August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Chart'!$E$16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'Aug Chart'!$E$17:$E$21</c:f>
              <c:numCache>
                <c:formatCode>General</c:formatCode>
                <c:ptCount val="5"/>
                <c:pt idx="0">
                  <c:v>16</c:v>
                </c:pt>
                <c:pt idx="1">
                  <c:v>54</c:v>
                </c:pt>
                <c:pt idx="2">
                  <c:v>40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0-450C-9E62-B9CDB19D07D9}"/>
            </c:ext>
          </c:extLst>
        </c:ser>
        <c:ser>
          <c:idx val="1"/>
          <c:order val="1"/>
          <c:tx>
            <c:strRef>
              <c:f>'Aug Chart'!$F$16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'Aug Chart'!$F$17:$F$21</c:f>
              <c:numCache>
                <c:formatCode>General</c:formatCode>
                <c:ptCount val="5"/>
                <c:pt idx="0">
                  <c:v>26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0-450C-9E62-B9CDB19D07D9}"/>
            </c:ext>
          </c:extLst>
        </c:ser>
        <c:ser>
          <c:idx val="2"/>
          <c:order val="2"/>
          <c:tx>
            <c:strRef>
              <c:f>'Aug Chart'!$G$16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'Aug Chart'!$G$17:$G$21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53</c:v>
                </c:pt>
                <c:pt idx="3">
                  <c:v>50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0-450C-9E62-B9CDB19D07D9}"/>
            </c:ext>
          </c:extLst>
        </c:ser>
        <c:ser>
          <c:idx val="3"/>
          <c:order val="3"/>
          <c:tx>
            <c:strRef>
              <c:f>'Aug Chart'!$H$16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'Aug Chart'!$D$17:$D$21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'Aug Chart'!$H$17:$H$21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0-450C-9E62-B9CDB19D0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770336"/>
        <c:axId val="1267769976"/>
      </c:barChart>
      <c:catAx>
        <c:axId val="12677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67769976"/>
        <c:crosses val="autoZero"/>
        <c:auto val="1"/>
        <c:lblAlgn val="ctr"/>
        <c:lblOffset val="100"/>
        <c:noMultiLvlLbl val="0"/>
      </c:catAx>
      <c:valAx>
        <c:axId val="1267769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77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September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Graph'!$A$1:$A$30</c:f>
              <c:numCache>
                <c:formatCode>m/d;@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'sep Graph'!$B$1:$B$30</c:f>
              <c:numCache>
                <c:formatCode>General</c:formatCode>
                <c:ptCount val="3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45F3-9EFC-83AEAEF00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589456"/>
        <c:axId val="820590896"/>
      </c:barChart>
      <c:dateAx>
        <c:axId val="820589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0590896"/>
        <c:crosses val="autoZero"/>
        <c:auto val="1"/>
        <c:lblOffset val="100"/>
        <c:baseTimeUnit val="days"/>
      </c:dateAx>
      <c:valAx>
        <c:axId val="820590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05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September admission</a:t>
            </a:r>
            <a:r>
              <a:rPr lang="en-US" sz="1400" baseline="0">
                <a:latin typeface="Arial Narrow" panose="020B0606020202030204" pitchFamily="34" charset="0"/>
              </a:rPr>
              <a:t> referral source</a:t>
            </a:r>
            <a:endParaRPr lang="en-US" sz="1400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353-47A8-A761-B435342896C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353-47A8-A761-B435342896C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353-47A8-A761-B435342896C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353-47A8-A761-B435342896CC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460686E4-2610-4D8B-9D87-DA0CBEFD7C3A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353-47A8-A761-B435342896CC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38C84D93-1480-46FE-9C64-289E5C17AC28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353-47A8-A761-B435342896CC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A7B960E5-9C5D-4F20-B2C6-C43AFB32866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353-47A8-A761-B435342896CC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0F7468C4-AF98-4957-8BC6-96483F8BE2D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353-47A8-A761-B43534289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Sep!$H$36:$K$36</c:f>
              <c:numCache>
                <c:formatCode>General</c:formatCode>
                <c:ptCount val="4"/>
                <c:pt idx="0">
                  <c:v>19</c:v>
                </c:pt>
                <c:pt idx="1">
                  <c:v>11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7A8-A761-B435342896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459-494A-A2A9-7B1055375786}"/>
                </c:ext>
              </c:extLst>
            </c:dLbl>
            <c:dLbl>
              <c:idx val="5"/>
              <c:layout>
                <c:manualLayout>
                  <c:x val="-5.5555555555555558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459-494A-A2A9-7B1055375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Graph'!$E$2:$E$10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94A-A2A9-7B1055375786}"/>
            </c:ext>
          </c:extLst>
        </c:ser>
        <c:ser>
          <c:idx val="1"/>
          <c:order val="1"/>
          <c:tx>
            <c:strRef>
              <c:f>'sep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Graph'!$F$2:$F$10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94A-A2A9-7B1055375786}"/>
            </c:ext>
          </c:extLst>
        </c:ser>
        <c:ser>
          <c:idx val="2"/>
          <c:order val="2"/>
          <c:tx>
            <c:strRef>
              <c:f>'sep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Graph'!$G$2:$G$10</c:f>
              <c:numCache>
                <c:formatCode>General</c:formatCode>
                <c:ptCount val="9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94A-A2A9-7B1055375786}"/>
            </c:ext>
          </c:extLst>
        </c:ser>
        <c:ser>
          <c:idx val="3"/>
          <c:order val="3"/>
          <c:tx>
            <c:strRef>
              <c:f>'sep Graph'!$H$1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'sep Graph'!$D$2:$D$10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'sep Graph'!$H$2:$H$10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94A-A2A9-7B1055375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028776"/>
        <c:axId val="832029496"/>
      </c:barChart>
      <c:catAx>
        <c:axId val="8320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32029496"/>
        <c:crosses val="autoZero"/>
        <c:auto val="1"/>
        <c:lblAlgn val="ctr"/>
        <c:lblOffset val="100"/>
        <c:noMultiLvlLbl val="0"/>
      </c:catAx>
      <c:valAx>
        <c:axId val="832029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20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 September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'sep Graph'!$E$17:$E$21</c:f>
              <c:numCache>
                <c:formatCode>General</c:formatCode>
                <c:ptCount val="5"/>
                <c:pt idx="0">
                  <c:v>40</c:v>
                </c:pt>
                <c:pt idx="1">
                  <c:v>58</c:v>
                </c:pt>
                <c:pt idx="2">
                  <c:v>26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6EF-8499-21CCCA1BC479}"/>
            </c:ext>
          </c:extLst>
        </c:ser>
        <c:ser>
          <c:idx val="1"/>
          <c:order val="1"/>
          <c:tx>
            <c:strRef>
              <c:f>'sep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'sep Graph'!$F$17:$F$21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9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6EF-8499-21CCCA1BC479}"/>
            </c:ext>
          </c:extLst>
        </c:ser>
        <c:ser>
          <c:idx val="2"/>
          <c:order val="2"/>
          <c:tx>
            <c:strRef>
              <c:f>'sep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'sep Graph'!$G$17:$G$21</c:f>
              <c:numCache>
                <c:formatCode>General</c:formatCode>
                <c:ptCount val="5"/>
                <c:pt idx="0">
                  <c:v>21</c:v>
                </c:pt>
                <c:pt idx="1">
                  <c:v>39</c:v>
                </c:pt>
                <c:pt idx="2">
                  <c:v>49</c:v>
                </c:pt>
                <c:pt idx="3">
                  <c:v>53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4-46EF-8499-21CCCA1BC479}"/>
            </c:ext>
          </c:extLst>
        </c:ser>
        <c:ser>
          <c:idx val="3"/>
          <c:order val="3"/>
          <c:tx>
            <c:strRef>
              <c:f>'sep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'sep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4-46EF-8499-21CCCA1BC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313096"/>
        <c:axId val="1157309856"/>
      </c:barChart>
      <c:catAx>
        <c:axId val="11573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7309856"/>
        <c:crosses val="autoZero"/>
        <c:auto val="1"/>
        <c:lblAlgn val="ctr"/>
        <c:lblOffset val="100"/>
        <c:noMultiLvlLbl val="0"/>
      </c:catAx>
      <c:valAx>
        <c:axId val="1157309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73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October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Graph'!$A$1:$A$31</c:f>
              <c:numCache>
                <c:formatCode>m/d;@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'Oct Graph'!$B$1:$B$31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4-44FE-A846-87E2C4CF3B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2458920"/>
        <c:axId val="1232456760"/>
      </c:barChart>
      <c:dateAx>
        <c:axId val="1232458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2456760"/>
        <c:crosses val="autoZero"/>
        <c:auto val="1"/>
        <c:lblOffset val="100"/>
        <c:baseTimeUnit val="days"/>
      </c:dateAx>
      <c:valAx>
        <c:axId val="1232456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245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October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9F1-48A5-BCB9-EDDE450AF61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9F1-48A5-BCB9-EDDE450AF61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9F1-48A5-BCB9-EDDE450AF61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9F1-48A5-BCB9-EDDE450AF614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</a:t>
                    </a:r>
                  </a:p>
                  <a:p>
                    <a:pPr>
                      <a:defRPr>
                        <a:latin typeface="Arial Narrow" panose="020B0606020202030204" pitchFamily="34" charset="0"/>
                      </a:defRPr>
                    </a:pPr>
                    <a:fld id="{CD811F3D-66D6-4B27-98DE-6C77FA6A7DFD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F1-48A5-BCB9-EDDE450AF614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870CA3D1-CCD9-4CE4-AE59-E26304600E1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F1-48A5-BCB9-EDDE450AF614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4EC2033C-C089-4455-828D-EC5BB812ADC7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F1-48A5-BCB9-EDDE450AF614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242243CB-58D7-44CC-B6D2-11D150E427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9F1-48A5-BCB9-EDDE450AF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Oct!$H$37:$K$37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8A5-BCB9-EDDE450AF6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 Chart'!$F$1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157-4FDA-A902-2A6FAA8C2DBC}"/>
                </c:ext>
              </c:extLst>
            </c:dLbl>
            <c:dLbl>
              <c:idx val="5"/>
              <c:layout>
                <c:manualLayout>
                  <c:x val="-5.5555555555555558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157-4FDA-A902-2A6FAA8C2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'Nov Chart'!$F$2:$F$11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FDA-A902-2A6FAA8C2DBC}"/>
            </c:ext>
          </c:extLst>
        </c:ser>
        <c:ser>
          <c:idx val="1"/>
          <c:order val="1"/>
          <c:tx>
            <c:strRef>
              <c:f>'Nov Chart'!$G$1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'Nov Chart'!$G$2:$G$11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7-4FDA-A902-2A6FAA8C2DBC}"/>
            </c:ext>
          </c:extLst>
        </c:ser>
        <c:ser>
          <c:idx val="2"/>
          <c:order val="2"/>
          <c:tx>
            <c:strRef>
              <c:f>'Nov Chart'!$H$1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'Nov Chart'!$H$2:$H$11</c:f>
              <c:numCache>
                <c:formatCode>General</c:formatCode>
                <c:ptCount val="10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  <c:pt idx="8">
                  <c:v>63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7-4FDA-A902-2A6FAA8C2DBC}"/>
            </c:ext>
          </c:extLst>
        </c:ser>
        <c:ser>
          <c:idx val="3"/>
          <c:order val="3"/>
          <c:tx>
            <c:strRef>
              <c:f>'Nov Chart'!$I$1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'Nov Chart'!$I$2:$I$11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7-4FDA-A902-2A6FAA8C2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129336"/>
        <c:axId val="1017132936"/>
      </c:barChart>
      <c:catAx>
        <c:axId val="10171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17132936"/>
        <c:crosses val="autoZero"/>
        <c:auto val="1"/>
        <c:lblAlgn val="ctr"/>
        <c:lblOffset val="100"/>
        <c:noMultiLvlLbl val="0"/>
      </c:catAx>
      <c:valAx>
        <c:axId val="1017132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171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 October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Graph'!$D$2:$D$6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'Oct Graph'!$E$2:$E$6</c:f>
              <c:numCache>
                <c:formatCode>General</c:formatCode>
                <c:ptCount val="5"/>
                <c:pt idx="0">
                  <c:v>25</c:v>
                </c:pt>
                <c:pt idx="1">
                  <c:v>51</c:v>
                </c:pt>
                <c:pt idx="2">
                  <c:v>35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7-46D2-9298-BF402BE35E45}"/>
            </c:ext>
          </c:extLst>
        </c:ser>
        <c:ser>
          <c:idx val="1"/>
          <c:order val="1"/>
          <c:tx>
            <c:strRef>
              <c:f>'Oct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Graph'!$D$2:$D$6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'Oct Graph'!$F$2:$F$6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7-46D2-9298-BF402BE35E45}"/>
            </c:ext>
          </c:extLst>
        </c:ser>
        <c:ser>
          <c:idx val="2"/>
          <c:order val="2"/>
          <c:tx>
            <c:strRef>
              <c:f>'Oct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Graph'!$D$2:$D$6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'Oct Graph'!$G$2:$G$6</c:f>
              <c:numCache>
                <c:formatCode>General</c:formatCode>
                <c:ptCount val="5"/>
                <c:pt idx="0">
                  <c:v>23</c:v>
                </c:pt>
                <c:pt idx="1">
                  <c:v>43</c:v>
                </c:pt>
                <c:pt idx="2">
                  <c:v>31</c:v>
                </c:pt>
                <c:pt idx="3">
                  <c:v>36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7-46D2-9298-BF402BE35E45}"/>
            </c:ext>
          </c:extLst>
        </c:ser>
        <c:ser>
          <c:idx val="3"/>
          <c:order val="3"/>
          <c:tx>
            <c:strRef>
              <c:f>'Oct Graph'!$H$1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 Graph'!$D$2:$D$6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'Oct Graph'!$H$2:$H$6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7-46D2-9298-BF402BE35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137256"/>
        <c:axId val="1017144096"/>
      </c:barChart>
      <c:catAx>
        <c:axId val="10171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17144096"/>
        <c:crosses val="autoZero"/>
        <c:auto val="1"/>
        <c:lblAlgn val="ctr"/>
        <c:lblOffset val="100"/>
        <c:noMultiLvlLbl val="0"/>
      </c:catAx>
      <c:valAx>
        <c:axId val="101714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171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Graph'!$A$1:$A$28</c:f>
              <c:numCache>
                <c:formatCode>m/d;@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'Feb Graph'!$B$1:$B$28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A-4932-A320-46A54025A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050192"/>
        <c:axId val="620049536"/>
      </c:barChart>
      <c:dateAx>
        <c:axId val="6200501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0049536"/>
        <c:crosses val="autoZero"/>
        <c:auto val="1"/>
        <c:lblOffset val="100"/>
        <c:baseTimeUnit val="days"/>
      </c:dateAx>
      <c:valAx>
        <c:axId val="62004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0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November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'Nov Chart'!$A$1:$A$30</c:f>
              <c:numCache>
                <c:formatCode>m/d;@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'Nov Chart'!$B$1:$B$30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B-4AC9-AFBC-2023B8E7A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173256"/>
        <c:axId val="1017175056"/>
      </c:barChart>
      <c:dateAx>
        <c:axId val="10171732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17175056"/>
        <c:crosses val="autoZero"/>
        <c:auto val="1"/>
        <c:lblOffset val="100"/>
        <c:baseTimeUnit val="days"/>
      </c:dateAx>
      <c:valAx>
        <c:axId val="101717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1717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November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28A-4FA6-8BB7-4E74570D6A0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28A-4FA6-8BB7-4E74570D6A0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28A-4FA6-8BB7-4E74570D6A0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28A-4FA6-8BB7-4E74570D6A07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44C8034A-40FE-42EA-B9EB-F9C864A1FB6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8A-4FA6-8BB7-4E74570D6A07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99E77F30-19E5-4AC1-AB47-90FC83A3805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8A-4FA6-8BB7-4E74570D6A07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84B49C35-2F88-44B9-BB91-80039404435C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8A-4FA6-8BB7-4E74570D6A07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D4A11C41-6580-4289-8BC4-5B92ACC03D5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8A-4FA6-8BB7-4E74570D6A0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Nov!$H$36:$K$36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FA6-8BB7-4E74570D6A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</a:t>
            </a:r>
            <a:r>
              <a:rPr lang="en-US" baseline="0">
                <a:latin typeface="Arial Narrow" panose="020B0606020202030204" pitchFamily="34" charset="0"/>
              </a:rPr>
              <a:t> </a:t>
            </a:r>
            <a:r>
              <a:rPr lang="en-US">
                <a:latin typeface="Arial Narrow" panose="020B0606020202030204" pitchFamily="34" charset="0"/>
              </a:rPr>
              <a:t>Admission</a:t>
            </a:r>
            <a:r>
              <a:rPr lang="en-US" baseline="0">
                <a:latin typeface="Arial Narrow" panose="020B0606020202030204" pitchFamily="34" charset="0"/>
              </a:rPr>
              <a:t>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 Chart'!$F$1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12-43E6-B8DB-FE5C5057A5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'Nov Chart'!$F$2:$F$12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2-43E6-B8DB-FE5C5057A587}"/>
            </c:ext>
          </c:extLst>
        </c:ser>
        <c:ser>
          <c:idx val="1"/>
          <c:order val="1"/>
          <c:tx>
            <c:strRef>
              <c:f>'Nov Chart'!$G$1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'Nov Chart'!$G$2:$G$12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2-43E6-B8DB-FE5C5057A587}"/>
            </c:ext>
          </c:extLst>
        </c:ser>
        <c:ser>
          <c:idx val="2"/>
          <c:order val="2"/>
          <c:tx>
            <c:strRef>
              <c:f>'Nov Chart'!$H$1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'Nov Chart'!$H$2:$H$12</c:f>
              <c:numCache>
                <c:formatCode>General</c:formatCode>
                <c:ptCount val="11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2-43E6-B8DB-FE5C5057A587}"/>
            </c:ext>
          </c:extLst>
        </c:ser>
        <c:ser>
          <c:idx val="3"/>
          <c:order val="3"/>
          <c:tx>
            <c:strRef>
              <c:f>'Nov Chart'!$I$1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Chart'!$E$2:$E$12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'Nov Chart'!$I$2:$I$12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2-43E6-B8DB-FE5C5057A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496024"/>
        <c:axId val="1422499624"/>
      </c:barChart>
      <c:catAx>
        <c:axId val="14224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2499624"/>
        <c:crosses val="autoZero"/>
        <c:auto val="1"/>
        <c:lblAlgn val="ctr"/>
        <c:lblOffset val="100"/>
        <c:noMultiLvlLbl val="0"/>
      </c:catAx>
      <c:valAx>
        <c:axId val="1422499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24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2019-2023</a:t>
            </a:r>
            <a:r>
              <a:rPr lang="en-US" baseline="0">
                <a:latin typeface="Arial Narrow" panose="020B0606020202030204" pitchFamily="34" charset="0"/>
              </a:rPr>
              <a:t> </a:t>
            </a:r>
            <a:r>
              <a:rPr lang="en-US">
                <a:latin typeface="Arial Narrow" panose="020B0606020202030204" pitchFamily="34" charset="0"/>
              </a:rPr>
              <a:t>November Admission Referral Source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 Chart'!$F$17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'Nov Chart'!$E$18:$E$22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'Nov Chart'!$F$18:$F$22</c:f>
              <c:numCache>
                <c:formatCode>General</c:formatCode>
                <c:ptCount val="5"/>
                <c:pt idx="0">
                  <c:v>17</c:v>
                </c:pt>
                <c:pt idx="1">
                  <c:v>39</c:v>
                </c:pt>
                <c:pt idx="2">
                  <c:v>30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B-4028-A5D2-FC5186CEC7F7}"/>
            </c:ext>
          </c:extLst>
        </c:ser>
        <c:ser>
          <c:idx val="1"/>
          <c:order val="1"/>
          <c:tx>
            <c:strRef>
              <c:f>'Nov Chart'!$G$17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'Nov Chart'!$E$18:$E$22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'Nov Chart'!$G$18:$G$22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B-4028-A5D2-FC5186CEC7F7}"/>
            </c:ext>
          </c:extLst>
        </c:ser>
        <c:ser>
          <c:idx val="2"/>
          <c:order val="2"/>
          <c:tx>
            <c:strRef>
              <c:f>'Nov Chart'!$H$17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'Nov Chart'!$E$18:$E$22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'Nov Chart'!$H$18:$H$22</c:f>
              <c:numCache>
                <c:formatCode>General</c:formatCode>
                <c:ptCount val="5"/>
                <c:pt idx="0">
                  <c:v>21</c:v>
                </c:pt>
                <c:pt idx="1">
                  <c:v>33</c:v>
                </c:pt>
                <c:pt idx="2">
                  <c:v>38</c:v>
                </c:pt>
                <c:pt idx="3">
                  <c:v>36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B-4028-A5D2-FC5186CEC7F7}"/>
            </c:ext>
          </c:extLst>
        </c:ser>
        <c:ser>
          <c:idx val="3"/>
          <c:order val="3"/>
          <c:tx>
            <c:strRef>
              <c:f>'Nov Chart'!$I$17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'Nov Chart'!$E$18:$E$22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'Nov Chart'!$I$18:$I$22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B-4028-A5D2-FC5186CEC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251864"/>
        <c:axId val="1080252224"/>
      </c:barChart>
      <c:catAx>
        <c:axId val="10802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0252224"/>
        <c:crosses val="autoZero"/>
        <c:auto val="1"/>
        <c:lblAlgn val="ctr"/>
        <c:lblOffset val="100"/>
        <c:noMultiLvlLbl val="0"/>
      </c:catAx>
      <c:valAx>
        <c:axId val="1080252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02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December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Graph'!$A$1:$A$31</c:f>
              <c:numCache>
                <c:formatCode>m/d;@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cat>
          <c:val>
            <c:numRef>
              <c:f>'Dec Graph'!$B$1:$B$31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690-8076-95114EAC4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126560"/>
        <c:axId val="1074129080"/>
      </c:barChart>
      <c:dateAx>
        <c:axId val="1074126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4129080"/>
        <c:crosses val="autoZero"/>
        <c:auto val="1"/>
        <c:lblOffset val="100"/>
        <c:baseTimeUnit val="days"/>
      </c:dateAx>
      <c:valAx>
        <c:axId val="1074129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41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December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DFE-4FB9-AB3F-86A6A7DED4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DFE-4FB9-AB3F-86A6A7DED4F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DFE-4FB9-AB3F-86A6A7DED4F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DFE-4FB9-AB3F-86A6A7DED4F7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A2147CED-55FE-4003-A5B5-05B2C7228637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DFE-4FB9-AB3F-86A6A7DED4F7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84A6B94D-61D3-4D6A-8580-0E3C91C0F7E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DFE-4FB9-AB3F-86A6A7DED4F7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815F8F4A-E390-4CD9-9703-EEC04610C1D4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FE-4FB9-AB3F-86A6A7DED4F7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3C87C206-93CA-4E6D-904C-4EDDB640517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DFE-4FB9-AB3F-86A6A7DED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Dec!$H$37:$K$37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27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E-4FB9-AB3F-86A6A7DED4F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 Graph'!$E$1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927-4983-936E-CCFBBD07550F}"/>
                </c:ext>
              </c:extLst>
            </c:dLbl>
            <c:dLbl>
              <c:idx val="4"/>
              <c:layout>
                <c:manualLayout>
                  <c:x val="-8.3333333333333332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927-4983-936E-CCFBBD07550F}"/>
                </c:ext>
              </c:extLst>
            </c:dLbl>
            <c:dLbl>
              <c:idx val="5"/>
              <c:layout>
                <c:manualLayout>
                  <c:x val="-8.3333333333333332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927-4983-936E-CCFBBD07550F}"/>
                </c:ext>
              </c:extLst>
            </c:dLbl>
            <c:dLbl>
              <c:idx val="9"/>
              <c:layout>
                <c:manualLayout>
                  <c:x val="-8.3333333333332309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927-4983-936E-CCFBBD0755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Graph'!$D$2:$D$13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Graph'!$E$2:$E$13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7-4983-936E-CCFBBD07550F}"/>
            </c:ext>
          </c:extLst>
        </c:ser>
        <c:ser>
          <c:idx val="1"/>
          <c:order val="1"/>
          <c:tx>
            <c:strRef>
              <c:f>'Dec Graph'!$F$1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Graph'!$D$2:$D$13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Graph'!$F$2:$F$13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7-4983-936E-CCFBBD07550F}"/>
            </c:ext>
          </c:extLst>
        </c:ser>
        <c:ser>
          <c:idx val="2"/>
          <c:order val="2"/>
          <c:tx>
            <c:strRef>
              <c:f>'Dec Graph'!$G$1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Graph'!$D$2:$D$13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Graph'!$G$2:$G$13</c:f>
              <c:numCache>
                <c:formatCode>General</c:formatCode>
                <c:ptCount val="12"/>
                <c:pt idx="0">
                  <c:v>49</c:v>
                </c:pt>
                <c:pt idx="1">
                  <c:v>68</c:v>
                </c:pt>
                <c:pt idx="2">
                  <c:v>56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7-4983-936E-CCFBBD07550F}"/>
            </c:ext>
          </c:extLst>
        </c:ser>
        <c:ser>
          <c:idx val="3"/>
          <c:order val="3"/>
          <c:tx>
            <c:strRef>
              <c:f>'Dec Graph'!$H$1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Graph'!$D$2:$D$13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'Dec Graph'!$H$2:$H$13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7-4983-936E-CCFBBD075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286712"/>
        <c:axId val="452287072"/>
      </c:barChart>
      <c:catAx>
        <c:axId val="4522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52287072"/>
        <c:crosses val="autoZero"/>
        <c:auto val="1"/>
        <c:lblAlgn val="ctr"/>
        <c:lblOffset val="100"/>
        <c:noMultiLvlLbl val="0"/>
      </c:catAx>
      <c:valAx>
        <c:axId val="452287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28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December 2019-2023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'Dec Graph'!$E$17:$E$21</c:f>
              <c:numCache>
                <c:formatCode>General</c:formatCode>
                <c:ptCount val="5"/>
                <c:pt idx="0">
                  <c:v>38</c:v>
                </c:pt>
                <c:pt idx="1">
                  <c:v>50</c:v>
                </c:pt>
                <c:pt idx="2">
                  <c:v>24</c:v>
                </c:pt>
                <c:pt idx="3">
                  <c:v>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679-A52C-3523961DC15C}"/>
            </c:ext>
          </c:extLst>
        </c:ser>
        <c:ser>
          <c:idx val="1"/>
          <c:order val="1"/>
          <c:tx>
            <c:strRef>
              <c:f>'Dec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'Dec Graph'!$F$17:$F$21</c:f>
              <c:numCache>
                <c:formatCode>General</c:formatCode>
                <c:ptCount val="5"/>
                <c:pt idx="0">
                  <c:v>19</c:v>
                </c:pt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F-4679-A52C-3523961DC15C}"/>
            </c:ext>
          </c:extLst>
        </c:ser>
        <c:ser>
          <c:idx val="2"/>
          <c:order val="2"/>
          <c:tx>
            <c:strRef>
              <c:f>'Dec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'Dec Graph'!$G$17:$G$21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2">
                  <c:v>33</c:v>
                </c:pt>
                <c:pt idx="3">
                  <c:v>45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F-4679-A52C-3523961DC15C}"/>
            </c:ext>
          </c:extLst>
        </c:ser>
        <c:ser>
          <c:idx val="3"/>
          <c:order val="3"/>
          <c:tx>
            <c:strRef>
              <c:f>'Dec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'Dec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'Dec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F-4679-A52C-3523961DC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5543456"/>
        <c:axId val="1175543816"/>
      </c:barChart>
      <c:catAx>
        <c:axId val="1175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75543816"/>
        <c:crosses val="autoZero"/>
        <c:auto val="1"/>
        <c:lblAlgn val="ctr"/>
        <c:lblOffset val="100"/>
        <c:noMultiLvlLbl val="0"/>
      </c:catAx>
      <c:valAx>
        <c:axId val="1175543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55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February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FAA-41FC-975B-86370FBD3A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FAA-41FC-975B-86370FBD3AA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FAA-41FC-975B-86370FBD3AA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FAA-41FC-975B-86370FBD3AA8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6AEA8301-0AC6-4E51-802D-54FCEC0CD84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AA-41FC-975B-86370FBD3AA8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30AA0070-AF3A-4075-BD34-4BCF23E392C8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AA-41FC-975B-86370FBD3AA8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ED</a:t>
                    </a:r>
                    <a:r>
                      <a:rPr lang="en-US" baseline="0"/>
                      <a:t>
</a:t>
                    </a:r>
                    <a:fld id="{CE7818FE-7452-426B-BAAE-1765BA76B9FF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FAA-41FC-975B-86370FBD3AA8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B9A2FAAF-4C0F-4380-8FD1-DA0EA37376A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FAA-41FC-975B-86370FBD3AA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Feb!$H$34:$K$34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68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41FC-975B-86370FBD3AA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2023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Graph'!$D$2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'Feb Graph'!$E$2:$H$2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B-4FBD-8819-9D4933176695}"/>
            </c:ext>
          </c:extLst>
        </c:ser>
        <c:ser>
          <c:idx val="1"/>
          <c:order val="1"/>
          <c:tx>
            <c:strRef>
              <c:f>'Feb Graph'!$D$3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'Feb Graph'!$E$3:$H$3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68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B-4FBD-8819-9D4933176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636528"/>
        <c:axId val="1227633576"/>
      </c:barChart>
      <c:catAx>
        <c:axId val="12276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27633576"/>
        <c:crosses val="autoZero"/>
        <c:auto val="1"/>
        <c:lblAlgn val="ctr"/>
        <c:lblOffset val="100"/>
        <c:noMultiLvlLbl val="0"/>
      </c:catAx>
      <c:valAx>
        <c:axId val="1227633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76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</a:t>
            </a:r>
            <a:r>
              <a:rPr lang="en-US" baseline="0">
                <a:latin typeface="Arial Narrow" panose="020B0606020202030204" pitchFamily="34" charset="0"/>
              </a:rPr>
              <a:t> 2019-2023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'Feb Graph'!$E$17:$E$21</c:f>
              <c:numCache>
                <c:formatCode>General</c:formatCode>
                <c:ptCount val="5"/>
                <c:pt idx="0">
                  <c:v>44</c:v>
                </c:pt>
                <c:pt idx="1">
                  <c:v>31</c:v>
                </c:pt>
                <c:pt idx="2">
                  <c:v>48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AB7-9738-022F5E452B89}"/>
            </c:ext>
          </c:extLst>
        </c:ser>
        <c:ser>
          <c:idx val="1"/>
          <c:order val="1"/>
          <c:tx>
            <c:strRef>
              <c:f>'Feb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'Feb Graph'!$F$17:$F$21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AB7-9738-022F5E452B89}"/>
            </c:ext>
          </c:extLst>
        </c:ser>
        <c:ser>
          <c:idx val="2"/>
          <c:order val="2"/>
          <c:tx>
            <c:strRef>
              <c:f>'Feb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'Feb Graph'!$G$17:$G$21</c:f>
              <c:numCache>
                <c:formatCode>General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39</c:v>
                </c:pt>
                <c:pt idx="3">
                  <c:v>31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1-4AB7-9738-022F5E452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19352"/>
        <c:axId val="605835896"/>
      </c:barChart>
      <c:catAx>
        <c:axId val="6143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05835896"/>
        <c:crosses val="autoZero"/>
        <c:auto val="1"/>
        <c:lblAlgn val="ctr"/>
        <c:lblOffset val="100"/>
        <c:noMultiLvlLbl val="0"/>
      </c:catAx>
      <c:valAx>
        <c:axId val="605835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3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Graph'!$A$1:$A$31</c:f>
              <c:numCache>
                <c:formatCode>m/d;@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'Mar Graph'!$B$1:$B$31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C-4D6E-9BAE-A3301A567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7751672"/>
        <c:axId val="1117752000"/>
      </c:barChart>
      <c:dateAx>
        <c:axId val="11177516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7752000"/>
        <c:crosses val="autoZero"/>
        <c:auto val="1"/>
        <c:lblOffset val="100"/>
        <c:baseTimeUnit val="days"/>
      </c:dateAx>
      <c:valAx>
        <c:axId val="111775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775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11111111111108E-2"/>
          <c:y val="0.23215405365995917"/>
          <c:w val="0.81388888888888888"/>
          <c:h val="0.662335593467483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FAB-46C0-9EA4-3C96864075C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FAB-46C0-9EA4-3C96864075C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FAB-46C0-9EA4-3C96864075C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FAB-46C0-9EA4-3C96864075CC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406DB916-93C3-478F-A471-BFC58AE72C94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AB-46C0-9EA4-3C96864075CC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D61F398B-8DFF-4525-9938-8A556F1E9FCB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AB-46C0-9EA4-3C96864075CC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59E45B6C-A4AB-4C99-8E21-F9021235A8B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AB-46C0-9EA4-3C96864075CC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DA7ABE88-4F4E-417B-8D72-392064B8B3D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FAB-46C0-9EA4-3C9686407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Mar!$H$37:$K$37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56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B-46C0-9EA4-3C96864075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176212</xdr:colOff>
      <xdr:row>4</xdr:row>
      <xdr:rowOff>2224087</xdr:rowOff>
    </xdr:from>
    <xdr:to>
      <xdr:col>31</xdr:col>
      <xdr:colOff>481012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E3BF1-DC12-540D-F988-731A95C1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271462</xdr:colOff>
      <xdr:row>20</xdr:row>
      <xdr:rowOff>4762</xdr:rowOff>
    </xdr:from>
    <xdr:to>
      <xdr:col>33</xdr:col>
      <xdr:colOff>42862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0C8CF-69BC-0BC7-4FE2-E6466658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309562</xdr:colOff>
      <xdr:row>34</xdr:row>
      <xdr:rowOff>176212</xdr:rowOff>
    </xdr:from>
    <xdr:to>
      <xdr:col>33</xdr:col>
      <xdr:colOff>80962</xdr:colOff>
      <xdr:row>48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E6DA9-4AF9-4137-E633-0B2562ED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4</xdr:row>
      <xdr:rowOff>14287</xdr:rowOff>
    </xdr:from>
    <xdr:to>
      <xdr:col>24</xdr:col>
      <xdr:colOff>309562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1E08D-772B-DE14-FD70-26AACCB8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7</xdr:row>
      <xdr:rowOff>80962</xdr:rowOff>
    </xdr:from>
    <xdr:to>
      <xdr:col>24</xdr:col>
      <xdr:colOff>309562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14183-D9B0-B422-BC1F-4D17F906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20</xdr:row>
      <xdr:rowOff>119062</xdr:rowOff>
    </xdr:from>
    <xdr:to>
      <xdr:col>24</xdr:col>
      <xdr:colOff>309562</xdr:colOff>
      <xdr:row>33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73D36-BDDC-4012-CAF1-F2533B59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33</xdr:row>
      <xdr:rowOff>185737</xdr:rowOff>
    </xdr:from>
    <xdr:to>
      <xdr:col>23</xdr:col>
      <xdr:colOff>309562</xdr:colOff>
      <xdr:row>47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61CA7-AE94-DE32-E3B1-538036623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14287</xdr:rowOff>
    </xdr:from>
    <xdr:to>
      <xdr:col>24</xdr:col>
      <xdr:colOff>319087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C1A8-D5F4-5E5A-E584-D24BEF367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7</xdr:row>
      <xdr:rowOff>80962</xdr:rowOff>
    </xdr:from>
    <xdr:to>
      <xdr:col>24</xdr:col>
      <xdr:colOff>319087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F1645-D89C-7E9A-18A6-D3A3CB2F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20</xdr:row>
      <xdr:rowOff>109537</xdr:rowOff>
    </xdr:from>
    <xdr:to>
      <xdr:col>24</xdr:col>
      <xdr:colOff>319087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384CB-E11C-652C-0708-C0DD0732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</xdr:colOff>
      <xdr:row>33</xdr:row>
      <xdr:rowOff>138112</xdr:rowOff>
    </xdr:from>
    <xdr:to>
      <xdr:col>23</xdr:col>
      <xdr:colOff>319087</xdr:colOff>
      <xdr:row>47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DD09D1-04BB-58C9-C41D-8DE80194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14287</xdr:rowOff>
    </xdr:from>
    <xdr:to>
      <xdr:col>24</xdr:col>
      <xdr:colOff>319087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00C78-668E-31B1-2F28-10600AC2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7</xdr:row>
      <xdr:rowOff>71437</xdr:rowOff>
    </xdr:from>
    <xdr:to>
      <xdr:col>24</xdr:col>
      <xdr:colOff>309562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F6EDC-F9E6-0168-8208-D7633EB3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20</xdr:row>
      <xdr:rowOff>119062</xdr:rowOff>
    </xdr:from>
    <xdr:to>
      <xdr:col>24</xdr:col>
      <xdr:colOff>319087</xdr:colOff>
      <xdr:row>33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42303-FCA1-71E4-DA5A-AA849CF7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</xdr:colOff>
      <xdr:row>33</xdr:row>
      <xdr:rowOff>166687</xdr:rowOff>
    </xdr:from>
    <xdr:to>
      <xdr:col>23</xdr:col>
      <xdr:colOff>319087</xdr:colOff>
      <xdr:row>47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09E49-C978-9C5D-5D0E-8BF75A4E7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138112</xdr:colOff>
      <xdr:row>3</xdr:row>
      <xdr:rowOff>519112</xdr:rowOff>
    </xdr:from>
    <xdr:to>
      <xdr:col>34</xdr:col>
      <xdr:colOff>442912</xdr:colOff>
      <xdr:row>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D1F98-2A81-7570-777D-293DF3C7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290512</xdr:colOff>
      <xdr:row>9</xdr:row>
      <xdr:rowOff>90487</xdr:rowOff>
    </xdr:from>
    <xdr:to>
      <xdr:col>36</xdr:col>
      <xdr:colOff>61912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1DE38-09A0-A0A3-FC1D-9583C520A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42862</xdr:colOff>
      <xdr:row>26</xdr:row>
      <xdr:rowOff>80962</xdr:rowOff>
    </xdr:from>
    <xdr:to>
      <xdr:col>35</xdr:col>
      <xdr:colOff>347662</xdr:colOff>
      <xdr:row>39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A6341-C067-A80B-D0D0-B831306C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481012</xdr:colOff>
      <xdr:row>37</xdr:row>
      <xdr:rowOff>176212</xdr:rowOff>
    </xdr:from>
    <xdr:to>
      <xdr:col>26</xdr:col>
      <xdr:colOff>252412</xdr:colOff>
      <xdr:row>52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3146B-F405-4461-BE1C-361A2AD2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233362</xdr:colOff>
      <xdr:row>4</xdr:row>
      <xdr:rowOff>80962</xdr:rowOff>
    </xdr:from>
    <xdr:to>
      <xdr:col>31</xdr:col>
      <xdr:colOff>4762</xdr:colOff>
      <xdr:row>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85F6B-5328-B59A-6572-F9655EEE1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166687</xdr:colOff>
      <xdr:row>7</xdr:row>
      <xdr:rowOff>61912</xdr:rowOff>
    </xdr:from>
    <xdr:to>
      <xdr:col>23</xdr:col>
      <xdr:colOff>471487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DEAB1-597D-4715-6165-0F924E12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166687</xdr:colOff>
      <xdr:row>20</xdr:row>
      <xdr:rowOff>90487</xdr:rowOff>
    </xdr:from>
    <xdr:to>
      <xdr:col>23</xdr:col>
      <xdr:colOff>471487</xdr:colOff>
      <xdr:row>33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A701E-FEDB-F7BF-1B92-191370398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147637</xdr:colOff>
      <xdr:row>29</xdr:row>
      <xdr:rowOff>14287</xdr:rowOff>
    </xdr:from>
    <xdr:to>
      <xdr:col>34</xdr:col>
      <xdr:colOff>452437</xdr:colOff>
      <xdr:row>42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4E9F8-42BD-2027-1860-040FC1F4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147637</xdr:colOff>
      <xdr:row>4</xdr:row>
      <xdr:rowOff>4762</xdr:rowOff>
    </xdr:from>
    <xdr:to>
      <xdr:col>23</xdr:col>
      <xdr:colOff>452437</xdr:colOff>
      <xdr:row>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0A102-0046-4218-6917-0EF0FE2B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147637</xdr:colOff>
      <xdr:row>7</xdr:row>
      <xdr:rowOff>61912</xdr:rowOff>
    </xdr:from>
    <xdr:to>
      <xdr:col>23</xdr:col>
      <xdr:colOff>452437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19523-C7DD-51F8-496D-B177D2FD9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20</xdr:row>
      <xdr:rowOff>100012</xdr:rowOff>
    </xdr:from>
    <xdr:to>
      <xdr:col>23</xdr:col>
      <xdr:colOff>452437</xdr:colOff>
      <xdr:row>33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EE7BA-F823-96F5-663B-1A454B0D4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33337</xdr:colOff>
      <xdr:row>31</xdr:row>
      <xdr:rowOff>185737</xdr:rowOff>
    </xdr:from>
    <xdr:to>
      <xdr:col>32</xdr:col>
      <xdr:colOff>338137</xdr:colOff>
      <xdr:row>44</xdr:row>
      <xdr:rowOff>204787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AB2789-AE66-A6A5-6CC5-3C995613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509587</xdr:colOff>
      <xdr:row>4</xdr:row>
      <xdr:rowOff>14287</xdr:rowOff>
    </xdr:from>
    <xdr:to>
      <xdr:col>24</xdr:col>
      <xdr:colOff>280987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BBAFF-9C46-3401-27EB-BC0D25EE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7</xdr:row>
      <xdr:rowOff>71437</xdr:rowOff>
    </xdr:from>
    <xdr:to>
      <xdr:col>24</xdr:col>
      <xdr:colOff>280987</xdr:colOff>
      <xdr:row>20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598F9-C4EE-A157-98F8-48AF4153D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509587</xdr:colOff>
      <xdr:row>20</xdr:row>
      <xdr:rowOff>90487</xdr:rowOff>
    </xdr:from>
    <xdr:to>
      <xdr:col>24</xdr:col>
      <xdr:colOff>280987</xdr:colOff>
      <xdr:row>33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A86F9-2EAF-05B4-AF27-B685C67D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442912</xdr:colOff>
      <xdr:row>25</xdr:row>
      <xdr:rowOff>204787</xdr:rowOff>
    </xdr:from>
    <xdr:to>
      <xdr:col>36</xdr:col>
      <xdr:colOff>138112</xdr:colOff>
      <xdr:row>39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A8357-71DE-40AD-D0C8-18406346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14287</xdr:rowOff>
    </xdr:from>
    <xdr:to>
      <xdr:col>24</xdr:col>
      <xdr:colOff>319087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0589A-FC01-6176-10B6-E690A34B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7</xdr:row>
      <xdr:rowOff>76200</xdr:rowOff>
    </xdr:from>
    <xdr:to>
      <xdr:col>24</xdr:col>
      <xdr:colOff>319087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53B5F-B952-43DC-CE2C-A9ECCCC2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20</xdr:row>
      <xdr:rowOff>119062</xdr:rowOff>
    </xdr:from>
    <xdr:to>
      <xdr:col>24</xdr:col>
      <xdr:colOff>319087</xdr:colOff>
      <xdr:row>33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69950-7E2B-E052-6BA8-DD7ABC5F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33</xdr:row>
      <xdr:rowOff>157162</xdr:rowOff>
    </xdr:from>
    <xdr:to>
      <xdr:col>23</xdr:col>
      <xdr:colOff>328612</xdr:colOff>
      <xdr:row>47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0F4A3-2621-5412-F69A-64B06760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528637</xdr:colOff>
      <xdr:row>4</xdr:row>
      <xdr:rowOff>14287</xdr:rowOff>
    </xdr:from>
    <xdr:to>
      <xdr:col>24</xdr:col>
      <xdr:colOff>300037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78A94-1373-F1C0-7CA9-AD112540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528637</xdr:colOff>
      <xdr:row>7</xdr:row>
      <xdr:rowOff>71437</xdr:rowOff>
    </xdr:from>
    <xdr:to>
      <xdr:col>24</xdr:col>
      <xdr:colOff>300037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E2463-341D-1956-4C1C-C534357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528637</xdr:colOff>
      <xdr:row>20</xdr:row>
      <xdr:rowOff>100012</xdr:rowOff>
    </xdr:from>
    <xdr:to>
      <xdr:col>24</xdr:col>
      <xdr:colOff>300037</xdr:colOff>
      <xdr:row>33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05263-FDBD-75FD-5E6F-D4F39414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528637</xdr:colOff>
      <xdr:row>33</xdr:row>
      <xdr:rowOff>128587</xdr:rowOff>
    </xdr:from>
    <xdr:to>
      <xdr:col>23</xdr:col>
      <xdr:colOff>300037</xdr:colOff>
      <xdr:row>46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0B87-C3FB-2EC0-9F9D-7BD97863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519112</xdr:colOff>
      <xdr:row>4</xdr:row>
      <xdr:rowOff>14287</xdr:rowOff>
    </xdr:from>
    <xdr:to>
      <xdr:col>24</xdr:col>
      <xdr:colOff>290512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9C182-1D0A-7C25-5125-AF5963A2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7</xdr:row>
      <xdr:rowOff>71437</xdr:rowOff>
    </xdr:from>
    <xdr:to>
      <xdr:col>24</xdr:col>
      <xdr:colOff>290512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94A49-292D-2DF4-2057-C627B88F5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519112</xdr:colOff>
      <xdr:row>20</xdr:row>
      <xdr:rowOff>109537</xdr:rowOff>
    </xdr:from>
    <xdr:to>
      <xdr:col>24</xdr:col>
      <xdr:colOff>290512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5E3B6-934D-5DD2-AC8C-540F0A5F3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33</xdr:row>
      <xdr:rowOff>128587</xdr:rowOff>
    </xdr:from>
    <xdr:to>
      <xdr:col>23</xdr:col>
      <xdr:colOff>309562</xdr:colOff>
      <xdr:row>46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6E9EF-1D18-36EE-5077-CC98DB28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3</xdr:row>
      <xdr:rowOff>576262</xdr:rowOff>
    </xdr:from>
    <xdr:to>
      <xdr:col>24</xdr:col>
      <xdr:colOff>319087</xdr:colOff>
      <xdr:row>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A168C-A9D4-668E-5774-8FBFDDEF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</xdr:colOff>
      <xdr:row>7</xdr:row>
      <xdr:rowOff>52387</xdr:rowOff>
    </xdr:from>
    <xdr:to>
      <xdr:col>25</xdr:col>
      <xdr:colOff>319087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7453C-1AB0-DA1C-7D48-2090431E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20</xdr:row>
      <xdr:rowOff>80962</xdr:rowOff>
    </xdr:from>
    <xdr:to>
      <xdr:col>25</xdr:col>
      <xdr:colOff>319087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6572EC-617A-8904-3A13-5A8CEABA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33</xdr:row>
      <xdr:rowOff>109537</xdr:rowOff>
    </xdr:from>
    <xdr:to>
      <xdr:col>24</xdr:col>
      <xdr:colOff>309562</xdr:colOff>
      <xdr:row>46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4D463-5AF2-817D-ED63-252B6A1D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A6" zoomScaleNormal="100" workbookViewId="0">
      <selection activeCell="O5" sqref="O5:O37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4"/>
    <col min="28" max="28" width="9.33203125" style="4"/>
    <col min="36" max="36" width="10.6640625" customWidth="1"/>
  </cols>
  <sheetData>
    <row r="1" spans="1:25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5"/>
      <c r="P4" s="25"/>
      <c r="Q4" s="25"/>
      <c r="R4" s="25"/>
      <c r="S4" s="25"/>
      <c r="T4" s="26"/>
      <c r="U4" s="26"/>
      <c r="V4" s="25"/>
      <c r="W4" s="25"/>
    </row>
    <row r="5" spans="1:25" ht="179.25" x14ac:dyDescent="0.35">
      <c r="A5" s="42" t="s">
        <v>1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T5" s="4"/>
    </row>
    <row r="6" spans="1:25" ht="16.5" x14ac:dyDescent="0.3">
      <c r="A6" s="8">
        <v>1</v>
      </c>
      <c r="B6" s="13" t="s">
        <v>14</v>
      </c>
      <c r="C6" s="9">
        <v>15</v>
      </c>
      <c r="D6" s="9">
        <v>1</v>
      </c>
      <c r="E6" s="9">
        <v>5</v>
      </c>
      <c r="F6" s="9">
        <v>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0">
        <f>SUM(H6,I6,J6,K6)</f>
        <v>0</v>
      </c>
      <c r="M6" s="11">
        <v>0</v>
      </c>
      <c r="N6" s="12">
        <v>0</v>
      </c>
      <c r="O6" s="47">
        <f>(C6)/(26-E6-F6-G6)</f>
        <v>1</v>
      </c>
      <c r="T6" s="4"/>
    </row>
    <row r="7" spans="1:25" ht="16.5" x14ac:dyDescent="0.3">
      <c r="A7" s="24">
        <v>2</v>
      </c>
      <c r="B7" s="9" t="s">
        <v>15</v>
      </c>
      <c r="C7" s="9">
        <v>15</v>
      </c>
      <c r="D7" s="9">
        <v>1</v>
      </c>
      <c r="E7" s="9">
        <v>5</v>
      </c>
      <c r="F7" s="9">
        <v>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f t="shared" ref="L7:L36" si="0">SUM(H7,I7,J7,K7)</f>
        <v>0</v>
      </c>
      <c r="M7" s="11">
        <v>0</v>
      </c>
      <c r="N7" s="12">
        <v>0</v>
      </c>
      <c r="O7" s="47">
        <f t="shared" ref="O7:O36" si="1">(C7)/(26-E7-F7-G7)</f>
        <v>1</v>
      </c>
      <c r="T7" s="4"/>
    </row>
    <row r="8" spans="1:25" ht="16.5" x14ac:dyDescent="0.3">
      <c r="A8" s="13">
        <v>3</v>
      </c>
      <c r="B8" s="9" t="s">
        <v>16</v>
      </c>
      <c r="C8" s="9">
        <v>15</v>
      </c>
      <c r="D8" s="9">
        <v>1</v>
      </c>
      <c r="E8" s="9">
        <v>5</v>
      </c>
      <c r="F8" s="9">
        <v>6</v>
      </c>
      <c r="G8" s="9">
        <v>0</v>
      </c>
      <c r="H8" s="9">
        <v>0</v>
      </c>
      <c r="I8" s="9">
        <v>0</v>
      </c>
      <c r="J8" s="9">
        <v>2</v>
      </c>
      <c r="K8" s="9">
        <v>0</v>
      </c>
      <c r="L8" s="10">
        <f t="shared" si="0"/>
        <v>2</v>
      </c>
      <c r="M8" s="11">
        <v>0</v>
      </c>
      <c r="N8" s="12">
        <v>1</v>
      </c>
      <c r="O8" s="47">
        <f t="shared" si="1"/>
        <v>1</v>
      </c>
      <c r="T8" s="4"/>
    </row>
    <row r="9" spans="1:25" ht="16.5" x14ac:dyDescent="0.3">
      <c r="A9" s="8">
        <v>4</v>
      </c>
      <c r="B9" s="9" t="s">
        <v>17</v>
      </c>
      <c r="C9" s="9">
        <v>16</v>
      </c>
      <c r="D9" s="9">
        <v>1</v>
      </c>
      <c r="E9" s="9">
        <v>4</v>
      </c>
      <c r="F9" s="9">
        <v>6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10">
        <f t="shared" si="0"/>
        <v>1</v>
      </c>
      <c r="M9" s="11">
        <v>0</v>
      </c>
      <c r="N9" s="12">
        <v>2</v>
      </c>
      <c r="O9" s="47">
        <f t="shared" si="1"/>
        <v>1</v>
      </c>
      <c r="T9" s="4"/>
    </row>
    <row r="10" spans="1:25" ht="16.5" x14ac:dyDescent="0.3">
      <c r="A10" s="13">
        <v>5</v>
      </c>
      <c r="B10" s="9" t="s">
        <v>18</v>
      </c>
      <c r="C10" s="9">
        <v>15</v>
      </c>
      <c r="D10" s="9">
        <v>2</v>
      </c>
      <c r="E10" s="9">
        <v>3</v>
      </c>
      <c r="F10" s="9">
        <v>8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10">
        <f t="shared" si="0"/>
        <v>1</v>
      </c>
      <c r="M10" s="11">
        <v>0</v>
      </c>
      <c r="N10" s="12">
        <v>1</v>
      </c>
      <c r="O10" s="47">
        <f t="shared" si="1"/>
        <v>1</v>
      </c>
      <c r="Q10" s="27"/>
      <c r="R10" s="27"/>
      <c r="S10" s="27"/>
      <c r="T10" s="4"/>
    </row>
    <row r="11" spans="1:25" ht="16.5" x14ac:dyDescent="0.3">
      <c r="A11" s="13">
        <v>6</v>
      </c>
      <c r="B11" s="9" t="s">
        <v>19</v>
      </c>
      <c r="C11" s="9">
        <v>15</v>
      </c>
      <c r="D11" s="9">
        <v>0</v>
      </c>
      <c r="E11" s="9">
        <v>3</v>
      </c>
      <c r="F11" s="9">
        <v>8</v>
      </c>
      <c r="G11" s="9">
        <v>0</v>
      </c>
      <c r="H11" s="9">
        <v>0</v>
      </c>
      <c r="I11" s="9">
        <v>1</v>
      </c>
      <c r="J11" s="9">
        <v>2</v>
      </c>
      <c r="K11" s="9">
        <v>0</v>
      </c>
      <c r="L11" s="10">
        <f t="shared" si="0"/>
        <v>3</v>
      </c>
      <c r="M11" s="11">
        <v>0</v>
      </c>
      <c r="N11" s="12">
        <v>4</v>
      </c>
      <c r="O11" s="47">
        <f t="shared" si="1"/>
        <v>1</v>
      </c>
      <c r="Q11" s="27"/>
      <c r="R11" s="27"/>
      <c r="S11" s="27"/>
      <c r="T11" s="4"/>
    </row>
    <row r="12" spans="1:25" ht="16.5" x14ac:dyDescent="0.3">
      <c r="A12" s="13">
        <v>7</v>
      </c>
      <c r="B12" s="13" t="s">
        <v>20</v>
      </c>
      <c r="C12" s="9">
        <v>14</v>
      </c>
      <c r="D12" s="9">
        <v>0</v>
      </c>
      <c r="E12" s="9">
        <v>5</v>
      </c>
      <c r="F12" s="9">
        <v>7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f t="shared" si="0"/>
        <v>0</v>
      </c>
      <c r="M12" s="11">
        <v>0</v>
      </c>
      <c r="N12" s="12">
        <v>0</v>
      </c>
      <c r="O12" s="47">
        <f t="shared" si="1"/>
        <v>1</v>
      </c>
      <c r="Q12" s="27"/>
      <c r="R12" s="27"/>
      <c r="S12" s="27"/>
      <c r="T12" s="4"/>
    </row>
    <row r="13" spans="1:25" ht="16.5" x14ac:dyDescent="0.3">
      <c r="A13" s="13">
        <v>8</v>
      </c>
      <c r="B13" s="13" t="s">
        <v>14</v>
      </c>
      <c r="C13" s="9">
        <v>14</v>
      </c>
      <c r="D13" s="9">
        <v>0</v>
      </c>
      <c r="E13" s="9">
        <v>5</v>
      </c>
      <c r="F13" s="9">
        <v>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">
        <f t="shared" si="0"/>
        <v>0</v>
      </c>
      <c r="M13" s="11">
        <v>0</v>
      </c>
      <c r="N13" s="12">
        <v>0</v>
      </c>
      <c r="O13" s="47">
        <f t="shared" si="1"/>
        <v>1</v>
      </c>
      <c r="Q13" s="27"/>
      <c r="R13" s="27"/>
      <c r="S13" s="27"/>
      <c r="T13" s="4"/>
    </row>
    <row r="14" spans="1:25" ht="16.5" x14ac:dyDescent="0.3">
      <c r="A14" s="13">
        <v>9</v>
      </c>
      <c r="B14" s="9" t="s">
        <v>15</v>
      </c>
      <c r="C14" s="9">
        <v>14</v>
      </c>
      <c r="D14" s="9">
        <v>0</v>
      </c>
      <c r="E14" s="9">
        <v>5</v>
      </c>
      <c r="F14" s="9">
        <v>7</v>
      </c>
      <c r="G14" s="9">
        <v>0</v>
      </c>
      <c r="H14" s="9">
        <v>0</v>
      </c>
      <c r="I14" s="9">
        <v>1</v>
      </c>
      <c r="J14" s="9">
        <v>2</v>
      </c>
      <c r="K14" s="9">
        <v>0</v>
      </c>
      <c r="L14" s="10">
        <f t="shared" si="0"/>
        <v>3</v>
      </c>
      <c r="M14" s="11">
        <v>0</v>
      </c>
      <c r="N14" s="12">
        <v>4</v>
      </c>
      <c r="O14" s="47">
        <f t="shared" si="1"/>
        <v>1</v>
      </c>
      <c r="Q14" s="27"/>
      <c r="R14" s="27"/>
      <c r="S14" s="27"/>
      <c r="T14" s="4"/>
    </row>
    <row r="15" spans="1:25" ht="16.5" x14ac:dyDescent="0.3">
      <c r="A15" s="13">
        <v>10</v>
      </c>
      <c r="B15" s="9" t="s">
        <v>16</v>
      </c>
      <c r="C15" s="9">
        <v>14</v>
      </c>
      <c r="D15" s="9">
        <v>1</v>
      </c>
      <c r="E15" s="9">
        <v>4</v>
      </c>
      <c r="F15" s="9">
        <v>8</v>
      </c>
      <c r="G15" s="9">
        <v>0</v>
      </c>
      <c r="H15" s="9">
        <v>1</v>
      </c>
      <c r="I15" s="9">
        <v>0</v>
      </c>
      <c r="J15" s="9">
        <v>2</v>
      </c>
      <c r="K15" s="9">
        <v>0</v>
      </c>
      <c r="L15" s="10">
        <f t="shared" si="0"/>
        <v>3</v>
      </c>
      <c r="M15" s="11">
        <v>0</v>
      </c>
      <c r="N15" s="12">
        <v>3</v>
      </c>
      <c r="O15" s="47">
        <f t="shared" si="1"/>
        <v>1</v>
      </c>
      <c r="Q15" s="27"/>
      <c r="R15" s="27"/>
      <c r="S15" s="27"/>
      <c r="T15" s="4"/>
    </row>
    <row r="16" spans="1:25" ht="16.5" x14ac:dyDescent="0.3">
      <c r="A16" s="13">
        <v>13</v>
      </c>
      <c r="B16" s="9" t="s">
        <v>17</v>
      </c>
      <c r="C16" s="9">
        <v>13</v>
      </c>
      <c r="D16" s="9">
        <v>1</v>
      </c>
      <c r="E16" s="9">
        <v>3</v>
      </c>
      <c r="F16" s="9">
        <v>10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10">
        <f t="shared" si="0"/>
        <v>1</v>
      </c>
      <c r="M16" s="11">
        <v>0</v>
      </c>
      <c r="N16" s="12">
        <v>2</v>
      </c>
      <c r="O16" s="47">
        <f t="shared" si="1"/>
        <v>1</v>
      </c>
      <c r="Q16" s="27"/>
      <c r="R16" s="27"/>
      <c r="S16" s="27"/>
      <c r="T16" s="4"/>
    </row>
    <row r="17" spans="1:20" ht="16.5" x14ac:dyDescent="0.3">
      <c r="A17" s="13">
        <v>12</v>
      </c>
      <c r="B17" s="9" t="s">
        <v>18</v>
      </c>
      <c r="C17" s="9">
        <v>12</v>
      </c>
      <c r="D17" s="9">
        <v>1</v>
      </c>
      <c r="E17" s="9">
        <v>2</v>
      </c>
      <c r="F17" s="9">
        <v>12</v>
      </c>
      <c r="G17" s="9">
        <v>0</v>
      </c>
      <c r="H17" s="9">
        <v>0</v>
      </c>
      <c r="I17" s="9">
        <v>0</v>
      </c>
      <c r="J17" s="9">
        <v>4</v>
      </c>
      <c r="K17" s="9">
        <v>0</v>
      </c>
      <c r="L17" s="10">
        <f t="shared" si="0"/>
        <v>4</v>
      </c>
      <c r="M17" s="11">
        <v>0</v>
      </c>
      <c r="N17" s="12">
        <v>4</v>
      </c>
      <c r="O17" s="47">
        <f t="shared" si="1"/>
        <v>1</v>
      </c>
      <c r="Q17" s="27"/>
      <c r="R17" s="27"/>
      <c r="S17" s="27"/>
      <c r="T17" s="4"/>
    </row>
    <row r="18" spans="1:20" ht="16.5" x14ac:dyDescent="0.3">
      <c r="A18" s="13">
        <v>13</v>
      </c>
      <c r="B18" s="9" t="s">
        <v>19</v>
      </c>
      <c r="C18" s="9">
        <v>12</v>
      </c>
      <c r="D18" s="9">
        <v>1</v>
      </c>
      <c r="E18" s="9">
        <v>2</v>
      </c>
      <c r="F18" s="9">
        <v>10</v>
      </c>
      <c r="G18" s="9">
        <v>0</v>
      </c>
      <c r="H18" s="9">
        <v>0</v>
      </c>
      <c r="I18" s="9">
        <v>0</v>
      </c>
      <c r="J18" s="9">
        <v>2</v>
      </c>
      <c r="K18" s="9">
        <v>0</v>
      </c>
      <c r="L18" s="10">
        <f t="shared" si="0"/>
        <v>2</v>
      </c>
      <c r="M18" s="11">
        <v>0</v>
      </c>
      <c r="N18" s="12">
        <v>1</v>
      </c>
      <c r="O18" s="47">
        <f t="shared" si="1"/>
        <v>0.8571428571428571</v>
      </c>
      <c r="Q18" s="27"/>
      <c r="R18" s="27"/>
      <c r="S18" s="27"/>
      <c r="T18" s="4"/>
    </row>
    <row r="19" spans="1:20" ht="16.5" x14ac:dyDescent="0.3">
      <c r="A19" s="13">
        <v>14</v>
      </c>
      <c r="B19" s="13" t="s">
        <v>20</v>
      </c>
      <c r="C19" s="9">
        <v>13</v>
      </c>
      <c r="D19" s="9">
        <v>0</v>
      </c>
      <c r="E19" s="9">
        <v>2</v>
      </c>
      <c r="F19" s="9">
        <v>8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f t="shared" si="0"/>
        <v>0</v>
      </c>
      <c r="M19" s="11">
        <v>0</v>
      </c>
      <c r="N19" s="12">
        <v>0</v>
      </c>
      <c r="O19" s="47">
        <f t="shared" si="1"/>
        <v>0.8125</v>
      </c>
      <c r="P19" s="27"/>
      <c r="Q19" s="27"/>
      <c r="R19" s="27"/>
      <c r="S19" s="27"/>
      <c r="T19" s="4"/>
    </row>
    <row r="20" spans="1:20" ht="16.5" x14ac:dyDescent="0.3">
      <c r="A20" s="13">
        <v>15</v>
      </c>
      <c r="B20" s="13" t="s">
        <v>14</v>
      </c>
      <c r="C20" s="9">
        <v>15</v>
      </c>
      <c r="D20" s="9">
        <v>0</v>
      </c>
      <c r="E20" s="9">
        <v>2</v>
      </c>
      <c r="F20" s="9">
        <v>8</v>
      </c>
      <c r="G20" s="9">
        <v>0</v>
      </c>
      <c r="H20" s="9">
        <v>1</v>
      </c>
      <c r="I20" s="9">
        <v>0</v>
      </c>
      <c r="J20" s="9">
        <v>1</v>
      </c>
      <c r="K20" s="9">
        <v>0</v>
      </c>
      <c r="L20" s="10">
        <f t="shared" si="0"/>
        <v>2</v>
      </c>
      <c r="M20" s="11">
        <v>0</v>
      </c>
      <c r="N20" s="12">
        <v>0</v>
      </c>
      <c r="O20" s="47">
        <f t="shared" si="1"/>
        <v>0.9375</v>
      </c>
      <c r="Q20" s="27"/>
      <c r="R20" s="27"/>
      <c r="S20" s="27"/>
      <c r="T20" s="4"/>
    </row>
    <row r="21" spans="1:20" ht="16.5" x14ac:dyDescent="0.3">
      <c r="A21" s="13">
        <v>16</v>
      </c>
      <c r="B21" s="9" t="s">
        <v>15</v>
      </c>
      <c r="C21" s="9">
        <v>15</v>
      </c>
      <c r="D21" s="9">
        <v>1</v>
      </c>
      <c r="E21" s="9">
        <v>2</v>
      </c>
      <c r="F21" s="9">
        <v>8</v>
      </c>
      <c r="G21" s="9">
        <v>0</v>
      </c>
      <c r="H21" s="9">
        <v>0</v>
      </c>
      <c r="I21" s="9">
        <v>1</v>
      </c>
      <c r="J21" s="9">
        <v>2</v>
      </c>
      <c r="K21" s="9">
        <v>0</v>
      </c>
      <c r="L21" s="10">
        <f t="shared" si="0"/>
        <v>3</v>
      </c>
      <c r="M21" s="11">
        <v>0</v>
      </c>
      <c r="N21" s="12">
        <v>5</v>
      </c>
      <c r="O21" s="47">
        <f t="shared" si="1"/>
        <v>0.9375</v>
      </c>
      <c r="Q21" s="27"/>
      <c r="R21" s="27"/>
      <c r="S21" s="27"/>
      <c r="T21" s="4"/>
    </row>
    <row r="22" spans="1:20" ht="16.5" x14ac:dyDescent="0.3">
      <c r="A22" s="13">
        <v>17</v>
      </c>
      <c r="B22" s="9" t="s">
        <v>16</v>
      </c>
      <c r="C22" s="9">
        <v>14</v>
      </c>
      <c r="D22" s="9">
        <v>2</v>
      </c>
      <c r="E22" s="9">
        <v>2</v>
      </c>
      <c r="F22" s="9">
        <v>9</v>
      </c>
      <c r="G22" s="9">
        <v>0</v>
      </c>
      <c r="H22" s="9">
        <v>0</v>
      </c>
      <c r="I22" s="9">
        <v>1</v>
      </c>
      <c r="J22" s="9">
        <v>3</v>
      </c>
      <c r="K22" s="9">
        <v>0</v>
      </c>
      <c r="L22" s="10">
        <f t="shared" si="0"/>
        <v>4</v>
      </c>
      <c r="M22" s="11">
        <v>0</v>
      </c>
      <c r="N22" s="12">
        <v>3</v>
      </c>
      <c r="O22" s="47">
        <f t="shared" si="1"/>
        <v>0.93333333333333335</v>
      </c>
      <c r="Q22" s="27"/>
      <c r="R22" s="27"/>
      <c r="S22" s="27"/>
      <c r="T22" s="4"/>
    </row>
    <row r="23" spans="1:20" ht="16.5" x14ac:dyDescent="0.3">
      <c r="A23" s="13">
        <v>18</v>
      </c>
      <c r="B23" s="9" t="s">
        <v>17</v>
      </c>
      <c r="C23" s="9">
        <v>16</v>
      </c>
      <c r="D23" s="9">
        <v>1</v>
      </c>
      <c r="E23" s="9">
        <v>2</v>
      </c>
      <c r="F23" s="9">
        <v>8</v>
      </c>
      <c r="G23" s="9">
        <v>0</v>
      </c>
      <c r="H23" s="9">
        <v>2</v>
      </c>
      <c r="I23" s="9">
        <v>0</v>
      </c>
      <c r="J23" s="9">
        <v>3</v>
      </c>
      <c r="K23" s="9">
        <v>0</v>
      </c>
      <c r="L23" s="10">
        <f t="shared" si="0"/>
        <v>5</v>
      </c>
      <c r="M23" s="11">
        <v>1</v>
      </c>
      <c r="N23" s="12">
        <v>5</v>
      </c>
      <c r="O23" s="47">
        <f t="shared" si="1"/>
        <v>1</v>
      </c>
      <c r="Q23" s="27"/>
      <c r="R23" s="27"/>
      <c r="S23" s="27"/>
      <c r="T23" s="4"/>
    </row>
    <row r="24" spans="1:20" ht="16.5" x14ac:dyDescent="0.3">
      <c r="A24" s="13">
        <v>19</v>
      </c>
      <c r="B24" s="9" t="s">
        <v>18</v>
      </c>
      <c r="C24" s="9">
        <v>14</v>
      </c>
      <c r="D24" s="9">
        <v>1</v>
      </c>
      <c r="E24" s="9">
        <v>3</v>
      </c>
      <c r="F24" s="9">
        <v>1</v>
      </c>
      <c r="G24" s="9">
        <v>0</v>
      </c>
      <c r="H24" s="9">
        <v>0</v>
      </c>
      <c r="I24" s="9">
        <v>0</v>
      </c>
      <c r="J24" s="9">
        <v>3</v>
      </c>
      <c r="K24" s="9">
        <v>0</v>
      </c>
      <c r="L24" s="10">
        <f t="shared" si="0"/>
        <v>3</v>
      </c>
      <c r="M24" s="11">
        <v>0</v>
      </c>
      <c r="N24" s="12">
        <v>2</v>
      </c>
      <c r="O24" s="47">
        <f t="shared" si="1"/>
        <v>0.63636363636363635</v>
      </c>
      <c r="S24" s="27"/>
      <c r="T24" s="4"/>
    </row>
    <row r="25" spans="1:20" ht="16.5" x14ac:dyDescent="0.3">
      <c r="A25" s="13">
        <v>20</v>
      </c>
      <c r="B25" s="9" t="s">
        <v>19</v>
      </c>
      <c r="C25" s="9">
        <v>16</v>
      </c>
      <c r="D25" s="9">
        <v>1</v>
      </c>
      <c r="E25" s="9">
        <v>4</v>
      </c>
      <c r="F25" s="9">
        <v>0</v>
      </c>
      <c r="G25" s="9">
        <v>0</v>
      </c>
      <c r="H25" s="9">
        <v>4</v>
      </c>
      <c r="I25" s="9">
        <v>0</v>
      </c>
      <c r="J25" s="9">
        <v>2</v>
      </c>
      <c r="K25" s="9">
        <v>0</v>
      </c>
      <c r="L25" s="10">
        <f t="shared" si="0"/>
        <v>6</v>
      </c>
      <c r="M25" s="11">
        <v>0</v>
      </c>
      <c r="N25" s="12">
        <v>3</v>
      </c>
      <c r="O25" s="47">
        <f t="shared" si="1"/>
        <v>0.72727272727272729</v>
      </c>
      <c r="T25" s="4"/>
    </row>
    <row r="26" spans="1:20" ht="16.5" x14ac:dyDescent="0.3">
      <c r="A26" s="13">
        <v>21</v>
      </c>
      <c r="B26" s="13" t="s">
        <v>20</v>
      </c>
      <c r="C26" s="9">
        <v>19</v>
      </c>
      <c r="D26" s="9">
        <v>0</v>
      </c>
      <c r="E26" s="9">
        <v>4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10">
        <f t="shared" si="0"/>
        <v>1</v>
      </c>
      <c r="M26" s="11">
        <v>0</v>
      </c>
      <c r="N26" s="12">
        <v>0</v>
      </c>
      <c r="O26" s="47">
        <f t="shared" si="1"/>
        <v>0.86363636363636365</v>
      </c>
      <c r="T26" s="4"/>
    </row>
    <row r="27" spans="1:20" ht="16.5" x14ac:dyDescent="0.3">
      <c r="A27" s="13">
        <v>22</v>
      </c>
      <c r="B27" s="13" t="s">
        <v>14</v>
      </c>
      <c r="C27" s="9">
        <v>20</v>
      </c>
      <c r="D27" s="9">
        <v>0</v>
      </c>
      <c r="E27" s="9">
        <v>5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10">
        <f t="shared" si="0"/>
        <v>1</v>
      </c>
      <c r="M27" s="11">
        <v>1</v>
      </c>
      <c r="N27" s="12">
        <v>0</v>
      </c>
      <c r="O27" s="47">
        <f t="shared" si="1"/>
        <v>0.95238095238095233</v>
      </c>
      <c r="T27" s="4"/>
    </row>
    <row r="28" spans="1:20" ht="16.5" x14ac:dyDescent="0.3">
      <c r="A28" s="13">
        <v>23</v>
      </c>
      <c r="B28" s="9" t="s">
        <v>15</v>
      </c>
      <c r="C28" s="9">
        <v>20</v>
      </c>
      <c r="D28" s="9">
        <v>0</v>
      </c>
      <c r="E28" s="9">
        <v>5</v>
      </c>
      <c r="F28" s="9">
        <v>0</v>
      </c>
      <c r="G28" s="9">
        <v>0</v>
      </c>
      <c r="H28" s="9">
        <v>0</v>
      </c>
      <c r="I28" s="9">
        <v>0</v>
      </c>
      <c r="J28" s="9">
        <v>3</v>
      </c>
      <c r="K28" s="9">
        <v>0</v>
      </c>
      <c r="L28" s="10">
        <f>SUM(H28,I28,J28,K28)</f>
        <v>3</v>
      </c>
      <c r="M28" s="11">
        <v>0</v>
      </c>
      <c r="N28" s="12">
        <v>10</v>
      </c>
      <c r="O28" s="47">
        <f t="shared" si="1"/>
        <v>0.95238095238095233</v>
      </c>
      <c r="T28" s="4"/>
    </row>
    <row r="29" spans="1:20" ht="16.5" x14ac:dyDescent="0.3">
      <c r="A29" s="13">
        <v>24</v>
      </c>
      <c r="B29" s="9" t="s">
        <v>16</v>
      </c>
      <c r="C29" s="9">
        <v>15</v>
      </c>
      <c r="D29" s="9">
        <v>0</v>
      </c>
      <c r="E29" s="9">
        <v>4</v>
      </c>
      <c r="F29" s="9">
        <v>0</v>
      </c>
      <c r="G29" s="9">
        <v>0</v>
      </c>
      <c r="H29" s="9">
        <v>1</v>
      </c>
      <c r="I29" s="9">
        <v>0</v>
      </c>
      <c r="J29" s="9">
        <v>4</v>
      </c>
      <c r="K29" s="9">
        <v>0</v>
      </c>
      <c r="L29" s="10">
        <f t="shared" si="0"/>
        <v>5</v>
      </c>
      <c r="M29" s="11">
        <v>0</v>
      </c>
      <c r="N29" s="12">
        <v>2</v>
      </c>
      <c r="O29" s="47">
        <f t="shared" si="1"/>
        <v>0.68181818181818177</v>
      </c>
      <c r="T29" s="4"/>
    </row>
    <row r="30" spans="1:20" ht="16.5" x14ac:dyDescent="0.3">
      <c r="A30" s="13">
        <v>25</v>
      </c>
      <c r="B30" s="9" t="s">
        <v>17</v>
      </c>
      <c r="C30" s="9">
        <v>16</v>
      </c>
      <c r="D30" s="9">
        <v>2</v>
      </c>
      <c r="E30" s="9">
        <v>5</v>
      </c>
      <c r="F30" s="9">
        <v>0</v>
      </c>
      <c r="G30" s="9">
        <v>0</v>
      </c>
      <c r="H30" s="9">
        <v>0</v>
      </c>
      <c r="I30" s="9">
        <v>0</v>
      </c>
      <c r="J30" s="9">
        <v>2</v>
      </c>
      <c r="K30" s="9">
        <v>1</v>
      </c>
      <c r="L30" s="10">
        <f t="shared" si="0"/>
        <v>3</v>
      </c>
      <c r="M30" s="11">
        <v>0</v>
      </c>
      <c r="N30" s="12">
        <v>2</v>
      </c>
      <c r="O30" s="47">
        <f t="shared" si="1"/>
        <v>0.76190476190476186</v>
      </c>
      <c r="T30" s="4"/>
    </row>
    <row r="31" spans="1:20" ht="16.5" x14ac:dyDescent="0.3">
      <c r="A31" s="13">
        <v>26</v>
      </c>
      <c r="B31" s="9" t="s">
        <v>18</v>
      </c>
      <c r="C31" s="9">
        <v>18</v>
      </c>
      <c r="D31" s="9">
        <v>2</v>
      </c>
      <c r="E31" s="9">
        <v>5</v>
      </c>
      <c r="F31" s="9">
        <v>0</v>
      </c>
      <c r="G31" s="9">
        <v>0</v>
      </c>
      <c r="H31" s="9">
        <v>1</v>
      </c>
      <c r="I31" s="9">
        <v>0</v>
      </c>
      <c r="J31" s="9">
        <v>2</v>
      </c>
      <c r="K31" s="9">
        <v>0</v>
      </c>
      <c r="L31" s="10">
        <f t="shared" si="0"/>
        <v>3</v>
      </c>
      <c r="M31" s="11">
        <v>0</v>
      </c>
      <c r="N31" s="12">
        <v>2</v>
      </c>
      <c r="O31" s="47">
        <f t="shared" si="1"/>
        <v>0.8571428571428571</v>
      </c>
      <c r="T31" s="4"/>
    </row>
    <row r="32" spans="1:20" ht="16.5" x14ac:dyDescent="0.3">
      <c r="A32" s="13">
        <v>27</v>
      </c>
      <c r="B32" s="9" t="s">
        <v>19</v>
      </c>
      <c r="C32" s="9">
        <v>18</v>
      </c>
      <c r="D32" s="9">
        <v>2</v>
      </c>
      <c r="E32" s="9">
        <v>6</v>
      </c>
      <c r="F32" s="9">
        <v>1</v>
      </c>
      <c r="G32" s="9">
        <v>0</v>
      </c>
      <c r="H32" s="9">
        <v>0</v>
      </c>
      <c r="I32" s="9">
        <v>3</v>
      </c>
      <c r="J32" s="9">
        <v>1</v>
      </c>
      <c r="K32" s="9">
        <v>0</v>
      </c>
      <c r="L32" s="10">
        <f>SUM(H32,I32,J32,K32)</f>
        <v>4</v>
      </c>
      <c r="M32" s="11">
        <v>1</v>
      </c>
      <c r="N32" s="12">
        <v>3</v>
      </c>
      <c r="O32" s="47">
        <f t="shared" si="1"/>
        <v>0.94736842105263153</v>
      </c>
      <c r="Q32" t="s">
        <v>21</v>
      </c>
      <c r="T32" s="4"/>
    </row>
    <row r="33" spans="1:32" ht="16.5" x14ac:dyDescent="0.3">
      <c r="A33" s="13">
        <v>28</v>
      </c>
      <c r="B33" s="13" t="s">
        <v>20</v>
      </c>
      <c r="C33" s="9">
        <v>21</v>
      </c>
      <c r="D33" s="9">
        <v>2</v>
      </c>
      <c r="E33" s="9">
        <v>5</v>
      </c>
      <c r="F33" s="9">
        <v>0</v>
      </c>
      <c r="G33" s="9">
        <v>0</v>
      </c>
      <c r="H33" s="9">
        <v>0</v>
      </c>
      <c r="I33" s="9">
        <v>1</v>
      </c>
      <c r="J33" s="9">
        <v>1</v>
      </c>
      <c r="K33" s="9">
        <v>0</v>
      </c>
      <c r="L33" s="10">
        <f t="shared" si="0"/>
        <v>2</v>
      </c>
      <c r="M33" s="11">
        <v>0</v>
      </c>
      <c r="N33" s="12">
        <v>0</v>
      </c>
      <c r="O33" s="47">
        <f t="shared" si="1"/>
        <v>1</v>
      </c>
      <c r="T33" s="4"/>
    </row>
    <row r="34" spans="1:32" ht="16.5" x14ac:dyDescent="0.3">
      <c r="A34" s="13">
        <v>29</v>
      </c>
      <c r="B34" s="13" t="s">
        <v>14</v>
      </c>
      <c r="C34" s="9">
        <v>20</v>
      </c>
      <c r="D34" s="9">
        <v>2</v>
      </c>
      <c r="E34" s="9">
        <v>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f t="shared" si="0"/>
        <v>0</v>
      </c>
      <c r="M34" s="11">
        <v>0</v>
      </c>
      <c r="N34" s="12">
        <v>1</v>
      </c>
      <c r="O34" s="47">
        <f t="shared" si="1"/>
        <v>0.95238095238095233</v>
      </c>
      <c r="T34" s="4"/>
    </row>
    <row r="35" spans="1:32" ht="16.5" x14ac:dyDescent="0.3">
      <c r="A35" s="8">
        <v>30</v>
      </c>
      <c r="B35" s="9" t="s">
        <v>15</v>
      </c>
      <c r="C35" s="9">
        <v>20</v>
      </c>
      <c r="D35" s="9">
        <v>2</v>
      </c>
      <c r="E35" s="9">
        <v>5</v>
      </c>
      <c r="F35" s="9">
        <v>0</v>
      </c>
      <c r="G35" s="9">
        <v>0</v>
      </c>
      <c r="H35" s="9">
        <v>0</v>
      </c>
      <c r="I35" s="9">
        <v>0</v>
      </c>
      <c r="J35" s="9">
        <v>4</v>
      </c>
      <c r="K35" s="9">
        <v>0</v>
      </c>
      <c r="L35" s="10">
        <f t="shared" si="0"/>
        <v>4</v>
      </c>
      <c r="M35" s="11">
        <v>0</v>
      </c>
      <c r="N35" s="12">
        <v>5</v>
      </c>
      <c r="O35" s="47">
        <f t="shared" si="1"/>
        <v>0.95238095238095233</v>
      </c>
      <c r="T35" s="4"/>
    </row>
    <row r="36" spans="1:32" ht="16.5" x14ac:dyDescent="0.3">
      <c r="A36" s="13">
        <v>31</v>
      </c>
      <c r="B36" s="9" t="s">
        <v>16</v>
      </c>
      <c r="C36" s="9">
        <v>21</v>
      </c>
      <c r="D36" s="9">
        <v>2</v>
      </c>
      <c r="E36" s="9">
        <v>4</v>
      </c>
      <c r="F36" s="9">
        <v>0</v>
      </c>
      <c r="G36" s="9">
        <v>0</v>
      </c>
      <c r="H36" s="9">
        <v>0</v>
      </c>
      <c r="I36" s="9">
        <v>2</v>
      </c>
      <c r="J36" s="9">
        <v>1</v>
      </c>
      <c r="K36" s="9">
        <v>0</v>
      </c>
      <c r="L36" s="10">
        <f t="shared" si="0"/>
        <v>3</v>
      </c>
      <c r="M36" s="11">
        <v>0</v>
      </c>
      <c r="N36" s="12">
        <v>0</v>
      </c>
      <c r="O36" s="47">
        <f t="shared" si="1"/>
        <v>0.95454545454545459</v>
      </c>
      <c r="T36" s="4"/>
    </row>
    <row r="37" spans="1:32" ht="16.5" x14ac:dyDescent="0.3">
      <c r="A37" s="37" t="s">
        <v>22</v>
      </c>
      <c r="B37" s="37"/>
      <c r="C37" s="13">
        <f>SUM(C6:C36)</f>
        <v>495</v>
      </c>
      <c r="D37" s="13">
        <f t="shared" ref="D37:N37" si="2">SUM(D6:D36)</f>
        <v>30</v>
      </c>
      <c r="E37" s="13">
        <f t="shared" si="2"/>
        <v>121</v>
      </c>
      <c r="F37" s="13">
        <f t="shared" si="2"/>
        <v>144</v>
      </c>
      <c r="G37" s="13">
        <f t="shared" si="2"/>
        <v>0</v>
      </c>
      <c r="H37" s="13">
        <f>SUM(H6:H36)</f>
        <v>12</v>
      </c>
      <c r="I37" s="13">
        <f t="shared" si="2"/>
        <v>10</v>
      </c>
      <c r="J37" s="13">
        <f t="shared" si="2"/>
        <v>49</v>
      </c>
      <c r="K37" s="13">
        <f t="shared" si="2"/>
        <v>1</v>
      </c>
      <c r="L37" s="16">
        <f t="shared" si="2"/>
        <v>72</v>
      </c>
      <c r="M37" s="17">
        <f t="shared" si="2"/>
        <v>3</v>
      </c>
      <c r="N37" s="18">
        <f t="shared" si="2"/>
        <v>65</v>
      </c>
      <c r="O37" s="48">
        <f>AVERAGE(O6:O36)</f>
        <v>0.9263726581850521</v>
      </c>
      <c r="P37" s="28"/>
      <c r="R37" t="s">
        <v>21</v>
      </c>
      <c r="T37" s="4"/>
    </row>
    <row r="38" spans="1:32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T38" s="4"/>
    </row>
    <row r="39" spans="1:32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15.96774193548387</v>
      </c>
      <c r="M39" s="40"/>
      <c r="N39" s="40"/>
      <c r="T39" s="4"/>
      <c r="AF39" t="s">
        <v>21</v>
      </c>
    </row>
    <row r="40" spans="1:32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3.903225806451613</v>
      </c>
      <c r="M40" s="40"/>
      <c r="N40" s="40"/>
      <c r="T40" s="4"/>
    </row>
    <row r="41" spans="1:32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2.3225806451612905</v>
      </c>
      <c r="M41" s="40"/>
      <c r="N41" s="40"/>
      <c r="T41" s="4"/>
    </row>
    <row r="42" spans="1:32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0.38709677419354838</v>
      </c>
      <c r="M42" s="40"/>
      <c r="N42" s="40"/>
      <c r="T42" s="4"/>
    </row>
    <row r="43" spans="1:32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0.32258064516129031</v>
      </c>
      <c r="M43" s="40"/>
      <c r="N43" s="40"/>
      <c r="T43" s="4"/>
    </row>
    <row r="44" spans="1:32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1.5806451612903225</v>
      </c>
      <c r="M44" s="40"/>
      <c r="N44" s="40"/>
    </row>
    <row r="45" spans="1:32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2.096774193548387</v>
      </c>
      <c r="M45" s="40"/>
      <c r="N45" s="40"/>
    </row>
    <row r="46" spans="1:32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4.1666666666666664E-2</v>
      </c>
      <c r="M46" s="41"/>
      <c r="N46" s="41"/>
    </row>
    <row r="48" spans="1:32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5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4"/>
    </row>
    <row r="50" spans="2:25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4"/>
    </row>
  </sheetData>
  <mergeCells count="30">
    <mergeCell ref="A5:B5"/>
    <mergeCell ref="A37:B37"/>
    <mergeCell ref="A39:J39"/>
    <mergeCell ref="A40:J40"/>
    <mergeCell ref="A1:Y3"/>
    <mergeCell ref="L39:N39"/>
    <mergeCell ref="L40:N40"/>
    <mergeCell ref="A41:J41"/>
    <mergeCell ref="A42:J42"/>
    <mergeCell ref="A43:J43"/>
    <mergeCell ref="L41:N41"/>
    <mergeCell ref="L42:N42"/>
    <mergeCell ref="L43:N43"/>
    <mergeCell ref="A44:J44"/>
    <mergeCell ref="A45:J45"/>
    <mergeCell ref="A46:J46"/>
    <mergeCell ref="L44:N44"/>
    <mergeCell ref="L45:N45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  <pageSetup scale="6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40" sqref="G40"/>
    </sheetView>
  </sheetViews>
  <sheetFormatPr defaultRowHeight="11.25" x14ac:dyDescent="0.2"/>
  <sheetData>
    <row r="1" spans="1:10" x14ac:dyDescent="0.2">
      <c r="A1" s="4">
        <v>45047</v>
      </c>
      <c r="B1">
        <f>26-SUM(May!C6,May!E6,May!F6,May!G6)</f>
        <v>0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2">
      <c r="A2" s="4">
        <v>45048</v>
      </c>
      <c r="B2">
        <f>26-SUM(May!C7,May!E7,May!F7,May!G7)</f>
        <v>1</v>
      </c>
      <c r="F2" t="s">
        <v>34</v>
      </c>
      <c r="G2">
        <v>12</v>
      </c>
      <c r="H2">
        <v>10</v>
      </c>
      <c r="I2">
        <v>49</v>
      </c>
      <c r="J2">
        <v>1</v>
      </c>
    </row>
    <row r="3" spans="1:10" x14ac:dyDescent="0.2">
      <c r="A3" s="4">
        <v>45049</v>
      </c>
      <c r="B3">
        <f>26-SUM(May!C8,May!E8,May!F8,May!G8)</f>
        <v>0</v>
      </c>
      <c r="F3" t="s">
        <v>35</v>
      </c>
      <c r="G3">
        <v>14</v>
      </c>
      <c r="H3">
        <v>9</v>
      </c>
      <c r="I3">
        <v>68</v>
      </c>
      <c r="J3">
        <v>0</v>
      </c>
    </row>
    <row r="4" spans="1:10" x14ac:dyDescent="0.2">
      <c r="A4" s="4">
        <v>45050</v>
      </c>
      <c r="B4">
        <f>26-SUM(May!C9,May!E9,May!F9,May!G9)</f>
        <v>1</v>
      </c>
      <c r="F4" t="s">
        <v>36</v>
      </c>
      <c r="G4">
        <v>18</v>
      </c>
      <c r="H4">
        <v>9</v>
      </c>
      <c r="I4">
        <v>56</v>
      </c>
      <c r="J4">
        <v>1</v>
      </c>
    </row>
    <row r="5" spans="1:10" x14ac:dyDescent="0.2">
      <c r="A5" s="4">
        <v>45051</v>
      </c>
      <c r="B5">
        <f>26-SUM(May!C10,May!E10,May!F10,May!G10)</f>
        <v>0</v>
      </c>
      <c r="F5" t="s">
        <v>37</v>
      </c>
      <c r="G5">
        <v>16</v>
      </c>
      <c r="H5">
        <v>7</v>
      </c>
      <c r="I5">
        <v>65</v>
      </c>
      <c r="J5">
        <v>0</v>
      </c>
    </row>
    <row r="6" spans="1:10" x14ac:dyDescent="0.2">
      <c r="A6" s="4">
        <v>45052</v>
      </c>
      <c r="B6">
        <f>26-SUM(May!C11,May!E11,May!F11,May!G11)</f>
        <v>0</v>
      </c>
      <c r="F6" t="s">
        <v>38</v>
      </c>
      <c r="G6">
        <v>10</v>
      </c>
      <c r="H6">
        <v>14</v>
      </c>
      <c r="I6">
        <v>60</v>
      </c>
      <c r="J6">
        <v>0</v>
      </c>
    </row>
    <row r="7" spans="1:10" x14ac:dyDescent="0.2">
      <c r="A7" s="4">
        <v>45053</v>
      </c>
      <c r="B7">
        <f>26-SUM(May!C12,May!E12,May!F12,May!G12)</f>
        <v>0</v>
      </c>
      <c r="F7" t="s">
        <v>39</v>
      </c>
    </row>
    <row r="8" spans="1:10" x14ac:dyDescent="0.2">
      <c r="A8" s="4">
        <v>45054</v>
      </c>
      <c r="B8">
        <f>26-SUM(May!C13,May!E13,May!F13,May!G13)</f>
        <v>0</v>
      </c>
      <c r="F8" t="s">
        <v>40</v>
      </c>
    </row>
    <row r="9" spans="1:10" x14ac:dyDescent="0.2">
      <c r="A9" s="4">
        <v>45055</v>
      </c>
      <c r="B9">
        <f>26-SUM(May!C14,May!E14,May!F14,May!G14)</f>
        <v>0</v>
      </c>
      <c r="F9" t="s">
        <v>41</v>
      </c>
    </row>
    <row r="10" spans="1:10" x14ac:dyDescent="0.2">
      <c r="A10" s="4">
        <v>45056</v>
      </c>
      <c r="B10">
        <f>26-SUM(May!C15,May!E15,May!F15,May!G15)</f>
        <v>0</v>
      </c>
      <c r="F10" t="s">
        <v>42</v>
      </c>
    </row>
    <row r="11" spans="1:10" x14ac:dyDescent="0.2">
      <c r="A11" s="4">
        <v>45057</v>
      </c>
      <c r="B11">
        <f>26-SUM(May!C16,May!E16,May!F16,May!G16)</f>
        <v>0</v>
      </c>
      <c r="F11" t="s">
        <v>43</v>
      </c>
    </row>
    <row r="12" spans="1:10" x14ac:dyDescent="0.2">
      <c r="A12" s="4">
        <v>45058</v>
      </c>
      <c r="B12">
        <f>26-SUM(May!C17,May!E17,May!F17,May!G17)</f>
        <v>0</v>
      </c>
      <c r="F12" t="s">
        <v>44</v>
      </c>
    </row>
    <row r="13" spans="1:10" x14ac:dyDescent="0.2">
      <c r="A13" s="4">
        <v>45059</v>
      </c>
      <c r="B13">
        <f>26-SUM(May!C18,May!E18,May!F18,May!G18)</f>
        <v>0</v>
      </c>
      <c r="F13" t="s">
        <v>45</v>
      </c>
    </row>
    <row r="14" spans="1:10" x14ac:dyDescent="0.2">
      <c r="A14" s="4">
        <v>45060</v>
      </c>
      <c r="B14">
        <f>26-SUM(May!C19,May!E19,May!F19,May!G19)</f>
        <v>0</v>
      </c>
      <c r="F14" t="s">
        <v>46</v>
      </c>
      <c r="G14">
        <f>SUM(G2:G13)</f>
        <v>70</v>
      </c>
      <c r="H14">
        <f>SUM(H2:H13)</f>
        <v>49</v>
      </c>
      <c r="I14">
        <f>SUM(I2:I13)</f>
        <v>298</v>
      </c>
      <c r="J14">
        <f>SUM(J2:J13)</f>
        <v>2</v>
      </c>
    </row>
    <row r="15" spans="1:10" x14ac:dyDescent="0.2">
      <c r="A15" s="4">
        <v>45061</v>
      </c>
      <c r="B15">
        <f>26-SUM(May!C20,May!E20,May!F20,May!G20)</f>
        <v>0</v>
      </c>
    </row>
    <row r="16" spans="1:10" x14ac:dyDescent="0.2">
      <c r="A16" s="4">
        <v>45062</v>
      </c>
      <c r="B16">
        <f>26-SUM(May!C21,May!E21,May!F21,May!G21)</f>
        <v>0</v>
      </c>
    </row>
    <row r="17" spans="1:10" x14ac:dyDescent="0.2">
      <c r="A17" s="4">
        <v>45063</v>
      </c>
      <c r="B17">
        <f>26-SUM(May!C22,May!E22,May!F22,May!G22)</f>
        <v>0</v>
      </c>
      <c r="G17" t="s">
        <v>30</v>
      </c>
      <c r="H17" t="s">
        <v>31</v>
      </c>
      <c r="I17" t="s">
        <v>32</v>
      </c>
      <c r="J17" t="s">
        <v>33</v>
      </c>
    </row>
    <row r="18" spans="1:10" x14ac:dyDescent="0.2">
      <c r="A18" s="4">
        <v>45064</v>
      </c>
      <c r="B18">
        <f>26-SUM(May!C23,May!E23,May!F23,May!G23)</f>
        <v>1</v>
      </c>
      <c r="F18">
        <v>2019</v>
      </c>
      <c r="G18">
        <v>41</v>
      </c>
      <c r="H18">
        <v>33</v>
      </c>
      <c r="I18">
        <v>13</v>
      </c>
      <c r="J18">
        <v>0</v>
      </c>
    </row>
    <row r="19" spans="1:10" x14ac:dyDescent="0.2">
      <c r="A19" s="4">
        <v>45065</v>
      </c>
      <c r="B19">
        <f>26-SUM(May!C24,May!E24,May!F24,May!G24)</f>
        <v>2</v>
      </c>
      <c r="F19">
        <v>2020</v>
      </c>
      <c r="G19">
        <v>33</v>
      </c>
      <c r="H19">
        <v>15</v>
      </c>
      <c r="I19">
        <v>42</v>
      </c>
      <c r="J19">
        <v>0</v>
      </c>
    </row>
    <row r="20" spans="1:10" x14ac:dyDescent="0.2">
      <c r="A20" s="4">
        <v>45066</v>
      </c>
      <c r="B20">
        <f>26-SUM(May!C25,May!E25,May!F25,May!G25)</f>
        <v>2</v>
      </c>
      <c r="F20">
        <v>2021</v>
      </c>
      <c r="G20">
        <v>45</v>
      </c>
      <c r="H20">
        <v>10</v>
      </c>
      <c r="I20">
        <v>47</v>
      </c>
      <c r="J20">
        <v>0</v>
      </c>
    </row>
    <row r="21" spans="1:10" x14ac:dyDescent="0.2">
      <c r="A21" s="4">
        <v>45067</v>
      </c>
      <c r="B21">
        <f>26-SUM(May!C26,May!E26,May!F26,May!G26)</f>
        <v>0</v>
      </c>
      <c r="F21">
        <v>2022</v>
      </c>
      <c r="G21">
        <v>26</v>
      </c>
      <c r="H21">
        <v>6</v>
      </c>
      <c r="I21">
        <v>28</v>
      </c>
      <c r="J21">
        <v>0</v>
      </c>
    </row>
    <row r="22" spans="1:10" x14ac:dyDescent="0.2">
      <c r="A22" s="4">
        <v>45068</v>
      </c>
      <c r="B22">
        <f>26-SUM(May!C27,May!E27,May!F27,May!G27)</f>
        <v>1</v>
      </c>
      <c r="F22">
        <v>2023</v>
      </c>
      <c r="G22">
        <v>10</v>
      </c>
      <c r="H22">
        <v>14</v>
      </c>
      <c r="I22">
        <v>60</v>
      </c>
      <c r="J22">
        <v>0</v>
      </c>
    </row>
    <row r="23" spans="1:10" x14ac:dyDescent="0.2">
      <c r="A23" s="4">
        <v>45069</v>
      </c>
      <c r="B23">
        <f>26-SUM(May!C28,May!E28,May!F28,May!G28)</f>
        <v>5</v>
      </c>
    </row>
    <row r="24" spans="1:10" x14ac:dyDescent="0.2">
      <c r="A24" s="4">
        <v>45070</v>
      </c>
      <c r="B24">
        <f>26-SUM(May!C29,May!E29,May!F29,May!G29)</f>
        <v>0</v>
      </c>
    </row>
    <row r="25" spans="1:10" x14ac:dyDescent="0.2">
      <c r="A25" s="4">
        <v>45071</v>
      </c>
      <c r="B25">
        <f>26-SUM(May!C30,May!E30,May!F30,May!G30)</f>
        <v>0</v>
      </c>
    </row>
    <row r="26" spans="1:10" x14ac:dyDescent="0.2">
      <c r="A26" s="4">
        <v>45072</v>
      </c>
      <c r="B26">
        <f>26-SUM(May!C31,May!E31,May!F31,May!G31)</f>
        <v>0</v>
      </c>
    </row>
    <row r="27" spans="1:10" x14ac:dyDescent="0.2">
      <c r="A27" s="4">
        <v>45073</v>
      </c>
      <c r="B27">
        <f>26-SUM(May!C32,May!E32,May!F32,May!G32)</f>
        <v>0</v>
      </c>
    </row>
    <row r="28" spans="1:10" x14ac:dyDescent="0.2">
      <c r="A28" s="4">
        <v>45074</v>
      </c>
      <c r="B28">
        <f>26-SUM(May!C33,May!E33,May!F33,May!G33)</f>
        <v>0</v>
      </c>
    </row>
    <row r="29" spans="1:10" x14ac:dyDescent="0.2">
      <c r="A29" s="4">
        <v>45075</v>
      </c>
      <c r="B29">
        <f>26-SUM(May!C34,May!E34,May!F34,May!G34)</f>
        <v>0</v>
      </c>
    </row>
    <row r="30" spans="1:10" x14ac:dyDescent="0.2">
      <c r="A30" s="4">
        <v>45076</v>
      </c>
      <c r="B30">
        <f>26-SUM(May!C35,May!E35,May!F35,May!G35)</f>
        <v>1</v>
      </c>
    </row>
    <row r="31" spans="1:10" x14ac:dyDescent="0.2">
      <c r="A31" s="4">
        <v>45077</v>
      </c>
      <c r="B31">
        <f>26-SUM(May!C36,May!E36,May!F36,May!G36)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A4" zoomScaleNormal="100" workbookViewId="0">
      <selection activeCell="O36" sqref="O5:O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52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18</v>
      </c>
      <c r="C6" s="9">
        <v>20</v>
      </c>
      <c r="D6" s="9">
        <v>3</v>
      </c>
      <c r="E6" s="9">
        <v>6</v>
      </c>
      <c r="F6" s="9">
        <v>0</v>
      </c>
      <c r="G6" s="9">
        <v>0</v>
      </c>
      <c r="H6" s="9">
        <v>0</v>
      </c>
      <c r="I6" s="9">
        <v>1</v>
      </c>
      <c r="J6" s="9">
        <v>3</v>
      </c>
      <c r="K6" s="9">
        <v>0</v>
      </c>
      <c r="L6" s="10">
        <f>SUM(H6,I6,J6,K6)</f>
        <v>4</v>
      </c>
      <c r="M6" s="11">
        <v>0</v>
      </c>
      <c r="N6" s="12">
        <v>4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9" t="s">
        <v>19</v>
      </c>
      <c r="C7" s="9">
        <v>22</v>
      </c>
      <c r="D7" s="9">
        <v>3</v>
      </c>
      <c r="E7" s="9">
        <v>4</v>
      </c>
      <c r="F7" s="9">
        <v>0</v>
      </c>
      <c r="G7" s="9">
        <v>0</v>
      </c>
      <c r="H7" s="9">
        <v>0</v>
      </c>
      <c r="I7" s="9">
        <v>1</v>
      </c>
      <c r="J7" s="9">
        <v>2</v>
      </c>
      <c r="K7" s="9">
        <v>0</v>
      </c>
      <c r="L7" s="10">
        <f t="shared" ref="L7:L35" si="0">SUM(H7,I7,J7,K7)</f>
        <v>3</v>
      </c>
      <c r="M7" s="11">
        <v>0</v>
      </c>
      <c r="N7" s="12">
        <v>3</v>
      </c>
      <c r="O7" s="47">
        <f t="shared" ref="O7:O35" si="1">(C7)/(26-E7-F7-G7)</f>
        <v>1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13" t="s">
        <v>20</v>
      </c>
      <c r="C8" s="9">
        <v>20</v>
      </c>
      <c r="D8" s="9">
        <v>3</v>
      </c>
      <c r="E8" s="9">
        <v>5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10">
        <f t="shared" si="0"/>
        <v>1</v>
      </c>
      <c r="M8" s="11">
        <v>0</v>
      </c>
      <c r="N8" s="12">
        <v>1</v>
      </c>
      <c r="O8" s="47">
        <f t="shared" si="1"/>
        <v>0.95238095238095233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13" t="s">
        <v>14</v>
      </c>
      <c r="C9" s="9">
        <v>20</v>
      </c>
      <c r="D9" s="9">
        <v>3</v>
      </c>
      <c r="E9" s="9">
        <v>6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f t="shared" si="0"/>
        <v>0</v>
      </c>
      <c r="M9" s="11">
        <v>0</v>
      </c>
      <c r="N9" s="12">
        <v>0</v>
      </c>
      <c r="O9" s="47">
        <f t="shared" si="1"/>
        <v>1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15</v>
      </c>
      <c r="C10" s="9">
        <v>20</v>
      </c>
      <c r="D10" s="9">
        <v>2</v>
      </c>
      <c r="E10" s="9">
        <v>6</v>
      </c>
      <c r="F10" s="9">
        <v>0</v>
      </c>
      <c r="G10" s="9">
        <v>0</v>
      </c>
      <c r="H10" s="9">
        <v>0</v>
      </c>
      <c r="I10" s="9">
        <v>0</v>
      </c>
      <c r="J10" s="9">
        <v>3</v>
      </c>
      <c r="K10" s="9">
        <v>0</v>
      </c>
      <c r="L10" s="10">
        <f t="shared" si="0"/>
        <v>3</v>
      </c>
      <c r="M10" s="11">
        <v>1</v>
      </c>
      <c r="N10" s="12">
        <v>5</v>
      </c>
      <c r="O10" s="47">
        <f t="shared" si="1"/>
        <v>1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16</v>
      </c>
      <c r="C11" s="9">
        <v>18</v>
      </c>
      <c r="D11" s="9">
        <v>1</v>
      </c>
      <c r="E11" s="9">
        <v>5</v>
      </c>
      <c r="F11" s="9">
        <v>0</v>
      </c>
      <c r="G11" s="9">
        <v>2</v>
      </c>
      <c r="H11" s="9">
        <v>0</v>
      </c>
      <c r="I11" s="9">
        <v>1</v>
      </c>
      <c r="J11" s="9">
        <v>4</v>
      </c>
      <c r="K11" s="9">
        <v>0</v>
      </c>
      <c r="L11" s="10">
        <f t="shared" si="0"/>
        <v>5</v>
      </c>
      <c r="M11" s="11">
        <v>1</v>
      </c>
      <c r="N11" s="12">
        <v>3</v>
      </c>
      <c r="O11" s="47">
        <f t="shared" si="1"/>
        <v>0.94736842105263153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17</v>
      </c>
      <c r="C12" s="9">
        <v>21</v>
      </c>
      <c r="D12" s="9">
        <v>0</v>
      </c>
      <c r="E12" s="9">
        <v>4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10">
        <f t="shared" si="0"/>
        <v>1</v>
      </c>
      <c r="M12" s="11">
        <v>0</v>
      </c>
      <c r="N12" s="12">
        <v>3</v>
      </c>
      <c r="O12" s="47">
        <f t="shared" si="1"/>
        <v>0.95454545454545459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18</v>
      </c>
      <c r="C13" s="9">
        <v>19</v>
      </c>
      <c r="D13" s="9">
        <v>0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>
        <v>2</v>
      </c>
      <c r="K13" s="9">
        <v>0</v>
      </c>
      <c r="L13" s="10">
        <f t="shared" si="0"/>
        <v>4</v>
      </c>
      <c r="M13" s="11">
        <v>2</v>
      </c>
      <c r="N13" s="12">
        <v>2</v>
      </c>
      <c r="O13" s="47">
        <f t="shared" si="1"/>
        <v>0.82608695652173914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9" t="s">
        <v>19</v>
      </c>
      <c r="C14" s="9">
        <v>20</v>
      </c>
      <c r="D14" s="9">
        <v>0</v>
      </c>
      <c r="E14" s="9">
        <v>3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f t="shared" si="0"/>
        <v>0</v>
      </c>
      <c r="M14" s="11">
        <v>0</v>
      </c>
      <c r="N14" s="12">
        <v>4</v>
      </c>
      <c r="O14" s="47">
        <f t="shared" si="1"/>
        <v>0.86956521739130432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13" t="s">
        <v>20</v>
      </c>
      <c r="C15" s="9">
        <v>19</v>
      </c>
      <c r="D15" s="9">
        <v>0</v>
      </c>
      <c r="E15" s="9">
        <v>5</v>
      </c>
      <c r="F15" s="9">
        <v>0</v>
      </c>
      <c r="G15" s="9">
        <v>0</v>
      </c>
      <c r="H15" s="9">
        <v>2</v>
      </c>
      <c r="I15" s="9">
        <v>0</v>
      </c>
      <c r="J15" s="9">
        <v>1</v>
      </c>
      <c r="K15" s="9">
        <v>0</v>
      </c>
      <c r="L15" s="10">
        <f t="shared" si="0"/>
        <v>3</v>
      </c>
      <c r="M15" s="11">
        <v>0</v>
      </c>
      <c r="N15" s="12">
        <v>0</v>
      </c>
      <c r="O15" s="47">
        <f t="shared" si="1"/>
        <v>0.90476190476190477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13" t="s">
        <v>14</v>
      </c>
      <c r="C16" s="9">
        <v>20</v>
      </c>
      <c r="D16" s="9">
        <v>0</v>
      </c>
      <c r="E16" s="9">
        <v>5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10">
        <f t="shared" si="0"/>
        <v>1</v>
      </c>
      <c r="M16" s="11">
        <v>0</v>
      </c>
      <c r="N16" s="12">
        <v>0</v>
      </c>
      <c r="O16" s="47">
        <f t="shared" si="1"/>
        <v>0.95238095238095233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15</v>
      </c>
      <c r="C17" s="9">
        <v>20</v>
      </c>
      <c r="D17" s="9">
        <v>0</v>
      </c>
      <c r="E17" s="9">
        <v>5</v>
      </c>
      <c r="F17" s="9">
        <v>0</v>
      </c>
      <c r="G17" s="9">
        <v>0</v>
      </c>
      <c r="H17" s="9">
        <v>1</v>
      </c>
      <c r="I17" s="9">
        <v>0</v>
      </c>
      <c r="J17" s="9">
        <v>2</v>
      </c>
      <c r="K17" s="9">
        <v>0</v>
      </c>
      <c r="L17" s="10">
        <f t="shared" si="0"/>
        <v>3</v>
      </c>
      <c r="M17" s="11">
        <v>0</v>
      </c>
      <c r="N17" s="12">
        <v>5</v>
      </c>
      <c r="O17" s="47">
        <f t="shared" si="1"/>
        <v>0.95238095238095233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16</v>
      </c>
      <c r="C18" s="9">
        <v>18</v>
      </c>
      <c r="D18" s="9">
        <v>0</v>
      </c>
      <c r="E18" s="9">
        <v>5</v>
      </c>
      <c r="F18" s="9">
        <v>0</v>
      </c>
      <c r="G18" s="9">
        <v>0</v>
      </c>
      <c r="H18" s="9">
        <v>0</v>
      </c>
      <c r="I18" s="9">
        <v>1</v>
      </c>
      <c r="J18" s="9">
        <v>2</v>
      </c>
      <c r="K18" s="9">
        <v>0</v>
      </c>
      <c r="L18" s="10">
        <f t="shared" si="0"/>
        <v>3</v>
      </c>
      <c r="M18" s="11">
        <v>0</v>
      </c>
      <c r="N18" s="12">
        <v>3</v>
      </c>
      <c r="O18" s="47">
        <f t="shared" si="1"/>
        <v>0.8571428571428571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17</v>
      </c>
      <c r="C19" s="9">
        <v>19</v>
      </c>
      <c r="D19" s="9">
        <v>2</v>
      </c>
      <c r="E19" s="9">
        <v>5</v>
      </c>
      <c r="F19" s="9">
        <v>0</v>
      </c>
      <c r="G19" s="9">
        <v>0</v>
      </c>
      <c r="H19" s="9">
        <v>1</v>
      </c>
      <c r="I19" s="9">
        <v>0</v>
      </c>
      <c r="J19" s="9">
        <v>2</v>
      </c>
      <c r="K19" s="9">
        <v>0</v>
      </c>
      <c r="L19" s="10">
        <f t="shared" si="0"/>
        <v>3</v>
      </c>
      <c r="M19" s="11">
        <v>1</v>
      </c>
      <c r="N19" s="12">
        <v>1</v>
      </c>
      <c r="O19" s="47">
        <f t="shared" si="1"/>
        <v>0.90476190476190477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18</v>
      </c>
      <c r="C20" s="9">
        <v>20</v>
      </c>
      <c r="D20" s="9">
        <v>2</v>
      </c>
      <c r="E20" s="9">
        <v>6</v>
      </c>
      <c r="F20" s="9">
        <v>0</v>
      </c>
      <c r="G20" s="9">
        <v>0</v>
      </c>
      <c r="H20" s="9">
        <v>0</v>
      </c>
      <c r="I20" s="9">
        <v>1</v>
      </c>
      <c r="J20" s="9">
        <v>4</v>
      </c>
      <c r="K20" s="9">
        <v>0</v>
      </c>
      <c r="L20" s="10">
        <f t="shared" si="0"/>
        <v>5</v>
      </c>
      <c r="M20" s="11">
        <v>0</v>
      </c>
      <c r="N20" s="12">
        <v>4</v>
      </c>
      <c r="O20" s="47">
        <f t="shared" si="1"/>
        <v>1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9" t="s">
        <v>19</v>
      </c>
      <c r="C21" s="9">
        <v>21</v>
      </c>
      <c r="D21" s="9">
        <v>1</v>
      </c>
      <c r="E21" s="9">
        <v>5</v>
      </c>
      <c r="F21" s="9">
        <v>0</v>
      </c>
      <c r="G21" s="9">
        <v>0</v>
      </c>
      <c r="H21" s="9">
        <v>0</v>
      </c>
      <c r="I21" s="9">
        <v>3</v>
      </c>
      <c r="J21" s="9">
        <v>1</v>
      </c>
      <c r="K21" s="9">
        <v>0</v>
      </c>
      <c r="L21" s="10">
        <f t="shared" si="0"/>
        <v>4</v>
      </c>
      <c r="M21" s="11">
        <v>0</v>
      </c>
      <c r="N21" s="12">
        <v>6</v>
      </c>
      <c r="O21" s="47">
        <f t="shared" si="1"/>
        <v>1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13" t="s">
        <v>20</v>
      </c>
      <c r="C22" s="9">
        <v>19</v>
      </c>
      <c r="D22" s="9">
        <v>1</v>
      </c>
      <c r="E22" s="9">
        <v>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0">
        <f t="shared" si="0"/>
        <v>0</v>
      </c>
      <c r="M22" s="11">
        <v>0</v>
      </c>
      <c r="N22" s="12">
        <v>0</v>
      </c>
      <c r="O22" s="47">
        <f t="shared" si="1"/>
        <v>1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13" t="s">
        <v>14</v>
      </c>
      <c r="C23" s="9">
        <v>19</v>
      </c>
      <c r="D23" s="9">
        <v>1</v>
      </c>
      <c r="E23" s="9">
        <v>7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f t="shared" si="0"/>
        <v>0</v>
      </c>
      <c r="M23" s="11">
        <v>0</v>
      </c>
      <c r="N23" s="12">
        <v>0</v>
      </c>
      <c r="O23" s="47">
        <f t="shared" si="1"/>
        <v>1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15</v>
      </c>
      <c r="C24" s="9">
        <v>19</v>
      </c>
      <c r="D24" s="9">
        <v>1</v>
      </c>
      <c r="E24" s="9">
        <v>7</v>
      </c>
      <c r="F24" s="9">
        <v>0</v>
      </c>
      <c r="G24" s="9">
        <v>0</v>
      </c>
      <c r="H24" s="9">
        <v>0</v>
      </c>
      <c r="I24" s="9">
        <v>0</v>
      </c>
      <c r="J24" s="9">
        <v>3</v>
      </c>
      <c r="K24" s="9">
        <v>0</v>
      </c>
      <c r="L24" s="10">
        <f t="shared" si="0"/>
        <v>3</v>
      </c>
      <c r="M24" s="11">
        <v>0</v>
      </c>
      <c r="N24" s="12">
        <v>3</v>
      </c>
      <c r="O24" s="47">
        <f t="shared" si="1"/>
        <v>1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16</v>
      </c>
      <c r="C25" s="9">
        <v>19</v>
      </c>
      <c r="D25" s="9">
        <v>1</v>
      </c>
      <c r="E25" s="9">
        <v>7</v>
      </c>
      <c r="F25" s="9">
        <v>0</v>
      </c>
      <c r="G25" s="9">
        <v>0</v>
      </c>
      <c r="H25" s="9">
        <v>0</v>
      </c>
      <c r="I25" s="9">
        <v>0</v>
      </c>
      <c r="J25" s="9">
        <v>3</v>
      </c>
      <c r="K25" s="9">
        <v>0</v>
      </c>
      <c r="L25" s="10">
        <f t="shared" si="0"/>
        <v>3</v>
      </c>
      <c r="M25" s="11">
        <v>0</v>
      </c>
      <c r="N25" s="12">
        <v>4</v>
      </c>
      <c r="O25" s="47">
        <f t="shared" si="1"/>
        <v>1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17</v>
      </c>
      <c r="C26" s="9">
        <v>18</v>
      </c>
      <c r="D26" s="9">
        <v>1</v>
      </c>
      <c r="E26" s="9">
        <v>8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10">
        <f t="shared" si="0"/>
        <v>1</v>
      </c>
      <c r="M26" s="11">
        <v>0</v>
      </c>
      <c r="N26" s="12">
        <v>1</v>
      </c>
      <c r="O26" s="47">
        <f t="shared" si="1"/>
        <v>1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18</v>
      </c>
      <c r="C27" s="9">
        <v>18</v>
      </c>
      <c r="D27" s="9">
        <v>1</v>
      </c>
      <c r="E27" s="9">
        <v>8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0</v>
      </c>
      <c r="L27" s="10">
        <f t="shared" si="0"/>
        <v>1</v>
      </c>
      <c r="M27" s="11">
        <v>0</v>
      </c>
      <c r="N27" s="12">
        <v>1</v>
      </c>
      <c r="O27" s="47">
        <f t="shared" si="1"/>
        <v>1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9" t="s">
        <v>19</v>
      </c>
      <c r="C28" s="9">
        <v>18</v>
      </c>
      <c r="D28" s="9">
        <v>1</v>
      </c>
      <c r="E28" s="9">
        <v>8</v>
      </c>
      <c r="F28" s="9">
        <v>0</v>
      </c>
      <c r="G28" s="9">
        <v>0</v>
      </c>
      <c r="H28" s="9">
        <v>0</v>
      </c>
      <c r="I28" s="9">
        <v>0</v>
      </c>
      <c r="J28" s="9">
        <v>6</v>
      </c>
      <c r="K28" s="9">
        <v>0</v>
      </c>
      <c r="L28" s="10">
        <f t="shared" si="0"/>
        <v>6</v>
      </c>
      <c r="M28" s="11">
        <v>0</v>
      </c>
      <c r="N28" s="12">
        <v>7</v>
      </c>
      <c r="O28" s="47">
        <f t="shared" si="1"/>
        <v>1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13" t="s">
        <v>20</v>
      </c>
      <c r="C29" s="9">
        <v>18</v>
      </c>
      <c r="D29" s="9">
        <v>1</v>
      </c>
      <c r="E29" s="9">
        <v>7</v>
      </c>
      <c r="F29" s="9">
        <v>0</v>
      </c>
      <c r="G29" s="9">
        <v>0</v>
      </c>
      <c r="H29" s="9">
        <v>1</v>
      </c>
      <c r="I29" s="9">
        <v>1</v>
      </c>
      <c r="J29" s="9">
        <v>0</v>
      </c>
      <c r="K29" s="9">
        <v>0</v>
      </c>
      <c r="L29" s="10">
        <f t="shared" si="0"/>
        <v>2</v>
      </c>
      <c r="M29" s="11">
        <v>0</v>
      </c>
      <c r="N29" s="12">
        <v>1</v>
      </c>
      <c r="O29" s="47">
        <f t="shared" si="1"/>
        <v>0.94736842105263153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13" t="s">
        <v>14</v>
      </c>
      <c r="C30" s="9">
        <v>19</v>
      </c>
      <c r="D30" s="9">
        <v>1</v>
      </c>
      <c r="E30" s="9">
        <v>7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10">
        <f t="shared" si="0"/>
        <v>1</v>
      </c>
      <c r="M30" s="11">
        <v>0</v>
      </c>
      <c r="N30" s="12">
        <v>0</v>
      </c>
      <c r="O30" s="47">
        <f t="shared" si="1"/>
        <v>1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15</v>
      </c>
      <c r="C31" s="9">
        <v>19</v>
      </c>
      <c r="D31" s="9">
        <v>1</v>
      </c>
      <c r="E31" s="9">
        <v>7</v>
      </c>
      <c r="F31" s="9">
        <v>0</v>
      </c>
      <c r="G31" s="9">
        <v>0</v>
      </c>
      <c r="H31" s="9">
        <v>0</v>
      </c>
      <c r="I31" s="9">
        <v>1</v>
      </c>
      <c r="J31" s="9">
        <v>2</v>
      </c>
      <c r="K31" s="9">
        <v>0</v>
      </c>
      <c r="L31" s="10">
        <f t="shared" si="0"/>
        <v>3</v>
      </c>
      <c r="M31" s="11">
        <v>0</v>
      </c>
      <c r="N31" s="12">
        <v>5</v>
      </c>
      <c r="O31" s="47">
        <f t="shared" si="1"/>
        <v>1</v>
      </c>
      <c r="P31" s="6"/>
      <c r="Q31" s="6"/>
      <c r="R31" s="6"/>
      <c r="S31" s="6"/>
      <c r="T31" s="6"/>
      <c r="U31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16</v>
      </c>
      <c r="C32" s="9">
        <v>18</v>
      </c>
      <c r="D32" s="9">
        <v>2</v>
      </c>
      <c r="E32" s="9">
        <v>7</v>
      </c>
      <c r="F32" s="9">
        <v>0</v>
      </c>
      <c r="G32" s="9">
        <v>0</v>
      </c>
      <c r="H32" s="9">
        <v>0</v>
      </c>
      <c r="I32" s="9">
        <v>0</v>
      </c>
      <c r="J32" s="9">
        <v>5</v>
      </c>
      <c r="K32" s="9">
        <v>0</v>
      </c>
      <c r="L32" s="10">
        <f>SUM(H32,I32,J32,K32)</f>
        <v>5</v>
      </c>
      <c r="M32" s="11">
        <v>0</v>
      </c>
      <c r="N32" s="12">
        <v>4</v>
      </c>
      <c r="O32" s="47">
        <f t="shared" si="1"/>
        <v>0.94736842105263153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17</v>
      </c>
      <c r="C33" s="9">
        <v>20</v>
      </c>
      <c r="D33" s="9">
        <v>2</v>
      </c>
      <c r="E33" s="9">
        <v>5</v>
      </c>
      <c r="F33" s="9">
        <v>0</v>
      </c>
      <c r="G33" s="9">
        <v>0</v>
      </c>
      <c r="H33" s="9">
        <v>2</v>
      </c>
      <c r="I33" s="9">
        <v>1</v>
      </c>
      <c r="J33" s="9">
        <v>1</v>
      </c>
      <c r="K33" s="9">
        <v>0</v>
      </c>
      <c r="L33" s="10">
        <f t="shared" si="0"/>
        <v>4</v>
      </c>
      <c r="M33" s="11">
        <v>0</v>
      </c>
      <c r="N33" s="12">
        <v>1</v>
      </c>
      <c r="O33" s="47">
        <f t="shared" si="1"/>
        <v>0.95238095238095233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9" t="s">
        <v>18</v>
      </c>
      <c r="C34" s="9">
        <v>21</v>
      </c>
      <c r="D34" s="9">
        <v>2</v>
      </c>
      <c r="E34" s="9">
        <v>5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0</v>
      </c>
      <c r="L34" s="10">
        <f t="shared" si="0"/>
        <v>3</v>
      </c>
      <c r="M34" s="11">
        <v>0</v>
      </c>
      <c r="N34" s="12">
        <v>5</v>
      </c>
      <c r="O34" s="47">
        <f t="shared" si="1"/>
        <v>1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9" t="s">
        <v>19</v>
      </c>
      <c r="C35" s="9">
        <v>19</v>
      </c>
      <c r="D35" s="9">
        <v>1</v>
      </c>
      <c r="E35" s="9">
        <v>4</v>
      </c>
      <c r="F35" s="9">
        <v>0</v>
      </c>
      <c r="G35" s="9">
        <v>0</v>
      </c>
      <c r="H35" s="9">
        <v>2</v>
      </c>
      <c r="I35" s="9">
        <v>1</v>
      </c>
      <c r="J35" s="9">
        <v>0</v>
      </c>
      <c r="K35" s="9">
        <v>0</v>
      </c>
      <c r="L35" s="10">
        <f t="shared" si="0"/>
        <v>3</v>
      </c>
      <c r="M35" s="11">
        <v>1</v>
      </c>
      <c r="N35" s="12">
        <v>6</v>
      </c>
      <c r="O35" s="47">
        <f t="shared" si="1"/>
        <v>0.86363636363636365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37" t="s">
        <v>22</v>
      </c>
      <c r="B36" s="37"/>
      <c r="C36" s="13">
        <f t="shared" ref="C36:N36" si="2">SUM(C6:C35)</f>
        <v>581</v>
      </c>
      <c r="D36" s="13">
        <f t="shared" si="2"/>
        <v>37</v>
      </c>
      <c r="E36" s="13">
        <f t="shared" si="2"/>
        <v>172</v>
      </c>
      <c r="F36" s="13">
        <f t="shared" si="2"/>
        <v>0</v>
      </c>
      <c r="G36" s="13">
        <f t="shared" si="2"/>
        <v>2</v>
      </c>
      <c r="H36" s="13">
        <f t="shared" si="2"/>
        <v>13</v>
      </c>
      <c r="I36" s="13">
        <f t="shared" si="2"/>
        <v>15</v>
      </c>
      <c r="J36" s="13">
        <f t="shared" si="2"/>
        <v>50</v>
      </c>
      <c r="K36" s="13">
        <f t="shared" si="2"/>
        <v>0</v>
      </c>
      <c r="L36" s="16">
        <f t="shared" si="2"/>
        <v>78</v>
      </c>
      <c r="M36" s="17">
        <f t="shared" si="2"/>
        <v>6</v>
      </c>
      <c r="N36" s="18">
        <f t="shared" si="2"/>
        <v>82</v>
      </c>
      <c r="O36" s="48">
        <f>AVERAGE(O6:O35)</f>
        <v>0.96107099104810767</v>
      </c>
      <c r="P36" s="6"/>
      <c r="Q36" s="19"/>
      <c r="R36" s="6"/>
      <c r="S36" s="6"/>
      <c r="T36" s="6"/>
      <c r="U36" s="7"/>
      <c r="V36" s="7"/>
      <c r="W36" s="6"/>
      <c r="X36" s="6"/>
      <c r="Y36" s="4"/>
      <c r="Z36"/>
      <c r="AA36" s="1"/>
      <c r="AB36" s="4"/>
    </row>
    <row r="37" spans="1:28" ht="16.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6"/>
      <c r="W37" s="6"/>
    </row>
    <row r="38" spans="1:28" ht="16.5" x14ac:dyDescent="0.3">
      <c r="A38" s="38" t="s">
        <v>23</v>
      </c>
      <c r="B38" s="38"/>
      <c r="C38" s="38"/>
      <c r="D38" s="38"/>
      <c r="E38" s="38"/>
      <c r="F38" s="38"/>
      <c r="G38" s="38"/>
      <c r="H38" s="38"/>
      <c r="I38" s="38"/>
      <c r="J38" s="38"/>
      <c r="K38" s="20"/>
      <c r="L38" s="40">
        <f>AVERAGE(C6:C35)</f>
        <v>19.366666666666667</v>
      </c>
      <c r="M38" s="40"/>
      <c r="N38" s="40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24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AVERAGE(E6:E35)</f>
        <v>5.7333333333333334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25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AVERAGE(L6:L35)</f>
        <v>2.6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26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AVERAGE(H6:H35)</f>
        <v>0.43333333333333335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27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AVERAGE(I6:I35)</f>
        <v>0.5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AVERAGE(J6:J35)</f>
        <v>1.6666666666666667</v>
      </c>
      <c r="M43" s="40"/>
      <c r="N43" s="40"/>
      <c r="O43" s="6"/>
      <c r="U43" s="7"/>
      <c r="V43" s="6"/>
      <c r="W43" s="6"/>
    </row>
    <row r="44" spans="1:28" ht="16.5" x14ac:dyDescent="0.3">
      <c r="A44" s="38" t="s">
        <v>29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AVERAGE(N6:N35)</f>
        <v>2.7333333333333334</v>
      </c>
      <c r="M44" s="40"/>
      <c r="N44" s="40"/>
      <c r="O44" s="6"/>
      <c r="U44" s="7"/>
      <c r="V44" s="6"/>
      <c r="W44" s="6"/>
    </row>
    <row r="45" spans="1:28" ht="16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21"/>
      <c r="L45" s="41">
        <f>M36/L36</f>
        <v>7.6923076923076927E-2</v>
      </c>
      <c r="M45" s="41"/>
      <c r="N45" s="41"/>
      <c r="O45" s="6"/>
      <c r="U45" s="7"/>
      <c r="V45" s="6"/>
      <c r="W45" s="6"/>
    </row>
    <row r="47" spans="1:28" ht="15.75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2"/>
      <c r="N47" s="22"/>
    </row>
    <row r="48" spans="1:28" ht="16.5" x14ac:dyDescent="0.3">
      <c r="B48" s="9"/>
      <c r="C48" s="35">
        <v>2019</v>
      </c>
      <c r="D48" s="36"/>
      <c r="E48" s="35">
        <v>2020</v>
      </c>
      <c r="F48" s="36"/>
      <c r="G48" s="35">
        <v>2021</v>
      </c>
      <c r="H48" s="36"/>
      <c r="I48" s="37">
        <v>2022</v>
      </c>
      <c r="J48" s="37"/>
      <c r="K48" s="37">
        <v>2023</v>
      </c>
      <c r="L48" s="37"/>
      <c r="M48" s="23"/>
      <c r="T48" s="4"/>
      <c r="U48"/>
      <c r="W48" s="4"/>
      <c r="X48"/>
      <c r="Y48" s="1"/>
      <c r="Z48" s="4"/>
    </row>
    <row r="49" spans="2:26" ht="16.5" x14ac:dyDescent="0.3">
      <c r="B49" s="13" t="s">
        <v>1</v>
      </c>
      <c r="C49" s="31">
        <v>0.1333</v>
      </c>
      <c r="D49" s="32"/>
      <c r="E49" s="31">
        <v>0.1782</v>
      </c>
      <c r="F49" s="32"/>
      <c r="G49" s="31">
        <v>7.6899999999999996E-2</v>
      </c>
      <c r="H49" s="32"/>
      <c r="I49" s="33">
        <v>0.1346</v>
      </c>
      <c r="J49" s="33"/>
      <c r="K49" s="33">
        <v>4.1700000000000001E-2</v>
      </c>
      <c r="L49" s="33"/>
      <c r="M49" s="14"/>
      <c r="T49" s="4"/>
      <c r="U49"/>
      <c r="W49" s="4"/>
      <c r="X49"/>
      <c r="Y49" s="1"/>
      <c r="Z49" s="4"/>
    </row>
    <row r="50" spans="2:26" ht="16.5" x14ac:dyDescent="0.3">
      <c r="B50" s="13" t="s">
        <v>47</v>
      </c>
      <c r="C50" s="31">
        <v>0.13039999999999999</v>
      </c>
      <c r="D50" s="32"/>
      <c r="E50" s="31">
        <v>7.7799999999999994E-2</v>
      </c>
      <c r="F50" s="32"/>
      <c r="G50" s="31">
        <v>0.20430000000000001</v>
      </c>
      <c r="H50" s="32"/>
      <c r="I50" s="33">
        <v>9.4299999999999995E-2</v>
      </c>
      <c r="J50" s="33"/>
      <c r="K50" s="33">
        <v>4.3999999999999997E-2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49</v>
      </c>
      <c r="C51" s="31">
        <v>6.8199999999999997E-2</v>
      </c>
      <c r="D51" s="32"/>
      <c r="E51" s="31">
        <v>0.125</v>
      </c>
      <c r="F51" s="32"/>
      <c r="G51" s="31">
        <v>7.0000000000000007E-2</v>
      </c>
      <c r="H51" s="32"/>
      <c r="I51" s="33">
        <v>0.16669999999999999</v>
      </c>
      <c r="J51" s="33"/>
      <c r="K51" s="33">
        <v>5.9499999999999997E-2</v>
      </c>
      <c r="L51" s="33"/>
      <c r="T51" s="4"/>
      <c r="U51"/>
      <c r="W51" s="4"/>
      <c r="X51"/>
      <c r="Y51" s="1"/>
      <c r="Z51" s="4"/>
    </row>
    <row r="52" spans="2:26" ht="16.5" x14ac:dyDescent="0.3">
      <c r="B52" s="13" t="s">
        <v>50</v>
      </c>
      <c r="C52" s="31">
        <v>7.6899999999999996E-2</v>
      </c>
      <c r="D52" s="32"/>
      <c r="E52" s="31">
        <v>0.16850000000000001</v>
      </c>
      <c r="F52" s="32"/>
      <c r="G52" s="31">
        <v>0.10199999999999999</v>
      </c>
      <c r="H52" s="32"/>
      <c r="I52" s="33">
        <v>9.2299999999999993E-2</v>
      </c>
      <c r="J52" s="33"/>
      <c r="K52" s="33">
        <v>9.0899999999999995E-2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38</v>
      </c>
      <c r="C53" s="31">
        <v>0.13789999999999999</v>
      </c>
      <c r="D53" s="32"/>
      <c r="E53" s="31">
        <v>0.1444</v>
      </c>
      <c r="F53" s="32"/>
      <c r="G53" s="31">
        <v>8.8200000000000001E-2</v>
      </c>
      <c r="H53" s="32"/>
      <c r="I53" s="31">
        <v>0.05</v>
      </c>
      <c r="J53" s="32"/>
      <c r="K53" s="31">
        <v>5.9499999999999997E-2</v>
      </c>
      <c r="L53" s="32"/>
      <c r="T53" s="4"/>
      <c r="U53"/>
      <c r="W53" s="4"/>
      <c r="X53"/>
      <c r="Y53" s="1"/>
      <c r="Z53" s="4"/>
    </row>
    <row r="54" spans="2:26" ht="16.5" x14ac:dyDescent="0.3">
      <c r="B54" s="13" t="s">
        <v>52</v>
      </c>
      <c r="C54" s="44">
        <v>7.3499999999999996E-2</v>
      </c>
      <c r="D54" s="45"/>
      <c r="E54" s="44">
        <v>0.1368</v>
      </c>
      <c r="F54" s="45"/>
      <c r="G54" s="31">
        <v>0.1087</v>
      </c>
      <c r="H54" s="32"/>
      <c r="I54" s="31">
        <v>6.9000000000000006E-2</v>
      </c>
      <c r="J54" s="32"/>
      <c r="K54" s="31">
        <v>7.6899999999999996E-2</v>
      </c>
      <c r="L54" s="32"/>
      <c r="T54" s="4"/>
      <c r="U54"/>
      <c r="W54" s="4"/>
      <c r="X54"/>
      <c r="Y54" s="1"/>
      <c r="Z54" s="4"/>
    </row>
  </sheetData>
  <mergeCells count="55">
    <mergeCell ref="A39:J39"/>
    <mergeCell ref="L39:N39"/>
    <mergeCell ref="A1:Y3"/>
    <mergeCell ref="A5:B5"/>
    <mergeCell ref="A36:B36"/>
    <mergeCell ref="A38:J38"/>
    <mergeCell ref="L38:N38"/>
    <mergeCell ref="A40:J40"/>
    <mergeCell ref="L40:N40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B47:L47"/>
    <mergeCell ref="C48:D48"/>
    <mergeCell ref="E48:F48"/>
    <mergeCell ref="G48:H48"/>
    <mergeCell ref="I48:J48"/>
    <mergeCell ref="K48:L48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C52:D52"/>
    <mergeCell ref="E52:F52"/>
    <mergeCell ref="G52:H52"/>
    <mergeCell ref="I52:J52"/>
    <mergeCell ref="K52:L52"/>
    <mergeCell ref="C51:D51"/>
    <mergeCell ref="E51:F51"/>
    <mergeCell ref="G51:H51"/>
    <mergeCell ref="I51:J51"/>
    <mergeCell ref="K51:L51"/>
    <mergeCell ref="C54:D54"/>
    <mergeCell ref="E54:F54"/>
    <mergeCell ref="G54:H54"/>
    <mergeCell ref="I54:J54"/>
    <mergeCell ref="K54:L54"/>
    <mergeCell ref="C53:D53"/>
    <mergeCell ref="E53:F53"/>
    <mergeCell ref="G53:H53"/>
    <mergeCell ref="I53:J53"/>
    <mergeCell ref="K53:L53"/>
  </mergeCells>
  <pageMargins left="0.7" right="0.7" top="0.75" bottom="0.75" header="0.3" footer="0.3"/>
  <pageSetup scale="6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36" sqref="J36"/>
    </sheetView>
  </sheetViews>
  <sheetFormatPr defaultRowHeight="11.25" x14ac:dyDescent="0.2"/>
  <sheetData>
    <row r="1" spans="1:8" x14ac:dyDescent="0.2">
      <c r="A1" s="4">
        <v>45078</v>
      </c>
      <c r="B1">
        <f>26-SUM(Jun!C6,Jun!E6,Jun!F6,Jun!G6)</f>
        <v>0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4">
        <v>45079</v>
      </c>
      <c r="B2">
        <f>26-SUM(Jun!C7,Jun!E7,Jun!F7,Jun!G7)</f>
        <v>0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45080</v>
      </c>
      <c r="B3">
        <f>26-SUM(Jun!C8,Jun!E8,Jun!F8,Jun!G8)</f>
        <v>1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45081</v>
      </c>
      <c r="B4">
        <f>26-SUM(Jun!C9,Jun!E9,Jun!F9,Jun!G9)</f>
        <v>0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45082</v>
      </c>
      <c r="B5">
        <f>26-SUM(Jun!C10,Jun!E10,Jun!F10,Jun!G10)</f>
        <v>0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45083</v>
      </c>
      <c r="B6">
        <f>26-SUM(Jun!C11,Jun!E11,Jun!F11,Jun!G11)</f>
        <v>1</v>
      </c>
      <c r="D6" t="s">
        <v>38</v>
      </c>
      <c r="E6">
        <v>10</v>
      </c>
      <c r="F6">
        <v>14</v>
      </c>
      <c r="G6">
        <v>60</v>
      </c>
      <c r="H6">
        <v>0</v>
      </c>
    </row>
    <row r="7" spans="1:8" x14ac:dyDescent="0.2">
      <c r="A7" s="4">
        <v>45084</v>
      </c>
      <c r="B7">
        <f>26-SUM(Jun!C12,Jun!E12,Jun!F12,Jun!G12)</f>
        <v>1</v>
      </c>
      <c r="D7" t="s">
        <v>39</v>
      </c>
      <c r="E7">
        <v>13</v>
      </c>
      <c r="F7">
        <v>15</v>
      </c>
      <c r="G7">
        <v>50</v>
      </c>
      <c r="H7">
        <v>0</v>
      </c>
    </row>
    <row r="8" spans="1:8" x14ac:dyDescent="0.2">
      <c r="A8" s="4">
        <v>45085</v>
      </c>
      <c r="B8">
        <f>26-SUM(Jun!C13,Jun!E13,Jun!F13,Jun!G13)</f>
        <v>4</v>
      </c>
      <c r="D8" t="s">
        <v>40</v>
      </c>
    </row>
    <row r="9" spans="1:8" x14ac:dyDescent="0.2">
      <c r="A9" s="4">
        <v>45086</v>
      </c>
      <c r="B9">
        <f>26-SUM(Jun!C14,Jun!E14,Jun!F14,Jun!G14)</f>
        <v>3</v>
      </c>
      <c r="D9" t="s">
        <v>41</v>
      </c>
    </row>
    <row r="10" spans="1:8" x14ac:dyDescent="0.2">
      <c r="A10" s="4">
        <v>45087</v>
      </c>
      <c r="B10">
        <f>26-SUM(Jun!C15,Jun!E15,Jun!F15,Jun!G15)</f>
        <v>2</v>
      </c>
      <c r="D10" t="s">
        <v>42</v>
      </c>
    </row>
    <row r="11" spans="1:8" x14ac:dyDescent="0.2">
      <c r="A11" s="4">
        <v>45088</v>
      </c>
      <c r="B11">
        <f>26-SUM(Jun!C16,Jun!E16,Jun!F16,Jun!G16)</f>
        <v>1</v>
      </c>
      <c r="D11" t="s">
        <v>43</v>
      </c>
    </row>
    <row r="12" spans="1:8" x14ac:dyDescent="0.2">
      <c r="A12" s="4">
        <v>45089</v>
      </c>
      <c r="B12">
        <f>26-SUM(Jun!C17,Jun!E17,Jun!F17,Jun!G17)</f>
        <v>1</v>
      </c>
      <c r="D12" t="s">
        <v>44</v>
      </c>
    </row>
    <row r="13" spans="1:8" x14ac:dyDescent="0.2">
      <c r="A13" s="4">
        <v>45090</v>
      </c>
      <c r="B13">
        <f>26-SUM(Jun!C18,Jun!E18,Jun!F18,Jun!G18)</f>
        <v>3</v>
      </c>
      <c r="D13" t="s">
        <v>45</v>
      </c>
    </row>
    <row r="14" spans="1:8" x14ac:dyDescent="0.2">
      <c r="A14" s="4">
        <v>45091</v>
      </c>
      <c r="B14">
        <f>26-SUM(Jun!C19,Jun!E19,Jun!F19,Jun!G19)</f>
        <v>2</v>
      </c>
      <c r="D14" t="s">
        <v>46</v>
      </c>
      <c r="E14">
        <f>SUM(E2:E13)</f>
        <v>83</v>
      </c>
      <c r="F14">
        <f>SUM(F2:F13)</f>
        <v>64</v>
      </c>
      <c r="G14">
        <f>SUM(G2:G13)</f>
        <v>348</v>
      </c>
      <c r="H14">
        <f>SUM(H2:H13)</f>
        <v>2</v>
      </c>
    </row>
    <row r="15" spans="1:8" x14ac:dyDescent="0.2">
      <c r="A15" s="4">
        <v>45092</v>
      </c>
      <c r="B15">
        <f>26-SUM(Jun!C20,Jun!E20,Jun!F20,Jun!G20)</f>
        <v>0</v>
      </c>
    </row>
    <row r="16" spans="1:8" x14ac:dyDescent="0.2">
      <c r="A16" s="4">
        <v>45093</v>
      </c>
      <c r="B16">
        <f>26-SUM(Jun!C21,Jun!E21,Jun!F21,Jun!G21)</f>
        <v>0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4">
        <v>45094</v>
      </c>
      <c r="B17">
        <f>26-SUM(Jun!C22,Jun!E22,Jun!F22,Jun!G22)</f>
        <v>0</v>
      </c>
      <c r="D17">
        <v>2019</v>
      </c>
      <c r="E17">
        <v>42</v>
      </c>
      <c r="F17">
        <v>11</v>
      </c>
      <c r="G17">
        <v>15</v>
      </c>
      <c r="H17">
        <v>0</v>
      </c>
    </row>
    <row r="18" spans="1:8" x14ac:dyDescent="0.2">
      <c r="A18" s="4">
        <v>45095</v>
      </c>
      <c r="B18">
        <f>26-SUM(Jun!C23,Jun!E23,Jun!F23,Jun!G23)</f>
        <v>0</v>
      </c>
      <c r="D18">
        <v>2020</v>
      </c>
      <c r="E18">
        <v>52</v>
      </c>
      <c r="F18">
        <v>17</v>
      </c>
      <c r="G18">
        <v>26</v>
      </c>
      <c r="H18">
        <v>0</v>
      </c>
    </row>
    <row r="19" spans="1:8" x14ac:dyDescent="0.2">
      <c r="A19" s="4">
        <v>45096</v>
      </c>
      <c r="B19">
        <f>26-SUM(Jun!C24,Jun!E24,Jun!F24,Jun!G24)</f>
        <v>0</v>
      </c>
      <c r="D19">
        <v>2021</v>
      </c>
      <c r="E19">
        <v>48</v>
      </c>
      <c r="F19">
        <v>8</v>
      </c>
      <c r="G19">
        <v>36</v>
      </c>
      <c r="H19">
        <v>0</v>
      </c>
    </row>
    <row r="20" spans="1:8" x14ac:dyDescent="0.2">
      <c r="A20" s="4">
        <v>45097</v>
      </c>
      <c r="B20">
        <f>26-SUM(Jun!C25,Jun!E25,Jun!F25,Jun!G25)</f>
        <v>0</v>
      </c>
      <c r="D20">
        <v>2022</v>
      </c>
      <c r="E20">
        <v>24</v>
      </c>
      <c r="F20">
        <v>8</v>
      </c>
      <c r="G20">
        <v>26</v>
      </c>
      <c r="H20">
        <v>0</v>
      </c>
    </row>
    <row r="21" spans="1:8" x14ac:dyDescent="0.2">
      <c r="A21" s="4">
        <v>45098</v>
      </c>
      <c r="B21">
        <f>26-SUM(Jun!C26,Jun!E26,Jun!F26,Jun!G26)</f>
        <v>0</v>
      </c>
      <c r="D21">
        <v>2023</v>
      </c>
      <c r="E21">
        <v>13</v>
      </c>
      <c r="F21">
        <v>15</v>
      </c>
      <c r="G21">
        <v>50</v>
      </c>
      <c r="H21">
        <v>0</v>
      </c>
    </row>
    <row r="22" spans="1:8" x14ac:dyDescent="0.2">
      <c r="A22" s="4">
        <v>45099</v>
      </c>
      <c r="B22">
        <f>26-SUM(Jun!C27,Jun!E27,Jun!F27,Jun!G27)</f>
        <v>0</v>
      </c>
    </row>
    <row r="23" spans="1:8" x14ac:dyDescent="0.2">
      <c r="A23" s="4">
        <v>45100</v>
      </c>
      <c r="B23">
        <f>26-SUM(Jun!C28,Jun!E28,Jun!F28,Jun!G28)</f>
        <v>0</v>
      </c>
    </row>
    <row r="24" spans="1:8" x14ac:dyDescent="0.2">
      <c r="A24" s="4">
        <v>45101</v>
      </c>
      <c r="B24">
        <f>26-SUM(Jun!C29,Jun!E29,Jun!F29,Jun!G29)</f>
        <v>1</v>
      </c>
    </row>
    <row r="25" spans="1:8" x14ac:dyDescent="0.2">
      <c r="A25" s="4">
        <v>45102</v>
      </c>
      <c r="B25">
        <f>26-SUM(Jun!C30,Jun!E30,Jun!F30,Jun!G30)</f>
        <v>0</v>
      </c>
    </row>
    <row r="26" spans="1:8" x14ac:dyDescent="0.2">
      <c r="A26" s="4">
        <v>45103</v>
      </c>
      <c r="B26">
        <f>26-SUM(Jun!C31,Jun!E31,Jun!F31,Jun!G31)</f>
        <v>0</v>
      </c>
    </row>
    <row r="27" spans="1:8" x14ac:dyDescent="0.2">
      <c r="A27" s="4">
        <v>45104</v>
      </c>
      <c r="B27">
        <f>26-SUM(Jun!C32,Jun!E32,Jun!F32,Jun!G32)</f>
        <v>1</v>
      </c>
    </row>
    <row r="28" spans="1:8" x14ac:dyDescent="0.2">
      <c r="A28" s="4">
        <v>45105</v>
      </c>
      <c r="B28">
        <f>26-SUM(Jun!C33,Jun!E33,Jun!F33,Jun!G33)</f>
        <v>1</v>
      </c>
    </row>
    <row r="29" spans="1:8" x14ac:dyDescent="0.2">
      <c r="A29" s="4">
        <v>45106</v>
      </c>
      <c r="B29">
        <f>26-SUM(Jun!C34,Jun!E34,Jun!F34,Jun!G34)</f>
        <v>0</v>
      </c>
    </row>
    <row r="30" spans="1:8" x14ac:dyDescent="0.2">
      <c r="A30" s="4">
        <v>45107</v>
      </c>
      <c r="B30">
        <f>26-SUM(Jun!C35,Jun!E35,Jun!F35,Jun!G35)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4" zoomScaleNormal="100" workbookViewId="0">
      <selection activeCell="O37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51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13" t="s">
        <v>20</v>
      </c>
      <c r="C6" s="9">
        <v>16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0">
        <f>SUM(H6,I6,J6,K6)</f>
        <v>0</v>
      </c>
      <c r="M6" s="11">
        <v>0</v>
      </c>
      <c r="N6" s="12">
        <v>0</v>
      </c>
      <c r="O6" s="47">
        <f>(C6)/(26-E6-F6-G6)</f>
        <v>0.64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13" t="s">
        <v>14</v>
      </c>
      <c r="C7" s="9">
        <v>16</v>
      </c>
      <c r="D7" s="9">
        <v>1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f t="shared" ref="L7:L36" si="0">SUM(H7,I7,J7,K7)</f>
        <v>0</v>
      </c>
      <c r="M7" s="11">
        <v>0</v>
      </c>
      <c r="N7" s="12">
        <v>0</v>
      </c>
      <c r="O7" s="47">
        <f t="shared" ref="O7:O36" si="1">(C7)/(26-E7-F7-G7)</f>
        <v>0.64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9" t="s">
        <v>15</v>
      </c>
      <c r="C8" s="9">
        <v>16</v>
      </c>
      <c r="D8" s="9">
        <v>1</v>
      </c>
      <c r="E8" s="9">
        <v>1</v>
      </c>
      <c r="F8" s="9">
        <v>0</v>
      </c>
      <c r="G8" s="9">
        <v>1</v>
      </c>
      <c r="H8" s="9">
        <v>0</v>
      </c>
      <c r="I8" s="9">
        <v>0</v>
      </c>
      <c r="J8" s="9">
        <v>6</v>
      </c>
      <c r="K8" s="9">
        <v>0</v>
      </c>
      <c r="L8" s="10">
        <f t="shared" si="0"/>
        <v>6</v>
      </c>
      <c r="M8" s="11">
        <v>0</v>
      </c>
      <c r="N8" s="12">
        <v>5</v>
      </c>
      <c r="O8" s="47">
        <f t="shared" si="1"/>
        <v>0.66666666666666663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24">
        <v>4</v>
      </c>
      <c r="B9" s="9" t="s">
        <v>16</v>
      </c>
      <c r="C9" s="9">
        <v>20</v>
      </c>
      <c r="D9" s="9">
        <v>4</v>
      </c>
      <c r="E9" s="9">
        <v>5</v>
      </c>
      <c r="F9" s="9">
        <v>0</v>
      </c>
      <c r="G9" s="9">
        <v>0</v>
      </c>
      <c r="H9" s="9">
        <v>0</v>
      </c>
      <c r="I9" s="9">
        <v>2</v>
      </c>
      <c r="J9" s="9">
        <v>1</v>
      </c>
      <c r="K9" s="9">
        <v>0</v>
      </c>
      <c r="L9" s="10">
        <f t="shared" si="0"/>
        <v>3</v>
      </c>
      <c r="M9" s="11">
        <v>1</v>
      </c>
      <c r="N9" s="12">
        <v>0</v>
      </c>
      <c r="O9" s="47">
        <f t="shared" si="1"/>
        <v>0.95238095238095233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17</v>
      </c>
      <c r="C10" s="9">
        <v>20</v>
      </c>
      <c r="D10" s="9">
        <v>4</v>
      </c>
      <c r="E10" s="9">
        <v>5</v>
      </c>
      <c r="F10" s="9">
        <v>0</v>
      </c>
      <c r="G10" s="9">
        <v>0</v>
      </c>
      <c r="H10" s="9">
        <v>0</v>
      </c>
      <c r="I10" s="9">
        <v>0</v>
      </c>
      <c r="J10" s="9">
        <v>3</v>
      </c>
      <c r="K10" s="9">
        <v>0</v>
      </c>
      <c r="L10" s="10">
        <f t="shared" si="0"/>
        <v>3</v>
      </c>
      <c r="M10" s="11">
        <v>0</v>
      </c>
      <c r="N10" s="12">
        <v>3</v>
      </c>
      <c r="O10" s="47">
        <f t="shared" si="1"/>
        <v>0.95238095238095233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18</v>
      </c>
      <c r="C11" s="9">
        <v>20</v>
      </c>
      <c r="D11" s="9">
        <v>4</v>
      </c>
      <c r="E11" s="9">
        <v>5</v>
      </c>
      <c r="F11" s="9">
        <v>0</v>
      </c>
      <c r="G11" s="9">
        <v>0</v>
      </c>
      <c r="H11" s="9">
        <v>0</v>
      </c>
      <c r="I11" s="9">
        <v>0</v>
      </c>
      <c r="J11" s="9">
        <v>5</v>
      </c>
      <c r="K11" s="9">
        <v>0</v>
      </c>
      <c r="L11" s="10">
        <f t="shared" si="0"/>
        <v>5</v>
      </c>
      <c r="M11" s="11">
        <v>0</v>
      </c>
      <c r="N11" s="12">
        <v>5</v>
      </c>
      <c r="O11" s="47">
        <f t="shared" si="1"/>
        <v>0.95238095238095233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19</v>
      </c>
      <c r="C12" s="9">
        <v>22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3</v>
      </c>
      <c r="J12" s="9">
        <v>2</v>
      </c>
      <c r="K12" s="9">
        <v>0</v>
      </c>
      <c r="L12" s="10">
        <f t="shared" si="0"/>
        <v>5</v>
      </c>
      <c r="M12" s="11">
        <v>0</v>
      </c>
      <c r="N12" s="12">
        <v>5</v>
      </c>
      <c r="O12" s="47">
        <f t="shared" si="1"/>
        <v>1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13" t="s">
        <v>20</v>
      </c>
      <c r="C13" s="9">
        <v>20</v>
      </c>
      <c r="D13" s="9">
        <v>3</v>
      </c>
      <c r="E13" s="9">
        <v>6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">
        <f t="shared" si="0"/>
        <v>0</v>
      </c>
      <c r="M13" s="11">
        <v>0</v>
      </c>
      <c r="N13" s="12">
        <v>0</v>
      </c>
      <c r="O13" s="47">
        <f t="shared" si="1"/>
        <v>1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13" t="s">
        <v>14</v>
      </c>
      <c r="C14" s="9">
        <v>20</v>
      </c>
      <c r="D14" s="9">
        <v>2</v>
      </c>
      <c r="E14" s="9">
        <v>6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f t="shared" si="0"/>
        <v>0</v>
      </c>
      <c r="M14" s="11">
        <v>0</v>
      </c>
      <c r="N14" s="12">
        <v>0</v>
      </c>
      <c r="O14" s="47">
        <f t="shared" si="1"/>
        <v>1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9" t="s">
        <v>15</v>
      </c>
      <c r="C15" s="9">
        <v>20</v>
      </c>
      <c r="D15" s="9">
        <v>3</v>
      </c>
      <c r="E15" s="9">
        <v>6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0</v>
      </c>
      <c r="L15" s="10">
        <f t="shared" si="0"/>
        <v>3</v>
      </c>
      <c r="M15" s="11">
        <v>0</v>
      </c>
      <c r="N15" s="12">
        <v>6</v>
      </c>
      <c r="O15" s="47">
        <f t="shared" si="1"/>
        <v>1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16</v>
      </c>
      <c r="C16" s="9">
        <v>18</v>
      </c>
      <c r="D16" s="9">
        <v>4</v>
      </c>
      <c r="E16" s="9">
        <v>5</v>
      </c>
      <c r="F16" s="9">
        <v>0</v>
      </c>
      <c r="G16" s="9">
        <v>2</v>
      </c>
      <c r="H16" s="9">
        <v>0</v>
      </c>
      <c r="I16" s="9">
        <v>1</v>
      </c>
      <c r="J16" s="9">
        <v>2</v>
      </c>
      <c r="K16" s="9">
        <v>0</v>
      </c>
      <c r="L16" s="10">
        <f t="shared" si="0"/>
        <v>3</v>
      </c>
      <c r="M16" s="11">
        <v>1</v>
      </c>
      <c r="N16" s="12">
        <v>3</v>
      </c>
      <c r="O16" s="47">
        <f t="shared" si="1"/>
        <v>0.94736842105263153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17</v>
      </c>
      <c r="C17" s="9">
        <v>17</v>
      </c>
      <c r="D17" s="9">
        <v>3</v>
      </c>
      <c r="E17" s="9">
        <v>6</v>
      </c>
      <c r="F17" s="9">
        <v>0</v>
      </c>
      <c r="G17" s="9">
        <v>2</v>
      </c>
      <c r="H17" s="9">
        <v>0</v>
      </c>
      <c r="I17" s="9">
        <v>1</v>
      </c>
      <c r="J17" s="9">
        <v>2</v>
      </c>
      <c r="K17" s="9">
        <v>0</v>
      </c>
      <c r="L17" s="10">
        <f t="shared" si="0"/>
        <v>3</v>
      </c>
      <c r="M17" s="11">
        <v>0</v>
      </c>
      <c r="N17" s="12">
        <v>3</v>
      </c>
      <c r="O17" s="47">
        <f t="shared" si="1"/>
        <v>0.94444444444444442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18</v>
      </c>
      <c r="C18" s="9">
        <v>18</v>
      </c>
      <c r="D18" s="9">
        <v>4</v>
      </c>
      <c r="E18" s="9">
        <v>6</v>
      </c>
      <c r="F18" s="9">
        <v>0</v>
      </c>
      <c r="G18" s="9">
        <v>0</v>
      </c>
      <c r="H18" s="9">
        <v>1</v>
      </c>
      <c r="I18" s="9">
        <v>0</v>
      </c>
      <c r="J18" s="9">
        <v>3</v>
      </c>
      <c r="K18" s="9">
        <v>0</v>
      </c>
      <c r="L18" s="10">
        <f t="shared" si="0"/>
        <v>4</v>
      </c>
      <c r="M18" s="11">
        <v>1</v>
      </c>
      <c r="N18" s="12">
        <v>5</v>
      </c>
      <c r="O18" s="47">
        <f t="shared" si="1"/>
        <v>0.9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19</v>
      </c>
      <c r="C19" s="9">
        <v>17</v>
      </c>
      <c r="D19" s="9">
        <v>4</v>
      </c>
      <c r="E19" s="9">
        <v>6</v>
      </c>
      <c r="F19" s="9">
        <v>0</v>
      </c>
      <c r="G19" s="9">
        <v>0</v>
      </c>
      <c r="H19" s="9">
        <v>1</v>
      </c>
      <c r="I19" s="9">
        <v>0</v>
      </c>
      <c r="J19" s="9">
        <v>1</v>
      </c>
      <c r="K19" s="9">
        <v>0</v>
      </c>
      <c r="L19" s="10">
        <f t="shared" si="0"/>
        <v>2</v>
      </c>
      <c r="M19" s="11">
        <v>0</v>
      </c>
      <c r="N19" s="12">
        <v>4</v>
      </c>
      <c r="O19" s="47">
        <f t="shared" si="1"/>
        <v>0.85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13" t="s">
        <v>20</v>
      </c>
      <c r="C20" s="9">
        <v>17</v>
      </c>
      <c r="D20" s="9">
        <v>4</v>
      </c>
      <c r="E20" s="9">
        <v>8</v>
      </c>
      <c r="F20" s="9">
        <v>0</v>
      </c>
      <c r="G20" s="9">
        <v>0</v>
      </c>
      <c r="H20" s="9">
        <v>1</v>
      </c>
      <c r="I20" s="9">
        <v>0</v>
      </c>
      <c r="J20" s="9">
        <v>2</v>
      </c>
      <c r="K20" s="9">
        <v>0</v>
      </c>
      <c r="L20" s="10">
        <f t="shared" si="0"/>
        <v>3</v>
      </c>
      <c r="M20" s="11">
        <v>0</v>
      </c>
      <c r="N20" s="12">
        <v>0</v>
      </c>
      <c r="O20" s="47">
        <f t="shared" si="1"/>
        <v>0.94444444444444442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13" t="s">
        <v>14</v>
      </c>
      <c r="C21" s="9">
        <v>18</v>
      </c>
      <c r="D21" s="9">
        <v>4</v>
      </c>
      <c r="E21" s="9">
        <v>7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10">
        <f t="shared" si="0"/>
        <v>1</v>
      </c>
      <c r="M21" s="11">
        <v>0</v>
      </c>
      <c r="N21" s="12">
        <v>0</v>
      </c>
      <c r="O21" s="47">
        <f t="shared" si="1"/>
        <v>0.94736842105263153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9" t="s">
        <v>15</v>
      </c>
      <c r="C22" s="9">
        <v>18</v>
      </c>
      <c r="D22" s="9">
        <v>5</v>
      </c>
      <c r="E22" s="9">
        <v>7</v>
      </c>
      <c r="F22" s="9">
        <v>0</v>
      </c>
      <c r="G22" s="9">
        <v>0</v>
      </c>
      <c r="H22" s="9">
        <v>0</v>
      </c>
      <c r="I22" s="9">
        <v>0</v>
      </c>
      <c r="J22" s="9">
        <v>2</v>
      </c>
      <c r="K22" s="9">
        <v>0</v>
      </c>
      <c r="L22" s="10">
        <f t="shared" si="0"/>
        <v>2</v>
      </c>
      <c r="M22" s="11">
        <v>0</v>
      </c>
      <c r="N22" s="12">
        <v>3</v>
      </c>
      <c r="O22" s="47">
        <f t="shared" si="1"/>
        <v>0.94736842105263153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16</v>
      </c>
      <c r="C23" s="9">
        <v>17</v>
      </c>
      <c r="D23" s="9">
        <v>4</v>
      </c>
      <c r="E23" s="9">
        <v>6</v>
      </c>
      <c r="F23" s="9">
        <v>0</v>
      </c>
      <c r="G23" s="9">
        <v>0</v>
      </c>
      <c r="H23" s="9">
        <v>0</v>
      </c>
      <c r="I23" s="9">
        <v>0</v>
      </c>
      <c r="J23" s="9">
        <v>4</v>
      </c>
      <c r="K23" s="9">
        <v>0</v>
      </c>
      <c r="L23" s="10">
        <f t="shared" si="0"/>
        <v>4</v>
      </c>
      <c r="M23" s="11">
        <v>0</v>
      </c>
      <c r="N23" s="12">
        <v>5</v>
      </c>
      <c r="O23" s="47">
        <f t="shared" si="1"/>
        <v>0.85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17</v>
      </c>
      <c r="C24" s="9">
        <v>17</v>
      </c>
      <c r="D24" s="9">
        <v>4</v>
      </c>
      <c r="E24" s="9">
        <v>7</v>
      </c>
      <c r="F24" s="9">
        <v>0</v>
      </c>
      <c r="G24" s="9">
        <v>0</v>
      </c>
      <c r="H24" s="9">
        <v>0</v>
      </c>
      <c r="I24" s="9">
        <v>1</v>
      </c>
      <c r="J24" s="9">
        <v>1</v>
      </c>
      <c r="K24" s="9">
        <v>0</v>
      </c>
      <c r="L24" s="10">
        <f t="shared" si="0"/>
        <v>2</v>
      </c>
      <c r="M24" s="11">
        <v>0</v>
      </c>
      <c r="N24" s="12">
        <v>4</v>
      </c>
      <c r="O24" s="47">
        <f t="shared" si="1"/>
        <v>0.89473684210526316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18</v>
      </c>
      <c r="C25" s="9">
        <v>15</v>
      </c>
      <c r="D25" s="9">
        <v>4</v>
      </c>
      <c r="E25" s="9">
        <v>7</v>
      </c>
      <c r="F25" s="9">
        <v>0</v>
      </c>
      <c r="G25" s="9">
        <v>0</v>
      </c>
      <c r="H25" s="9">
        <v>1</v>
      </c>
      <c r="I25" s="9">
        <v>0</v>
      </c>
      <c r="J25" s="9">
        <v>3</v>
      </c>
      <c r="K25" s="9">
        <v>0</v>
      </c>
      <c r="L25" s="10">
        <f t="shared" si="0"/>
        <v>4</v>
      </c>
      <c r="M25" s="11">
        <v>0</v>
      </c>
      <c r="N25" s="12">
        <v>8</v>
      </c>
      <c r="O25" s="47">
        <f t="shared" si="1"/>
        <v>0.78947368421052633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19</v>
      </c>
      <c r="C26" s="9">
        <v>10</v>
      </c>
      <c r="D26" s="9">
        <v>2</v>
      </c>
      <c r="E26" s="9">
        <v>5</v>
      </c>
      <c r="F26" s="9">
        <v>0</v>
      </c>
      <c r="G26" s="9">
        <v>0</v>
      </c>
      <c r="H26" s="9">
        <v>0</v>
      </c>
      <c r="I26" s="9">
        <v>1</v>
      </c>
      <c r="J26" s="9">
        <v>1</v>
      </c>
      <c r="K26" s="9">
        <v>0</v>
      </c>
      <c r="L26" s="10">
        <f t="shared" si="0"/>
        <v>2</v>
      </c>
      <c r="M26" s="11">
        <v>0</v>
      </c>
      <c r="N26" s="12">
        <v>1</v>
      </c>
      <c r="O26" s="47">
        <f t="shared" si="1"/>
        <v>0.47619047619047616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13" t="s">
        <v>20</v>
      </c>
      <c r="C27" s="9">
        <v>12</v>
      </c>
      <c r="D27" s="9">
        <v>3</v>
      </c>
      <c r="E27" s="9">
        <v>5</v>
      </c>
      <c r="F27" s="9">
        <v>0</v>
      </c>
      <c r="G27" s="9">
        <v>2</v>
      </c>
      <c r="H27" s="9">
        <v>0</v>
      </c>
      <c r="I27" s="9">
        <v>0</v>
      </c>
      <c r="J27" s="9">
        <v>1</v>
      </c>
      <c r="K27" s="9">
        <v>1</v>
      </c>
      <c r="L27" s="10">
        <f t="shared" si="0"/>
        <v>2</v>
      </c>
      <c r="M27" s="11">
        <v>1</v>
      </c>
      <c r="N27" s="12">
        <v>0</v>
      </c>
      <c r="O27" s="47">
        <f t="shared" si="1"/>
        <v>0.63157894736842102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13" t="s">
        <v>14</v>
      </c>
      <c r="C28" s="9">
        <v>12</v>
      </c>
      <c r="D28" s="9">
        <v>3</v>
      </c>
      <c r="E28" s="9">
        <v>7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f t="shared" si="0"/>
        <v>0</v>
      </c>
      <c r="M28" s="11">
        <v>0</v>
      </c>
      <c r="N28" s="12">
        <v>0</v>
      </c>
      <c r="O28" s="47">
        <f t="shared" si="1"/>
        <v>0.63157894736842102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9" t="s">
        <v>15</v>
      </c>
      <c r="C29" s="9">
        <v>12</v>
      </c>
      <c r="D29" s="9">
        <v>3</v>
      </c>
      <c r="E29" s="9">
        <v>7</v>
      </c>
      <c r="F29" s="9">
        <v>0</v>
      </c>
      <c r="G29" s="9">
        <v>0</v>
      </c>
      <c r="H29" s="9">
        <v>1</v>
      </c>
      <c r="I29" s="9">
        <v>0</v>
      </c>
      <c r="J29" s="9">
        <v>1</v>
      </c>
      <c r="K29" s="9">
        <v>0</v>
      </c>
      <c r="L29" s="10">
        <f t="shared" si="0"/>
        <v>2</v>
      </c>
      <c r="M29" s="11">
        <v>0</v>
      </c>
      <c r="N29" s="12">
        <v>2</v>
      </c>
      <c r="O29" s="47">
        <f t="shared" si="1"/>
        <v>0.63157894736842102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9" t="s">
        <v>16</v>
      </c>
      <c r="C30" s="9">
        <v>12</v>
      </c>
      <c r="D30" s="9">
        <v>1</v>
      </c>
      <c r="E30" s="9">
        <v>5</v>
      </c>
      <c r="F30" s="9">
        <v>0</v>
      </c>
      <c r="G30" s="9">
        <v>0</v>
      </c>
      <c r="H30" s="9">
        <v>0</v>
      </c>
      <c r="I30" s="9">
        <v>1</v>
      </c>
      <c r="J30" s="9">
        <v>4</v>
      </c>
      <c r="K30" s="9">
        <v>0</v>
      </c>
      <c r="L30" s="10">
        <f t="shared" si="0"/>
        <v>5</v>
      </c>
      <c r="M30" s="11">
        <v>0</v>
      </c>
      <c r="N30" s="12">
        <v>1</v>
      </c>
      <c r="O30" s="47">
        <f t="shared" si="1"/>
        <v>0.5714285714285714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17</v>
      </c>
      <c r="C31" s="9">
        <v>16</v>
      </c>
      <c r="D31" s="9">
        <v>0</v>
      </c>
      <c r="E31" s="9">
        <v>6</v>
      </c>
      <c r="F31" s="9">
        <v>0</v>
      </c>
      <c r="G31" s="9">
        <v>0</v>
      </c>
      <c r="H31" s="9">
        <v>0</v>
      </c>
      <c r="I31" s="9">
        <v>1</v>
      </c>
      <c r="J31" s="9">
        <v>2</v>
      </c>
      <c r="K31" s="9">
        <v>0</v>
      </c>
      <c r="L31" s="10">
        <f t="shared" si="0"/>
        <v>3</v>
      </c>
      <c r="M31" s="11">
        <v>1</v>
      </c>
      <c r="N31" s="12">
        <v>4</v>
      </c>
      <c r="O31" s="47">
        <f t="shared" si="1"/>
        <v>0.8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18</v>
      </c>
      <c r="C32" s="9">
        <v>16</v>
      </c>
      <c r="D32" s="9">
        <v>0</v>
      </c>
      <c r="E32" s="9">
        <v>4</v>
      </c>
      <c r="F32" s="9">
        <v>0</v>
      </c>
      <c r="G32" s="9">
        <v>0</v>
      </c>
      <c r="H32" s="9">
        <v>1</v>
      </c>
      <c r="I32" s="9">
        <v>0</v>
      </c>
      <c r="J32" s="9">
        <v>2</v>
      </c>
      <c r="K32" s="9">
        <v>0</v>
      </c>
      <c r="L32" s="10">
        <f>SUM(H32,I32,J32,K32)</f>
        <v>3</v>
      </c>
      <c r="M32" s="11">
        <v>0</v>
      </c>
      <c r="N32" s="12">
        <v>2</v>
      </c>
      <c r="O32" s="47">
        <f t="shared" si="1"/>
        <v>0.72727272727272729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19</v>
      </c>
      <c r="C33" s="9">
        <v>16</v>
      </c>
      <c r="D33" s="9">
        <v>0</v>
      </c>
      <c r="E33" s="9">
        <v>4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10">
        <f t="shared" si="0"/>
        <v>1</v>
      </c>
      <c r="M33" s="11">
        <v>0</v>
      </c>
      <c r="N33" s="12">
        <v>6</v>
      </c>
      <c r="O33" s="47">
        <f t="shared" si="1"/>
        <v>0.72727272727272729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13" t="s">
        <v>20</v>
      </c>
      <c r="C34" s="9">
        <v>12</v>
      </c>
      <c r="D34" s="9">
        <v>1</v>
      </c>
      <c r="E34" s="9">
        <v>4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0</v>
      </c>
      <c r="L34" s="10">
        <f t="shared" si="0"/>
        <v>1</v>
      </c>
      <c r="M34" s="11">
        <v>0</v>
      </c>
      <c r="N34" s="12">
        <v>0</v>
      </c>
      <c r="O34" s="47">
        <f t="shared" si="1"/>
        <v>0.54545454545454541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13" t="s">
        <v>14</v>
      </c>
      <c r="C35" s="9">
        <v>14</v>
      </c>
      <c r="D35" s="9">
        <v>1</v>
      </c>
      <c r="E35" s="9">
        <v>4</v>
      </c>
      <c r="F35" s="9">
        <v>0</v>
      </c>
      <c r="G35" s="9">
        <v>0</v>
      </c>
      <c r="H35" s="9">
        <v>0</v>
      </c>
      <c r="I35" s="9">
        <v>0</v>
      </c>
      <c r="J35" s="9">
        <v>2</v>
      </c>
      <c r="K35" s="9">
        <v>0</v>
      </c>
      <c r="L35" s="10">
        <f t="shared" si="0"/>
        <v>2</v>
      </c>
      <c r="M35" s="11">
        <v>0</v>
      </c>
      <c r="N35" s="12">
        <v>0</v>
      </c>
      <c r="O35" s="47">
        <f t="shared" si="1"/>
        <v>0.63636363636363635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13">
        <v>31</v>
      </c>
      <c r="B36" s="9" t="s">
        <v>15</v>
      </c>
      <c r="C36" s="9">
        <v>14</v>
      </c>
      <c r="D36" s="9">
        <v>1</v>
      </c>
      <c r="E36" s="9">
        <v>5</v>
      </c>
      <c r="F36" s="9">
        <v>0</v>
      </c>
      <c r="G36" s="9">
        <v>4</v>
      </c>
      <c r="H36" s="9">
        <v>0</v>
      </c>
      <c r="I36" s="9">
        <v>0</v>
      </c>
      <c r="J36" s="9">
        <v>1</v>
      </c>
      <c r="K36" s="9">
        <v>0</v>
      </c>
      <c r="L36" s="10">
        <f t="shared" si="0"/>
        <v>1</v>
      </c>
      <c r="M36" s="11">
        <v>0</v>
      </c>
      <c r="N36" s="12">
        <v>4</v>
      </c>
      <c r="O36" s="47">
        <f t="shared" si="1"/>
        <v>0.82352941176470584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 s="4"/>
    </row>
    <row r="37" spans="1:28" ht="16.5" x14ac:dyDescent="0.3">
      <c r="A37" s="37" t="s">
        <v>22</v>
      </c>
      <c r="B37" s="37"/>
      <c r="C37" s="13">
        <f>SUM(C6:C36)</f>
        <v>508</v>
      </c>
      <c r="D37" s="13">
        <f t="shared" ref="D37:N37" si="2">SUM(D6:D36)</f>
        <v>82</v>
      </c>
      <c r="E37" s="13">
        <f t="shared" si="2"/>
        <v>161</v>
      </c>
      <c r="F37" s="13">
        <f t="shared" si="2"/>
        <v>0</v>
      </c>
      <c r="G37" s="13">
        <f t="shared" si="2"/>
        <v>11</v>
      </c>
      <c r="H37" s="13">
        <f>SUM(H6:H36)</f>
        <v>7</v>
      </c>
      <c r="I37" s="13">
        <f t="shared" si="2"/>
        <v>11</v>
      </c>
      <c r="J37" s="13">
        <f t="shared" si="2"/>
        <v>56</v>
      </c>
      <c r="K37" s="13">
        <f t="shared" si="2"/>
        <v>1</v>
      </c>
      <c r="L37" s="16">
        <f t="shared" si="2"/>
        <v>75</v>
      </c>
      <c r="M37" s="17">
        <f t="shared" si="2"/>
        <v>5</v>
      </c>
      <c r="N37" s="18">
        <f t="shared" si="2"/>
        <v>79</v>
      </c>
      <c r="O37" s="48">
        <f>AVERAGE(O6:O36)</f>
        <v>0.80713752064595978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16.387096774193548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5.193548387096774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2.4193548387096775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0.22580645161290322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0.35483870967741937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8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1.8064516129032258</v>
      </c>
      <c r="M44" s="40"/>
      <c r="N44" s="40"/>
      <c r="O44" s="6"/>
      <c r="U44" s="7"/>
      <c r="V44" s="6"/>
      <c r="W44" s="6"/>
    </row>
    <row r="45" spans="1:28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2.5483870967741935</v>
      </c>
      <c r="M45" s="40"/>
      <c r="N45" s="40"/>
      <c r="O45" s="6"/>
      <c r="U45" s="7"/>
      <c r="V45" s="6"/>
      <c r="W45" s="6"/>
    </row>
    <row r="46" spans="1:28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6.6666666666666666E-2</v>
      </c>
      <c r="M46" s="41"/>
      <c r="N46" s="41"/>
      <c r="O46" s="6"/>
      <c r="U46" s="7"/>
      <c r="V46" s="6"/>
      <c r="W46" s="6"/>
    </row>
    <row r="48" spans="1:28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50</v>
      </c>
      <c r="C53" s="31">
        <v>7.6899999999999996E-2</v>
      </c>
      <c r="D53" s="32"/>
      <c r="E53" s="31">
        <v>0.16850000000000001</v>
      </c>
      <c r="F53" s="32"/>
      <c r="G53" s="31">
        <v>0.10199999999999999</v>
      </c>
      <c r="H53" s="32"/>
      <c r="I53" s="33">
        <v>9.2299999999999993E-2</v>
      </c>
      <c r="J53" s="33"/>
      <c r="K53" s="33">
        <v>9.0899999999999995E-2</v>
      </c>
      <c r="L53" s="33"/>
      <c r="T53" s="4"/>
      <c r="U53"/>
      <c r="W53" s="4"/>
      <c r="X53"/>
      <c r="Y53" s="1"/>
      <c r="Z53" s="4"/>
    </row>
    <row r="54" spans="2:26" ht="16.5" x14ac:dyDescent="0.3">
      <c r="B54" s="13" t="s">
        <v>38</v>
      </c>
      <c r="C54" s="31">
        <v>0.13789999999999999</v>
      </c>
      <c r="D54" s="32"/>
      <c r="E54" s="31">
        <v>0.1444</v>
      </c>
      <c r="F54" s="32"/>
      <c r="G54" s="31">
        <v>8.8200000000000001E-2</v>
      </c>
      <c r="H54" s="32"/>
      <c r="I54" s="31">
        <v>0.05</v>
      </c>
      <c r="J54" s="32"/>
      <c r="K54" s="31">
        <v>5.9499999999999997E-2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52</v>
      </c>
      <c r="C55" s="44">
        <v>7.3499999999999996E-2</v>
      </c>
      <c r="D55" s="45"/>
      <c r="E55" s="44">
        <v>0.1368</v>
      </c>
      <c r="F55" s="45"/>
      <c r="G55" s="31">
        <v>0.1087</v>
      </c>
      <c r="H55" s="32"/>
      <c r="I55" s="31">
        <v>6.9000000000000006E-2</v>
      </c>
      <c r="J55" s="32"/>
      <c r="K55" s="31">
        <v>7.6899999999999996E-2</v>
      </c>
      <c r="L55" s="32"/>
      <c r="T55" s="4"/>
      <c r="U55"/>
      <c r="W55" s="4"/>
      <c r="X55"/>
      <c r="Y55" s="1"/>
      <c r="Z55" s="4"/>
    </row>
    <row r="56" spans="2:26" ht="16.5" x14ac:dyDescent="0.3">
      <c r="B56" s="13" t="s">
        <v>51</v>
      </c>
      <c r="C56" s="31">
        <v>5.5599999999999997E-2</v>
      </c>
      <c r="D56" s="32"/>
      <c r="E56" s="31">
        <v>0.125</v>
      </c>
      <c r="F56" s="32"/>
      <c r="G56" s="31">
        <v>9.2999999999999999E-2</v>
      </c>
      <c r="H56" s="32"/>
      <c r="I56" s="31">
        <v>5.6599999999999998E-2</v>
      </c>
      <c r="J56" s="32"/>
      <c r="K56" s="31">
        <v>6.6699999999999995E-2</v>
      </c>
      <c r="L56" s="32"/>
    </row>
  </sheetData>
  <mergeCells count="6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6:D56"/>
    <mergeCell ref="E56:F56"/>
    <mergeCell ref="G56:H56"/>
    <mergeCell ref="I56:J56"/>
    <mergeCell ref="K56:L56"/>
  </mergeCells>
  <pageMargins left="0.7" right="0.7" top="0.75" bottom="0.75" header="0.3" footer="0.3"/>
  <pageSetup scale="6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34" sqref="I34"/>
    </sheetView>
  </sheetViews>
  <sheetFormatPr defaultRowHeight="11.25" x14ac:dyDescent="0.2"/>
  <sheetData>
    <row r="1" spans="1:8" x14ac:dyDescent="0.2">
      <c r="A1" s="4">
        <v>45108</v>
      </c>
      <c r="B1">
        <f>26-SUM(Jul!C6,Jul!E6,Jul!F6,Jul!G6)</f>
        <v>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4">
        <v>45109</v>
      </c>
      <c r="B2">
        <f>26-SUM(Jul!C7,Jul!E7,Jul!F7,Jul!G7)</f>
        <v>9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45110</v>
      </c>
      <c r="B3">
        <f>26-SUM(Jul!C8,Jul!E8,Jul!F8,Jul!G8)</f>
        <v>8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45111</v>
      </c>
      <c r="B4">
        <f>26-SUM(Jul!C9,Jul!E9,Jul!F9,Jul!G9)</f>
        <v>1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45112</v>
      </c>
      <c r="B5">
        <f>26-SUM(Jul!C10,Jul!E10,Jul!F10,Jul!G10)</f>
        <v>1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45113</v>
      </c>
      <c r="B6">
        <f>26-SUM(Jul!C11,Jul!E11,Jul!F11,Jul!G11)</f>
        <v>1</v>
      </c>
      <c r="D6" t="s">
        <v>38</v>
      </c>
      <c r="E6">
        <v>10</v>
      </c>
      <c r="F6">
        <v>14</v>
      </c>
      <c r="G6">
        <v>60</v>
      </c>
      <c r="H6">
        <v>0</v>
      </c>
    </row>
    <row r="7" spans="1:8" x14ac:dyDescent="0.2">
      <c r="A7" s="4">
        <v>45114</v>
      </c>
      <c r="B7">
        <f>26-SUM(Jul!C12,Jul!E12,Jul!F12,Jul!G12)</f>
        <v>0</v>
      </c>
      <c r="D7" t="s">
        <v>39</v>
      </c>
      <c r="E7">
        <v>13</v>
      </c>
      <c r="F7">
        <v>15</v>
      </c>
      <c r="G7">
        <v>50</v>
      </c>
      <c r="H7">
        <v>0</v>
      </c>
    </row>
    <row r="8" spans="1:8" x14ac:dyDescent="0.2">
      <c r="A8" s="4">
        <v>45115</v>
      </c>
      <c r="B8">
        <f>26-SUM(Jul!C13,Jul!E13,Jul!F13,Jul!G13)</f>
        <v>0</v>
      </c>
      <c r="D8" t="s">
        <v>40</v>
      </c>
      <c r="E8">
        <v>7</v>
      </c>
      <c r="F8">
        <v>11</v>
      </c>
      <c r="G8">
        <v>56</v>
      </c>
      <c r="H8">
        <v>1</v>
      </c>
    </row>
    <row r="9" spans="1:8" x14ac:dyDescent="0.2">
      <c r="A9" s="4">
        <v>45116</v>
      </c>
      <c r="B9">
        <f>26-SUM(Jul!C14,Jul!E14,Jul!F14,Jul!G14)</f>
        <v>0</v>
      </c>
      <c r="D9" t="s">
        <v>41</v>
      </c>
    </row>
    <row r="10" spans="1:8" x14ac:dyDescent="0.2">
      <c r="A10" s="4">
        <v>45117</v>
      </c>
      <c r="B10">
        <f>26-SUM(Jul!C15,Jul!E15,Jul!F15,Jul!G15)</f>
        <v>0</v>
      </c>
      <c r="D10" t="s">
        <v>42</v>
      </c>
    </row>
    <row r="11" spans="1:8" x14ac:dyDescent="0.2">
      <c r="A11" s="4">
        <v>45118</v>
      </c>
      <c r="B11">
        <f>26-SUM(Jul!C16,Jul!E16,Jul!F16,Jul!G16)</f>
        <v>1</v>
      </c>
      <c r="D11" t="s">
        <v>43</v>
      </c>
    </row>
    <row r="12" spans="1:8" x14ac:dyDescent="0.2">
      <c r="A12" s="4">
        <v>45119</v>
      </c>
      <c r="B12">
        <f>26-SUM(Jul!C17,Jul!E17,Jul!F17,Jul!G17)</f>
        <v>1</v>
      </c>
      <c r="D12" t="s">
        <v>44</v>
      </c>
    </row>
    <row r="13" spans="1:8" x14ac:dyDescent="0.2">
      <c r="A13" s="4">
        <v>45120</v>
      </c>
      <c r="B13">
        <f>26-SUM(Jul!C18,Jul!E18,Jul!F18,Jul!G18)</f>
        <v>2</v>
      </c>
      <c r="D13" t="s">
        <v>45</v>
      </c>
    </row>
    <row r="14" spans="1:8" x14ac:dyDescent="0.2">
      <c r="A14" s="4">
        <v>45121</v>
      </c>
      <c r="B14">
        <f>26-SUM(Jul!C19,Jul!E19,Jul!F19,Jul!G19)</f>
        <v>3</v>
      </c>
      <c r="D14" t="s">
        <v>46</v>
      </c>
      <c r="E14">
        <f>SUM(E2:E13)</f>
        <v>90</v>
      </c>
      <c r="F14">
        <f>SUM(F2:F13)</f>
        <v>75</v>
      </c>
      <c r="G14">
        <f>SUM(G2:G13)</f>
        <v>404</v>
      </c>
      <c r="H14">
        <f>SUM(H2:H13)</f>
        <v>3</v>
      </c>
    </row>
    <row r="15" spans="1:8" x14ac:dyDescent="0.2">
      <c r="A15" s="4">
        <v>45122</v>
      </c>
      <c r="B15">
        <f>26-SUM(Jul!C20,Jul!E20,Jul!F20,Jul!G20)</f>
        <v>1</v>
      </c>
    </row>
    <row r="16" spans="1:8" x14ac:dyDescent="0.2">
      <c r="A16" s="4">
        <v>45123</v>
      </c>
      <c r="B16">
        <f>26-SUM(Jul!C21,Jul!E21,Jul!F21,Jul!G21)</f>
        <v>1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4">
        <v>45124</v>
      </c>
      <c r="B17">
        <f>26-SUM(Jul!C22,Jul!E22,Jul!F22,Jul!G22)</f>
        <v>1</v>
      </c>
      <c r="D17">
        <v>2019</v>
      </c>
      <c r="E17">
        <v>21</v>
      </c>
      <c r="F17">
        <v>23</v>
      </c>
      <c r="G17">
        <v>10</v>
      </c>
      <c r="H17">
        <v>0</v>
      </c>
    </row>
    <row r="18" spans="1:8" x14ac:dyDescent="0.2">
      <c r="A18" s="4">
        <v>45125</v>
      </c>
      <c r="B18">
        <f>26-SUM(Jul!C23,Jul!E23,Jul!F23,Jul!G23)</f>
        <v>3</v>
      </c>
      <c r="D18">
        <v>2020</v>
      </c>
      <c r="E18">
        <v>45</v>
      </c>
      <c r="F18">
        <v>15</v>
      </c>
      <c r="G18">
        <v>36</v>
      </c>
      <c r="H18">
        <v>0</v>
      </c>
    </row>
    <row r="19" spans="1:8" x14ac:dyDescent="0.2">
      <c r="A19" s="4">
        <v>45126</v>
      </c>
      <c r="B19">
        <f>26-SUM(Jul!C24,Jul!E24,Jul!F24,Jul!G24)</f>
        <v>2</v>
      </c>
      <c r="D19">
        <v>2021</v>
      </c>
      <c r="E19">
        <v>48</v>
      </c>
      <c r="F19">
        <v>9</v>
      </c>
      <c r="G19">
        <v>29</v>
      </c>
      <c r="H19">
        <v>0</v>
      </c>
    </row>
    <row r="20" spans="1:8" x14ac:dyDescent="0.2">
      <c r="A20" s="4">
        <v>45127</v>
      </c>
      <c r="B20">
        <f>26-SUM(Jul!C25,Jul!E25,Jul!F25,Jul!G25)</f>
        <v>4</v>
      </c>
      <c r="D20">
        <v>2022</v>
      </c>
      <c r="E20">
        <v>13</v>
      </c>
      <c r="F20">
        <v>12</v>
      </c>
      <c r="G20">
        <v>27</v>
      </c>
      <c r="H20">
        <v>1</v>
      </c>
    </row>
    <row r="21" spans="1:8" x14ac:dyDescent="0.2">
      <c r="A21" s="4">
        <v>45128</v>
      </c>
      <c r="B21">
        <f>26-SUM(Jul!C26,Jul!E26,Jul!F26,Jul!G26)</f>
        <v>11</v>
      </c>
      <c r="D21">
        <v>2023</v>
      </c>
      <c r="E21">
        <v>7</v>
      </c>
      <c r="F21">
        <v>11</v>
      </c>
      <c r="G21">
        <v>56</v>
      </c>
      <c r="H21">
        <v>1</v>
      </c>
    </row>
    <row r="22" spans="1:8" x14ac:dyDescent="0.2">
      <c r="A22" s="4">
        <v>45129</v>
      </c>
      <c r="B22">
        <f>26-SUM(Jul!C27,Jul!E27,Jul!F27,Jul!G27)</f>
        <v>7</v>
      </c>
    </row>
    <row r="23" spans="1:8" x14ac:dyDescent="0.2">
      <c r="A23" s="4">
        <v>45130</v>
      </c>
      <c r="B23">
        <f>26-SUM(Jul!C28,Jul!E28,Jul!F28,Jul!G28)</f>
        <v>7</v>
      </c>
    </row>
    <row r="24" spans="1:8" x14ac:dyDescent="0.2">
      <c r="A24" s="4">
        <v>45131</v>
      </c>
      <c r="B24">
        <f>26-SUM(Jul!C29,Jul!E29,Jul!F29,Jul!G29)</f>
        <v>7</v>
      </c>
    </row>
    <row r="25" spans="1:8" x14ac:dyDescent="0.2">
      <c r="A25" s="4">
        <v>45132</v>
      </c>
      <c r="B25">
        <f>26-SUM(Jul!C30,Jul!E30,Jul!F30,Jul!G30)</f>
        <v>9</v>
      </c>
    </row>
    <row r="26" spans="1:8" x14ac:dyDescent="0.2">
      <c r="A26" s="4">
        <v>45133</v>
      </c>
      <c r="B26">
        <f>26-SUM(Jul!C31,Jul!E31,Jul!F31,Jul!G31)</f>
        <v>4</v>
      </c>
    </row>
    <row r="27" spans="1:8" x14ac:dyDescent="0.2">
      <c r="A27" s="4">
        <v>45134</v>
      </c>
      <c r="B27">
        <f>26-SUM(Jul!C32,Jul!E32,Jul!F32,Jul!G32)</f>
        <v>6</v>
      </c>
    </row>
    <row r="28" spans="1:8" x14ac:dyDescent="0.2">
      <c r="A28" s="4">
        <v>45135</v>
      </c>
      <c r="B28">
        <f>26-SUM(Jul!C33,Jul!E33,Jul!F33,Jul!G33)</f>
        <v>6</v>
      </c>
    </row>
    <row r="29" spans="1:8" x14ac:dyDescent="0.2">
      <c r="A29" s="4">
        <v>45136</v>
      </c>
      <c r="B29">
        <f>26-SUM(Jul!C34,Jul!E34,Jul!F34,Jul!G34)</f>
        <v>10</v>
      </c>
    </row>
    <row r="30" spans="1:8" x14ac:dyDescent="0.2">
      <c r="A30" s="4">
        <v>45137</v>
      </c>
      <c r="B30">
        <f>26-SUM(Jul!C35,Jul!E35,Jul!F35,Jul!G35)</f>
        <v>8</v>
      </c>
    </row>
    <row r="31" spans="1:8" x14ac:dyDescent="0.2">
      <c r="A31" s="4">
        <v>45138</v>
      </c>
      <c r="B31">
        <f>26-SUM(Jul!C36,Jul!E36,Jul!F36,Jul!G36)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5" zoomScaleNormal="100" workbookViewId="0">
      <selection activeCell="O37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53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16</v>
      </c>
      <c r="C6" s="9">
        <v>11</v>
      </c>
      <c r="D6" s="9">
        <v>0</v>
      </c>
      <c r="E6" s="9">
        <v>4</v>
      </c>
      <c r="F6" s="9">
        <v>0</v>
      </c>
      <c r="G6" s="9">
        <v>0</v>
      </c>
      <c r="H6" s="9">
        <v>0</v>
      </c>
      <c r="I6" s="9">
        <v>0</v>
      </c>
      <c r="J6" s="9">
        <v>2</v>
      </c>
      <c r="K6" s="9">
        <v>0</v>
      </c>
      <c r="L6" s="10">
        <f>SUM(H6,I6,J6,K6)</f>
        <v>2</v>
      </c>
      <c r="M6" s="11">
        <v>0</v>
      </c>
      <c r="N6" s="12">
        <v>4</v>
      </c>
      <c r="O6" s="47">
        <f>(C6)/(26-E6-F6-G6)</f>
        <v>0.5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9" t="s">
        <v>17</v>
      </c>
      <c r="C7" s="9">
        <v>9</v>
      </c>
      <c r="D7" s="9">
        <v>1</v>
      </c>
      <c r="E7" s="9">
        <v>3</v>
      </c>
      <c r="F7" s="9">
        <v>0</v>
      </c>
      <c r="G7" s="9">
        <v>0</v>
      </c>
      <c r="H7" s="9">
        <v>0</v>
      </c>
      <c r="I7" s="9">
        <v>0</v>
      </c>
      <c r="J7" s="9">
        <v>3</v>
      </c>
      <c r="K7" s="9">
        <v>0</v>
      </c>
      <c r="L7" s="10">
        <f t="shared" ref="L7:L36" si="0">SUM(H7,I7,J7,K7)</f>
        <v>3</v>
      </c>
      <c r="M7" s="11">
        <v>0</v>
      </c>
      <c r="N7" s="12">
        <v>5</v>
      </c>
      <c r="O7" s="47">
        <f t="shared" ref="O7:O36" si="1">(C7)/(26-E7-F7-G7)</f>
        <v>0.39130434782608697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9" t="s">
        <v>18</v>
      </c>
      <c r="C8" s="9">
        <v>8</v>
      </c>
      <c r="D8" s="9">
        <v>1</v>
      </c>
      <c r="E8" s="9">
        <v>1</v>
      </c>
      <c r="F8" s="9">
        <v>0</v>
      </c>
      <c r="G8" s="9">
        <v>6</v>
      </c>
      <c r="H8" s="9">
        <v>0</v>
      </c>
      <c r="I8" s="9">
        <v>0</v>
      </c>
      <c r="J8" s="9">
        <v>4</v>
      </c>
      <c r="K8" s="9">
        <v>1</v>
      </c>
      <c r="L8" s="10">
        <f t="shared" si="0"/>
        <v>5</v>
      </c>
      <c r="M8" s="11">
        <v>0</v>
      </c>
      <c r="N8" s="12">
        <v>1</v>
      </c>
      <c r="O8" s="47">
        <f t="shared" si="1"/>
        <v>0.42105263157894735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9" t="s">
        <v>19</v>
      </c>
      <c r="C9" s="9">
        <v>11</v>
      </c>
      <c r="D9" s="9">
        <v>0</v>
      </c>
      <c r="E9" s="9">
        <v>2</v>
      </c>
      <c r="F9" s="9">
        <v>0</v>
      </c>
      <c r="G9" s="9">
        <v>4</v>
      </c>
      <c r="H9" s="9">
        <v>1</v>
      </c>
      <c r="I9" s="9">
        <v>0</v>
      </c>
      <c r="J9" s="9">
        <v>2</v>
      </c>
      <c r="K9" s="9">
        <v>0</v>
      </c>
      <c r="L9" s="10">
        <f t="shared" si="0"/>
        <v>3</v>
      </c>
      <c r="M9" s="11">
        <v>0</v>
      </c>
      <c r="N9" s="12">
        <v>3</v>
      </c>
      <c r="O9" s="47">
        <f t="shared" si="1"/>
        <v>0.55000000000000004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13" t="s">
        <v>20</v>
      </c>
      <c r="C10" s="9">
        <v>15</v>
      </c>
      <c r="D10" s="9">
        <v>0</v>
      </c>
      <c r="E10" s="9">
        <v>2</v>
      </c>
      <c r="F10" s="9">
        <v>0</v>
      </c>
      <c r="G10" s="9">
        <v>0</v>
      </c>
      <c r="H10" s="9">
        <v>1</v>
      </c>
      <c r="I10" s="9">
        <v>0</v>
      </c>
      <c r="J10" s="9">
        <v>3</v>
      </c>
      <c r="K10" s="9">
        <v>0</v>
      </c>
      <c r="L10" s="10">
        <f t="shared" si="0"/>
        <v>4</v>
      </c>
      <c r="M10" s="11">
        <v>0</v>
      </c>
      <c r="N10" s="12">
        <v>0</v>
      </c>
      <c r="O10" s="47">
        <f t="shared" si="1"/>
        <v>0.625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13" t="s">
        <v>14</v>
      </c>
      <c r="C11" s="9">
        <v>15</v>
      </c>
      <c r="D11" s="9">
        <v>0</v>
      </c>
      <c r="E11" s="9">
        <v>2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10">
        <f t="shared" si="0"/>
        <v>1</v>
      </c>
      <c r="M11" s="11">
        <v>0</v>
      </c>
      <c r="N11" s="12">
        <v>1</v>
      </c>
      <c r="O11" s="47">
        <f t="shared" si="1"/>
        <v>0.625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15</v>
      </c>
      <c r="C12" s="9">
        <v>16</v>
      </c>
      <c r="D12" s="9">
        <v>0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>
        <v>3</v>
      </c>
      <c r="K12" s="9">
        <v>0</v>
      </c>
      <c r="L12" s="10">
        <f t="shared" si="0"/>
        <v>5</v>
      </c>
      <c r="M12" s="11">
        <v>0</v>
      </c>
      <c r="N12" s="12">
        <v>7</v>
      </c>
      <c r="O12" s="47">
        <f t="shared" si="1"/>
        <v>0.66666666666666663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16</v>
      </c>
      <c r="C13" s="9">
        <v>13</v>
      </c>
      <c r="D13" s="9">
        <v>0</v>
      </c>
      <c r="E13" s="9">
        <v>2</v>
      </c>
      <c r="F13" s="9">
        <v>1</v>
      </c>
      <c r="G13" s="9">
        <v>2</v>
      </c>
      <c r="H13" s="9">
        <v>0</v>
      </c>
      <c r="I13" s="9">
        <v>0</v>
      </c>
      <c r="J13" s="9">
        <v>3</v>
      </c>
      <c r="K13" s="9">
        <v>0</v>
      </c>
      <c r="L13" s="10">
        <f t="shared" si="0"/>
        <v>3</v>
      </c>
      <c r="M13" s="11">
        <v>1</v>
      </c>
      <c r="N13" s="12">
        <v>5</v>
      </c>
      <c r="O13" s="47">
        <f t="shared" si="1"/>
        <v>0.61904761904761907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9" t="s">
        <v>17</v>
      </c>
      <c r="C14" s="9">
        <v>13</v>
      </c>
      <c r="D14" s="9">
        <v>1</v>
      </c>
      <c r="E14" s="9">
        <v>2</v>
      </c>
      <c r="F14" s="9">
        <v>1</v>
      </c>
      <c r="G14" s="9">
        <v>2</v>
      </c>
      <c r="H14" s="9">
        <v>1</v>
      </c>
      <c r="I14" s="9">
        <v>1</v>
      </c>
      <c r="J14" s="9">
        <v>2</v>
      </c>
      <c r="K14" s="9">
        <v>0</v>
      </c>
      <c r="L14" s="10">
        <f t="shared" si="0"/>
        <v>4</v>
      </c>
      <c r="M14" s="11">
        <v>0</v>
      </c>
      <c r="N14" s="12">
        <v>4</v>
      </c>
      <c r="O14" s="47">
        <f t="shared" si="1"/>
        <v>0.61904761904761907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9" t="s">
        <v>18</v>
      </c>
      <c r="C15" s="9">
        <v>11</v>
      </c>
      <c r="D15" s="9">
        <v>0</v>
      </c>
      <c r="E15" s="9">
        <v>2</v>
      </c>
      <c r="F15" s="9">
        <v>0</v>
      </c>
      <c r="G15" s="9">
        <v>2</v>
      </c>
      <c r="H15" s="9">
        <v>1</v>
      </c>
      <c r="I15" s="9">
        <v>0</v>
      </c>
      <c r="J15" s="9">
        <v>1</v>
      </c>
      <c r="K15" s="9">
        <v>1</v>
      </c>
      <c r="L15" s="10">
        <f t="shared" si="0"/>
        <v>3</v>
      </c>
      <c r="M15" s="11">
        <v>0</v>
      </c>
      <c r="N15" s="12">
        <v>1</v>
      </c>
      <c r="O15" s="47">
        <f t="shared" si="1"/>
        <v>0.5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19</v>
      </c>
      <c r="C16" s="9">
        <v>13</v>
      </c>
      <c r="D16" s="9">
        <v>0</v>
      </c>
      <c r="E16" s="9">
        <v>2</v>
      </c>
      <c r="F16" s="9">
        <v>0</v>
      </c>
      <c r="G16" s="9">
        <v>2</v>
      </c>
      <c r="H16" s="9">
        <v>1</v>
      </c>
      <c r="I16" s="9">
        <v>1</v>
      </c>
      <c r="J16" s="9">
        <v>0</v>
      </c>
      <c r="K16" s="9">
        <v>1</v>
      </c>
      <c r="L16" s="10">
        <f t="shared" si="0"/>
        <v>3</v>
      </c>
      <c r="M16" s="11">
        <v>1</v>
      </c>
      <c r="N16" s="12">
        <v>4</v>
      </c>
      <c r="O16" s="47">
        <f t="shared" si="1"/>
        <v>0.59090909090909094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13" t="s">
        <v>20</v>
      </c>
      <c r="C17" s="9">
        <v>16</v>
      </c>
      <c r="D17" s="9">
        <v>0</v>
      </c>
      <c r="E17" s="9">
        <v>3</v>
      </c>
      <c r="F17" s="9">
        <v>0</v>
      </c>
      <c r="G17" s="9">
        <v>0</v>
      </c>
      <c r="H17" s="9">
        <v>2</v>
      </c>
      <c r="I17" s="9">
        <v>0</v>
      </c>
      <c r="J17" s="9">
        <v>2</v>
      </c>
      <c r="K17" s="9">
        <v>0</v>
      </c>
      <c r="L17" s="10">
        <f t="shared" si="0"/>
        <v>4</v>
      </c>
      <c r="M17" s="11">
        <v>0</v>
      </c>
      <c r="N17" s="12">
        <v>0</v>
      </c>
      <c r="O17" s="47">
        <f t="shared" si="1"/>
        <v>0.69565217391304346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13" t="s">
        <v>14</v>
      </c>
      <c r="C18" s="9">
        <v>19</v>
      </c>
      <c r="D18" s="9">
        <v>0</v>
      </c>
      <c r="E18" s="9">
        <v>3</v>
      </c>
      <c r="F18" s="9">
        <v>0</v>
      </c>
      <c r="G18" s="9">
        <v>0</v>
      </c>
      <c r="H18" s="9">
        <v>2</v>
      </c>
      <c r="I18" s="9">
        <v>0</v>
      </c>
      <c r="J18" s="9">
        <v>1</v>
      </c>
      <c r="K18" s="9">
        <v>0</v>
      </c>
      <c r="L18" s="10">
        <f t="shared" si="0"/>
        <v>3</v>
      </c>
      <c r="M18" s="11">
        <v>0</v>
      </c>
      <c r="N18" s="12">
        <v>0</v>
      </c>
      <c r="O18" s="47">
        <f t="shared" si="1"/>
        <v>0.82608695652173914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15</v>
      </c>
      <c r="C19" s="9">
        <v>19</v>
      </c>
      <c r="D19" s="9">
        <v>0</v>
      </c>
      <c r="E19" s="9">
        <v>3</v>
      </c>
      <c r="F19" s="9">
        <v>0</v>
      </c>
      <c r="G19" s="9">
        <v>0</v>
      </c>
      <c r="H19" s="9">
        <v>1</v>
      </c>
      <c r="I19" s="9">
        <v>0</v>
      </c>
      <c r="J19" s="9">
        <v>2</v>
      </c>
      <c r="K19" s="9">
        <v>0</v>
      </c>
      <c r="L19" s="10">
        <f t="shared" si="0"/>
        <v>3</v>
      </c>
      <c r="M19" s="11">
        <v>0</v>
      </c>
      <c r="N19" s="12">
        <v>9</v>
      </c>
      <c r="O19" s="47">
        <f t="shared" si="1"/>
        <v>0.82608695652173914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16</v>
      </c>
      <c r="C20" s="9">
        <v>13</v>
      </c>
      <c r="D20" s="9">
        <v>0</v>
      </c>
      <c r="E20" s="9">
        <v>7</v>
      </c>
      <c r="F20" s="9">
        <v>0</v>
      </c>
      <c r="G20" s="9">
        <v>0</v>
      </c>
      <c r="H20" s="9">
        <v>0</v>
      </c>
      <c r="I20" s="9">
        <v>1</v>
      </c>
      <c r="J20" s="9">
        <v>3</v>
      </c>
      <c r="K20" s="9">
        <v>0</v>
      </c>
      <c r="L20" s="10">
        <f t="shared" si="0"/>
        <v>4</v>
      </c>
      <c r="M20" s="11">
        <v>0</v>
      </c>
      <c r="N20" s="12">
        <v>3</v>
      </c>
      <c r="O20" s="47">
        <f t="shared" si="1"/>
        <v>0.68421052631578949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9" t="s">
        <v>17</v>
      </c>
      <c r="C21" s="9">
        <v>14</v>
      </c>
      <c r="D21" s="9">
        <v>0</v>
      </c>
      <c r="E21" s="9">
        <v>5</v>
      </c>
      <c r="F21" s="9">
        <v>0</v>
      </c>
      <c r="G21" s="9">
        <v>2</v>
      </c>
      <c r="H21" s="9">
        <v>0</v>
      </c>
      <c r="I21" s="9">
        <v>2</v>
      </c>
      <c r="J21" s="9">
        <v>2</v>
      </c>
      <c r="K21" s="9">
        <v>0</v>
      </c>
      <c r="L21" s="10">
        <f t="shared" si="0"/>
        <v>4</v>
      </c>
      <c r="M21" s="11">
        <v>0</v>
      </c>
      <c r="N21" s="12">
        <v>6</v>
      </c>
      <c r="O21" s="47">
        <f t="shared" si="1"/>
        <v>0.73684210526315785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9" t="s">
        <v>18</v>
      </c>
      <c r="C22" s="9">
        <v>14</v>
      </c>
      <c r="D22" s="9">
        <v>0</v>
      </c>
      <c r="E22" s="9">
        <v>4</v>
      </c>
      <c r="F22" s="9">
        <v>0</v>
      </c>
      <c r="G22" s="9">
        <v>0</v>
      </c>
      <c r="H22" s="9">
        <v>2</v>
      </c>
      <c r="I22" s="9">
        <v>0</v>
      </c>
      <c r="J22" s="9">
        <v>4</v>
      </c>
      <c r="K22" s="9">
        <v>0</v>
      </c>
      <c r="L22" s="10">
        <f t="shared" si="0"/>
        <v>6</v>
      </c>
      <c r="M22" s="11">
        <v>1</v>
      </c>
      <c r="N22" s="12">
        <v>3</v>
      </c>
      <c r="O22" s="47">
        <f t="shared" si="1"/>
        <v>0.63636363636363635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19</v>
      </c>
      <c r="C23" s="9">
        <v>15</v>
      </c>
      <c r="D23" s="9">
        <v>2</v>
      </c>
      <c r="E23" s="9">
        <v>4</v>
      </c>
      <c r="F23" s="9">
        <v>0</v>
      </c>
      <c r="G23" s="9">
        <v>0</v>
      </c>
      <c r="H23" s="9">
        <v>0</v>
      </c>
      <c r="I23" s="9">
        <v>0</v>
      </c>
      <c r="J23" s="9">
        <v>2</v>
      </c>
      <c r="K23" s="9">
        <v>0</v>
      </c>
      <c r="L23" s="10">
        <f t="shared" si="0"/>
        <v>2</v>
      </c>
      <c r="M23" s="11">
        <v>1</v>
      </c>
      <c r="N23" s="12">
        <v>3</v>
      </c>
      <c r="O23" s="47">
        <f t="shared" si="1"/>
        <v>0.68181818181818177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13" t="s">
        <v>20</v>
      </c>
      <c r="C24" s="9">
        <v>18</v>
      </c>
      <c r="D24" s="9">
        <v>2</v>
      </c>
      <c r="E24" s="9">
        <v>5</v>
      </c>
      <c r="F24" s="9">
        <v>0</v>
      </c>
      <c r="G24" s="9">
        <v>0</v>
      </c>
      <c r="H24" s="9">
        <v>3</v>
      </c>
      <c r="I24" s="9">
        <v>0</v>
      </c>
      <c r="J24" s="9">
        <v>2</v>
      </c>
      <c r="K24" s="9">
        <v>0</v>
      </c>
      <c r="L24" s="10">
        <f t="shared" si="0"/>
        <v>5</v>
      </c>
      <c r="M24" s="11">
        <v>0</v>
      </c>
      <c r="N24" s="12">
        <v>1</v>
      </c>
      <c r="O24" s="47">
        <f t="shared" si="1"/>
        <v>0.8571428571428571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13" t="s">
        <v>14</v>
      </c>
      <c r="C25" s="9">
        <v>20</v>
      </c>
      <c r="D25" s="9">
        <v>2</v>
      </c>
      <c r="E25" s="9">
        <v>5</v>
      </c>
      <c r="F25" s="9">
        <v>0</v>
      </c>
      <c r="G25" s="9">
        <v>0</v>
      </c>
      <c r="H25" s="9">
        <v>0</v>
      </c>
      <c r="I25" s="9">
        <v>1</v>
      </c>
      <c r="J25" s="9">
        <v>2</v>
      </c>
      <c r="K25" s="9">
        <v>0</v>
      </c>
      <c r="L25" s="10">
        <f>SUM(H25,I25,J25,K25)</f>
        <v>3</v>
      </c>
      <c r="M25" s="11">
        <v>0</v>
      </c>
      <c r="N25" s="12">
        <v>1</v>
      </c>
      <c r="O25" s="47">
        <f t="shared" si="1"/>
        <v>0.95238095238095233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15</v>
      </c>
      <c r="C26" s="9">
        <v>20</v>
      </c>
      <c r="D26" s="9">
        <v>2</v>
      </c>
      <c r="E26" s="9">
        <v>5</v>
      </c>
      <c r="F26" s="9">
        <v>0</v>
      </c>
      <c r="G26" s="9">
        <v>0</v>
      </c>
      <c r="H26" s="9">
        <v>0</v>
      </c>
      <c r="I26" s="9">
        <v>0</v>
      </c>
      <c r="J26" s="9">
        <v>4</v>
      </c>
      <c r="K26" s="9">
        <v>0</v>
      </c>
      <c r="L26" s="10">
        <f t="shared" si="0"/>
        <v>4</v>
      </c>
      <c r="M26" s="11">
        <v>0</v>
      </c>
      <c r="N26" s="12">
        <v>7</v>
      </c>
      <c r="O26" s="47">
        <f t="shared" si="1"/>
        <v>0.95238095238095233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16</v>
      </c>
      <c r="C27" s="9">
        <v>17</v>
      </c>
      <c r="D27" s="9">
        <v>2</v>
      </c>
      <c r="E27" s="9">
        <v>6</v>
      </c>
      <c r="F27" s="9">
        <v>0</v>
      </c>
      <c r="G27" s="9">
        <v>0</v>
      </c>
      <c r="H27" s="9">
        <v>0</v>
      </c>
      <c r="I27" s="9">
        <v>1</v>
      </c>
      <c r="J27" s="9">
        <v>3</v>
      </c>
      <c r="K27" s="9">
        <v>0</v>
      </c>
      <c r="L27" s="10">
        <f t="shared" si="0"/>
        <v>4</v>
      </c>
      <c r="M27" s="11">
        <v>0</v>
      </c>
      <c r="N27" s="12">
        <v>4</v>
      </c>
      <c r="O27" s="47">
        <f t="shared" si="1"/>
        <v>0.85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9" t="s">
        <v>17</v>
      </c>
      <c r="C28" s="9">
        <v>18</v>
      </c>
      <c r="D28" s="9">
        <v>2</v>
      </c>
      <c r="E28" s="9">
        <v>6</v>
      </c>
      <c r="F28" s="9">
        <v>0</v>
      </c>
      <c r="G28" s="9">
        <v>0</v>
      </c>
      <c r="H28" s="9">
        <v>1</v>
      </c>
      <c r="I28" s="9">
        <v>1</v>
      </c>
      <c r="J28" s="9">
        <v>1</v>
      </c>
      <c r="K28" s="9">
        <v>0</v>
      </c>
      <c r="L28" s="10">
        <f t="shared" si="0"/>
        <v>3</v>
      </c>
      <c r="M28" s="11">
        <v>0</v>
      </c>
      <c r="N28" s="12">
        <v>2</v>
      </c>
      <c r="O28" s="47">
        <f t="shared" si="1"/>
        <v>0.9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9" t="s">
        <v>18</v>
      </c>
      <c r="C29" s="9">
        <v>18</v>
      </c>
      <c r="D29" s="9">
        <v>2</v>
      </c>
      <c r="E29" s="9">
        <v>6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10">
        <f t="shared" si="0"/>
        <v>1</v>
      </c>
      <c r="M29" s="11">
        <v>1</v>
      </c>
      <c r="N29" s="12">
        <v>4</v>
      </c>
      <c r="O29" s="47">
        <f t="shared" si="1"/>
        <v>0.9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9" t="s">
        <v>19</v>
      </c>
      <c r="C30" s="9">
        <v>15</v>
      </c>
      <c r="D30" s="9">
        <v>2</v>
      </c>
      <c r="E30" s="9">
        <v>6</v>
      </c>
      <c r="F30" s="9">
        <v>0</v>
      </c>
      <c r="G30" s="9">
        <v>2</v>
      </c>
      <c r="H30" s="9">
        <v>0</v>
      </c>
      <c r="I30" s="9">
        <v>2</v>
      </c>
      <c r="J30" s="9">
        <v>2</v>
      </c>
      <c r="K30" s="9">
        <v>0</v>
      </c>
      <c r="L30" s="10">
        <f t="shared" si="0"/>
        <v>4</v>
      </c>
      <c r="M30" s="11">
        <v>0</v>
      </c>
      <c r="N30" s="12">
        <v>5</v>
      </c>
      <c r="O30" s="47">
        <f t="shared" si="1"/>
        <v>0.83333333333333337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13" t="s">
        <v>20</v>
      </c>
      <c r="C31" s="9">
        <v>17</v>
      </c>
      <c r="D31" s="9">
        <v>1</v>
      </c>
      <c r="E31" s="9">
        <v>9</v>
      </c>
      <c r="F31" s="9">
        <v>0</v>
      </c>
      <c r="G31" s="9">
        <v>0</v>
      </c>
      <c r="H31" s="9">
        <v>2</v>
      </c>
      <c r="I31" s="9">
        <v>0</v>
      </c>
      <c r="J31" s="9">
        <v>1</v>
      </c>
      <c r="K31" s="9">
        <v>0</v>
      </c>
      <c r="L31" s="10">
        <f t="shared" si="0"/>
        <v>3</v>
      </c>
      <c r="M31" s="11">
        <v>0</v>
      </c>
      <c r="N31" s="12">
        <v>0</v>
      </c>
      <c r="O31" s="47">
        <f t="shared" si="1"/>
        <v>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13" t="s">
        <v>14</v>
      </c>
      <c r="C32" s="9">
        <v>17</v>
      </c>
      <c r="D32" s="9">
        <v>1</v>
      </c>
      <c r="E32" s="9">
        <v>9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f>SUM(H32,I32,J32,K32)</f>
        <v>0</v>
      </c>
      <c r="M32" s="11">
        <v>0</v>
      </c>
      <c r="N32" s="12">
        <v>0</v>
      </c>
      <c r="O32" s="47">
        <f t="shared" si="1"/>
        <v>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15</v>
      </c>
      <c r="C33" s="9">
        <v>17</v>
      </c>
      <c r="D33" s="9">
        <v>1</v>
      </c>
      <c r="E33" s="9">
        <v>9</v>
      </c>
      <c r="F33" s="9">
        <v>0</v>
      </c>
      <c r="G33" s="9">
        <v>0</v>
      </c>
      <c r="H33" s="9">
        <v>0</v>
      </c>
      <c r="I33" s="9">
        <v>1</v>
      </c>
      <c r="J33" s="9">
        <v>2</v>
      </c>
      <c r="K33" s="9">
        <v>0</v>
      </c>
      <c r="L33" s="10">
        <f t="shared" si="0"/>
        <v>3</v>
      </c>
      <c r="M33" s="11">
        <v>0</v>
      </c>
      <c r="N33" s="12">
        <v>5</v>
      </c>
      <c r="O33" s="47">
        <f t="shared" si="1"/>
        <v>1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9" t="s">
        <v>16</v>
      </c>
      <c r="C34" s="9">
        <v>15</v>
      </c>
      <c r="D34" s="9">
        <v>1</v>
      </c>
      <c r="E34" s="9">
        <v>7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10">
        <f t="shared" si="0"/>
        <v>1</v>
      </c>
      <c r="M34" s="11">
        <v>0</v>
      </c>
      <c r="N34" s="12">
        <v>4</v>
      </c>
      <c r="O34" s="47">
        <f t="shared" si="1"/>
        <v>0.78947368421052633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9" t="s">
        <v>17</v>
      </c>
      <c r="C35" s="9">
        <v>12</v>
      </c>
      <c r="D35" s="9">
        <v>1</v>
      </c>
      <c r="E35" s="9">
        <v>6</v>
      </c>
      <c r="F35" s="9">
        <v>0</v>
      </c>
      <c r="G35" s="9">
        <v>2</v>
      </c>
      <c r="H35" s="9">
        <v>2</v>
      </c>
      <c r="I35" s="9">
        <v>1</v>
      </c>
      <c r="J35" s="9">
        <v>3</v>
      </c>
      <c r="K35" s="9">
        <v>0</v>
      </c>
      <c r="L35" s="10">
        <f t="shared" si="0"/>
        <v>6</v>
      </c>
      <c r="M35" s="11">
        <v>0</v>
      </c>
      <c r="N35" s="12">
        <v>3</v>
      </c>
      <c r="O35" s="47">
        <f t="shared" si="1"/>
        <v>0.66666666666666663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13">
        <v>31</v>
      </c>
      <c r="B36" s="9" t="s">
        <v>18</v>
      </c>
      <c r="C36" s="9">
        <v>15</v>
      </c>
      <c r="D36" s="9">
        <v>0</v>
      </c>
      <c r="E36" s="9">
        <v>7</v>
      </c>
      <c r="F36" s="9">
        <v>0</v>
      </c>
      <c r="G36" s="9">
        <v>2</v>
      </c>
      <c r="H36" s="9">
        <v>0</v>
      </c>
      <c r="I36" s="9">
        <v>0</v>
      </c>
      <c r="J36" s="9">
        <v>1</v>
      </c>
      <c r="K36" s="9">
        <v>0</v>
      </c>
      <c r="L36" s="10">
        <f t="shared" si="0"/>
        <v>1</v>
      </c>
      <c r="M36" s="11">
        <v>0</v>
      </c>
      <c r="N36" s="12">
        <v>1</v>
      </c>
      <c r="O36" s="47">
        <f t="shared" si="1"/>
        <v>0.88235294117647056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 s="4"/>
    </row>
    <row r="37" spans="1:28" ht="16.5" x14ac:dyDescent="0.3">
      <c r="A37" s="37" t="s">
        <v>22</v>
      </c>
      <c r="B37" s="37"/>
      <c r="C37" s="13">
        <f t="shared" ref="C37:N37" si="2">SUM(C6:C36)</f>
        <v>464</v>
      </c>
      <c r="D37" s="13">
        <f t="shared" si="2"/>
        <v>24</v>
      </c>
      <c r="E37" s="13">
        <f t="shared" si="2"/>
        <v>139</v>
      </c>
      <c r="F37" s="13">
        <f t="shared" si="2"/>
        <v>2</v>
      </c>
      <c r="G37" s="13">
        <f t="shared" si="2"/>
        <v>26</v>
      </c>
      <c r="H37" s="13">
        <f t="shared" si="2"/>
        <v>22</v>
      </c>
      <c r="I37" s="13">
        <f t="shared" si="2"/>
        <v>13</v>
      </c>
      <c r="J37" s="13">
        <f t="shared" si="2"/>
        <v>62</v>
      </c>
      <c r="K37" s="13">
        <f t="shared" si="2"/>
        <v>3</v>
      </c>
      <c r="L37" s="16">
        <f t="shared" si="2"/>
        <v>100</v>
      </c>
      <c r="M37" s="17">
        <f t="shared" si="2"/>
        <v>5</v>
      </c>
      <c r="N37" s="18">
        <f t="shared" si="2"/>
        <v>96</v>
      </c>
      <c r="O37" s="48">
        <f>AVERAGE(O6:O36)</f>
        <v>0.73480064190597028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14.96774193548387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4.4838709677419351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3.225806451612903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0.70967741935483875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0.41935483870967744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8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2</v>
      </c>
      <c r="M44" s="40"/>
      <c r="N44" s="40"/>
      <c r="O44" s="6"/>
      <c r="U44" s="7"/>
      <c r="V44" s="6"/>
      <c r="W44" s="6"/>
    </row>
    <row r="45" spans="1:28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3.096774193548387</v>
      </c>
      <c r="M45" s="40"/>
      <c r="N45" s="40"/>
      <c r="O45" s="6"/>
      <c r="U45" s="7"/>
      <c r="V45" s="6"/>
      <c r="W45" s="6"/>
    </row>
    <row r="46" spans="1:28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0.05</v>
      </c>
      <c r="M46" s="41"/>
      <c r="N46" s="41"/>
      <c r="O46" s="6"/>
      <c r="U46" s="7"/>
      <c r="V46" s="6"/>
      <c r="W46" s="6"/>
    </row>
    <row r="48" spans="1:28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50</v>
      </c>
      <c r="C53" s="31">
        <v>7.6899999999999996E-2</v>
      </c>
      <c r="D53" s="32"/>
      <c r="E53" s="31">
        <v>0.16850000000000001</v>
      </c>
      <c r="F53" s="32"/>
      <c r="G53" s="31">
        <v>0.10199999999999999</v>
      </c>
      <c r="H53" s="32"/>
      <c r="I53" s="33">
        <v>9.2299999999999993E-2</v>
      </c>
      <c r="J53" s="33"/>
      <c r="K53" s="33">
        <v>9.0899999999999995E-2</v>
      </c>
      <c r="L53" s="33"/>
      <c r="T53" s="4"/>
      <c r="U53"/>
      <c r="W53" s="4"/>
      <c r="X53"/>
      <c r="Y53" s="1"/>
      <c r="Z53" s="4"/>
    </row>
    <row r="54" spans="2:26" ht="16.5" x14ac:dyDescent="0.3">
      <c r="B54" s="13" t="s">
        <v>38</v>
      </c>
      <c r="C54" s="31">
        <v>0.13789999999999999</v>
      </c>
      <c r="D54" s="32"/>
      <c r="E54" s="31">
        <v>0.1444</v>
      </c>
      <c r="F54" s="32"/>
      <c r="G54" s="31">
        <v>8.8200000000000001E-2</v>
      </c>
      <c r="H54" s="32"/>
      <c r="I54" s="31">
        <v>0.05</v>
      </c>
      <c r="J54" s="32"/>
      <c r="K54" s="31">
        <v>5.9499999999999997E-2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52</v>
      </c>
      <c r="C55" s="44">
        <v>7.3499999999999996E-2</v>
      </c>
      <c r="D55" s="45"/>
      <c r="E55" s="44">
        <v>0.1368</v>
      </c>
      <c r="F55" s="45"/>
      <c r="G55" s="31">
        <v>0.1087</v>
      </c>
      <c r="H55" s="32"/>
      <c r="I55" s="31">
        <v>6.9000000000000006E-2</v>
      </c>
      <c r="J55" s="32"/>
      <c r="K55" s="31">
        <v>7.6899999999999996E-2</v>
      </c>
      <c r="L55" s="32"/>
      <c r="T55" s="4"/>
      <c r="U55"/>
      <c r="W55" s="4"/>
      <c r="X55"/>
      <c r="Y55" s="1"/>
      <c r="Z55" s="4"/>
    </row>
    <row r="56" spans="2:26" ht="16.5" x14ac:dyDescent="0.3">
      <c r="B56" s="13" t="s">
        <v>51</v>
      </c>
      <c r="C56" s="31">
        <v>5.5599999999999997E-2</v>
      </c>
      <c r="D56" s="32"/>
      <c r="E56" s="31">
        <v>0.125</v>
      </c>
      <c r="F56" s="32"/>
      <c r="G56" s="31">
        <v>9.2999999999999999E-2</v>
      </c>
      <c r="H56" s="32"/>
      <c r="I56" s="31">
        <v>5.6599999999999998E-2</v>
      </c>
      <c r="J56" s="32"/>
      <c r="K56" s="31">
        <v>6.6699999999999995E-2</v>
      </c>
      <c r="L56" s="32"/>
    </row>
    <row r="57" spans="2:26" ht="16.5" x14ac:dyDescent="0.3">
      <c r="B57" s="13" t="s">
        <v>53</v>
      </c>
      <c r="C57" s="33">
        <v>0.1077</v>
      </c>
      <c r="D57" s="33"/>
      <c r="E57" s="33">
        <v>8.5099999999999995E-2</v>
      </c>
      <c r="F57" s="33"/>
      <c r="G57" s="33">
        <v>0.1188</v>
      </c>
      <c r="H57" s="33"/>
      <c r="I57" s="31">
        <v>2.4400000000000002E-2</v>
      </c>
      <c r="J57" s="32"/>
      <c r="K57" s="31">
        <v>0.05</v>
      </c>
      <c r="L57" s="32"/>
    </row>
  </sheetData>
  <mergeCells count="65">
    <mergeCell ref="C57:D57"/>
    <mergeCell ref="E57:F57"/>
    <mergeCell ref="G57:H57"/>
    <mergeCell ref="I57:J57"/>
    <mergeCell ref="K57:L57"/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6:D56"/>
    <mergeCell ref="E56:F56"/>
    <mergeCell ref="G56:H56"/>
    <mergeCell ref="I56:J56"/>
    <mergeCell ref="K56:L56"/>
  </mergeCells>
  <pageMargins left="0.7" right="0.7" top="0.75" bottom="0.75" header="0.3" footer="0.3"/>
  <pageSetup scale="66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26" sqref="I26"/>
    </sheetView>
  </sheetViews>
  <sheetFormatPr defaultRowHeight="11.25" x14ac:dyDescent="0.2"/>
  <sheetData>
    <row r="1" spans="1:8" x14ac:dyDescent="0.2">
      <c r="A1" s="4">
        <v>45139</v>
      </c>
      <c r="B1">
        <f>26-SUM(Aug!C6,Aug!E6,Aug!F6,Aug!G6)</f>
        <v>11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4">
        <v>45140</v>
      </c>
      <c r="B2">
        <f>26-SUM(Aug!C7,Aug!E7,Aug!F7,Aug!G7)</f>
        <v>14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45141</v>
      </c>
      <c r="B3">
        <f>26-SUM(Aug!C8,Aug!E8,Aug!F8,Aug!G8)</f>
        <v>11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45142</v>
      </c>
      <c r="B4">
        <f>26-SUM(Aug!C9,Aug!E9,Aug!F9,Aug!G9)</f>
        <v>9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45143</v>
      </c>
      <c r="B5">
        <f>26-SUM(Aug!C10,Aug!E10,Aug!F10,Aug!G10)</f>
        <v>9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45144</v>
      </c>
      <c r="B6">
        <f>26-SUM(Aug!C11,Aug!E11,Aug!F11,Aug!G11)</f>
        <v>9</v>
      </c>
      <c r="D6" t="s">
        <v>38</v>
      </c>
      <c r="E6">
        <v>10</v>
      </c>
      <c r="F6">
        <v>14</v>
      </c>
      <c r="G6">
        <v>60</v>
      </c>
      <c r="H6">
        <v>0</v>
      </c>
    </row>
    <row r="7" spans="1:8" x14ac:dyDescent="0.2">
      <c r="A7" s="4">
        <v>45145</v>
      </c>
      <c r="B7">
        <f>26-SUM(Aug!C12,Aug!E12,Aug!F12,Aug!G12)</f>
        <v>8</v>
      </c>
      <c r="D7" t="s">
        <v>39</v>
      </c>
      <c r="E7">
        <v>13</v>
      </c>
      <c r="F7">
        <v>15</v>
      </c>
      <c r="G7">
        <v>50</v>
      </c>
      <c r="H7">
        <v>0</v>
      </c>
    </row>
    <row r="8" spans="1:8" x14ac:dyDescent="0.2">
      <c r="A8" s="4">
        <v>45146</v>
      </c>
      <c r="B8">
        <f>26-SUM(Aug!C13,Aug!E13,Aug!F13,Aug!G13)</f>
        <v>8</v>
      </c>
      <c r="D8" t="s">
        <v>40</v>
      </c>
      <c r="E8">
        <v>7</v>
      </c>
      <c r="F8">
        <v>11</v>
      </c>
      <c r="G8">
        <v>56</v>
      </c>
      <c r="H8">
        <v>1</v>
      </c>
    </row>
    <row r="9" spans="1:8" x14ac:dyDescent="0.2">
      <c r="A9" s="4">
        <v>45147</v>
      </c>
      <c r="B9">
        <f>26-SUM(Aug!C14,Aug!E14,Aug!F14,Aug!G14)</f>
        <v>8</v>
      </c>
      <c r="D9" t="s">
        <v>41</v>
      </c>
      <c r="E9">
        <v>22</v>
      </c>
      <c r="F9">
        <v>13</v>
      </c>
      <c r="G9">
        <v>62</v>
      </c>
      <c r="H9">
        <v>3</v>
      </c>
    </row>
    <row r="10" spans="1:8" x14ac:dyDescent="0.2">
      <c r="A10" s="4">
        <v>45148</v>
      </c>
      <c r="B10">
        <f>26-SUM(Aug!C15,Aug!E15,Aug!F15,Aug!G15)</f>
        <v>11</v>
      </c>
      <c r="D10" t="s">
        <v>42</v>
      </c>
    </row>
    <row r="11" spans="1:8" x14ac:dyDescent="0.2">
      <c r="A11" s="4">
        <v>45149</v>
      </c>
      <c r="B11">
        <f>26-SUM(Aug!C16,Aug!E16,Aug!F16,Aug!G16)</f>
        <v>9</v>
      </c>
      <c r="D11" t="s">
        <v>43</v>
      </c>
    </row>
    <row r="12" spans="1:8" x14ac:dyDescent="0.2">
      <c r="A12" s="4">
        <v>45150</v>
      </c>
      <c r="B12">
        <f>26-SUM(Aug!C17,Aug!E17,Aug!F17,Aug!G17)</f>
        <v>7</v>
      </c>
      <c r="D12" t="s">
        <v>44</v>
      </c>
    </row>
    <row r="13" spans="1:8" x14ac:dyDescent="0.2">
      <c r="A13" s="4">
        <v>45151</v>
      </c>
      <c r="B13">
        <f>26-SUM(Aug!C18,Aug!E18,Aug!F18,Aug!G18)</f>
        <v>4</v>
      </c>
      <c r="D13" t="s">
        <v>45</v>
      </c>
    </row>
    <row r="14" spans="1:8" x14ac:dyDescent="0.2">
      <c r="A14" s="4">
        <v>45152</v>
      </c>
      <c r="B14">
        <f>26-SUM(Aug!C19,Aug!E19,Aug!F19,Aug!G19)</f>
        <v>4</v>
      </c>
      <c r="D14" t="s">
        <v>46</v>
      </c>
      <c r="E14">
        <f>SUM(E2:E13)</f>
        <v>112</v>
      </c>
      <c r="F14">
        <f>SUM(F2:F13)</f>
        <v>88</v>
      </c>
      <c r="G14">
        <f>SUM(G2:G13)</f>
        <v>466</v>
      </c>
      <c r="H14">
        <f>SUM(H2:H13)</f>
        <v>6</v>
      </c>
    </row>
    <row r="15" spans="1:8" x14ac:dyDescent="0.2">
      <c r="A15" s="4">
        <v>45153</v>
      </c>
      <c r="B15">
        <f>26-SUM(Aug!C20,Aug!E20,Aug!F20,Aug!G20)</f>
        <v>6</v>
      </c>
    </row>
    <row r="16" spans="1:8" x14ac:dyDescent="0.2">
      <c r="A16" s="4">
        <v>45154</v>
      </c>
      <c r="B16">
        <f>26-SUM(Aug!C21,Aug!E21,Aug!F21,Aug!G21)</f>
        <v>5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4">
        <v>45155</v>
      </c>
      <c r="B17">
        <f>26-SUM(Aug!C22,Aug!E22,Aug!F22,Aug!G22)</f>
        <v>8</v>
      </c>
      <c r="D17">
        <v>2019</v>
      </c>
      <c r="E17">
        <v>16</v>
      </c>
      <c r="F17">
        <v>26</v>
      </c>
      <c r="G17">
        <v>23</v>
      </c>
      <c r="H17">
        <v>0</v>
      </c>
    </row>
    <row r="18" spans="1:8" x14ac:dyDescent="0.2">
      <c r="A18" s="4">
        <v>45156</v>
      </c>
      <c r="B18">
        <f>26-SUM(Aug!C23,Aug!E23,Aug!F23,Aug!G23)</f>
        <v>7</v>
      </c>
      <c r="D18">
        <v>2020</v>
      </c>
      <c r="E18">
        <v>54</v>
      </c>
      <c r="F18">
        <v>16</v>
      </c>
      <c r="G18">
        <v>24</v>
      </c>
      <c r="H18">
        <v>0</v>
      </c>
    </row>
    <row r="19" spans="1:8" x14ac:dyDescent="0.2">
      <c r="A19" s="4">
        <v>45157</v>
      </c>
      <c r="B19">
        <f>26-SUM(Aug!C24,Aug!E24,Aug!F24,Aug!G24)</f>
        <v>3</v>
      </c>
      <c r="D19">
        <v>2021</v>
      </c>
      <c r="E19">
        <v>40</v>
      </c>
      <c r="F19">
        <v>8</v>
      </c>
      <c r="G19">
        <v>53</v>
      </c>
      <c r="H19">
        <v>0</v>
      </c>
    </row>
    <row r="20" spans="1:8" x14ac:dyDescent="0.2">
      <c r="A20" s="4">
        <v>45158</v>
      </c>
      <c r="B20">
        <f>26-SUM(Aug!C25,Aug!E25,Aug!F25,Aug!G25)</f>
        <v>1</v>
      </c>
      <c r="D20">
        <v>2022</v>
      </c>
      <c r="E20">
        <v>22</v>
      </c>
      <c r="F20">
        <v>10</v>
      </c>
      <c r="G20">
        <v>50</v>
      </c>
      <c r="H20">
        <v>0</v>
      </c>
    </row>
    <row r="21" spans="1:8" x14ac:dyDescent="0.2">
      <c r="A21" s="4">
        <v>45159</v>
      </c>
      <c r="B21">
        <f>26-SUM(Aug!C26,Aug!E26,Aug!F26,Aug!G26)</f>
        <v>1</v>
      </c>
      <c r="D21">
        <v>2023</v>
      </c>
      <c r="E21">
        <v>22</v>
      </c>
      <c r="F21">
        <v>13</v>
      </c>
      <c r="G21">
        <v>62</v>
      </c>
      <c r="H21">
        <v>3</v>
      </c>
    </row>
    <row r="22" spans="1:8" x14ac:dyDescent="0.2">
      <c r="A22" s="4">
        <v>45160</v>
      </c>
      <c r="B22">
        <f>26-SUM(Aug!C27,Aug!E27,Aug!F27,Aug!G27)</f>
        <v>3</v>
      </c>
    </row>
    <row r="23" spans="1:8" x14ac:dyDescent="0.2">
      <c r="A23" s="4">
        <v>45161</v>
      </c>
      <c r="B23">
        <f>26-SUM(Aug!C28,Aug!E28,Aug!F28,Aug!G28)</f>
        <v>2</v>
      </c>
    </row>
    <row r="24" spans="1:8" x14ac:dyDescent="0.2">
      <c r="A24" s="4">
        <v>45162</v>
      </c>
      <c r="B24">
        <f>26-SUM(Aug!C29,Aug!E29,Aug!F29,Aug!G29)</f>
        <v>2</v>
      </c>
    </row>
    <row r="25" spans="1:8" x14ac:dyDescent="0.2">
      <c r="A25" s="4">
        <v>45163</v>
      </c>
      <c r="B25">
        <f>26-SUM(Aug!C30,Aug!E30,Aug!F30,Aug!G30)</f>
        <v>3</v>
      </c>
    </row>
    <row r="26" spans="1:8" x14ac:dyDescent="0.2">
      <c r="A26" s="4">
        <v>45164</v>
      </c>
      <c r="B26">
        <f>26-SUM(Aug!C31,Aug!E31,Aug!F31,Aug!G31)</f>
        <v>0</v>
      </c>
    </row>
    <row r="27" spans="1:8" x14ac:dyDescent="0.2">
      <c r="A27" s="4">
        <v>45165</v>
      </c>
      <c r="B27">
        <f>26-SUM(Aug!C32,Aug!E32,Aug!F32,Aug!G32)</f>
        <v>0</v>
      </c>
    </row>
    <row r="28" spans="1:8" x14ac:dyDescent="0.2">
      <c r="A28" s="4">
        <v>45166</v>
      </c>
      <c r="B28">
        <f>26-SUM(Aug!C33,Aug!E33,Aug!F33,Aug!G33)</f>
        <v>0</v>
      </c>
    </row>
    <row r="29" spans="1:8" x14ac:dyDescent="0.2">
      <c r="A29" s="4">
        <v>45167</v>
      </c>
      <c r="B29">
        <f>26-SUM(Aug!C34,Aug!E34,Aug!F34,Aug!G34)</f>
        <v>4</v>
      </c>
    </row>
    <row r="30" spans="1:8" x14ac:dyDescent="0.2">
      <c r="A30" s="4">
        <v>45168</v>
      </c>
      <c r="B30">
        <f>26-SUM(Aug!C35,Aug!E35,Aug!F35,Aug!G35)</f>
        <v>6</v>
      </c>
    </row>
    <row r="31" spans="1:8" x14ac:dyDescent="0.2">
      <c r="A31" s="4">
        <v>45169</v>
      </c>
      <c r="B31">
        <f>26-SUM(Aug!C36,Aug!E36,Aug!F36,Aug!G36)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19" zoomScaleNormal="100" workbookViewId="0">
      <selection activeCell="O5" sqref="O5:O36"/>
    </sheetView>
  </sheetViews>
  <sheetFormatPr defaultRowHeight="12.75" x14ac:dyDescent="0.25"/>
  <cols>
    <col min="1" max="1" width="3.5" bestFit="1" customWidth="1"/>
    <col min="2" max="2" width="17.6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54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19</v>
      </c>
      <c r="C6" s="9">
        <v>15</v>
      </c>
      <c r="D6" s="9">
        <v>0</v>
      </c>
      <c r="E6" s="9">
        <v>7</v>
      </c>
      <c r="F6" s="9">
        <v>0</v>
      </c>
      <c r="G6" s="9">
        <v>0</v>
      </c>
      <c r="H6" s="9">
        <v>0</v>
      </c>
      <c r="I6" s="9">
        <v>2</v>
      </c>
      <c r="J6" s="9">
        <v>1</v>
      </c>
      <c r="K6" s="9">
        <v>0</v>
      </c>
      <c r="L6" s="10">
        <f>SUM(H6,I6,J6,K6)</f>
        <v>3</v>
      </c>
      <c r="M6" s="11">
        <v>0</v>
      </c>
      <c r="N6" s="12">
        <v>7</v>
      </c>
      <c r="O6" s="47">
        <f>(C6)/(26-E6-F6-G6)</f>
        <v>0.78947368421052633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13" t="s">
        <v>20</v>
      </c>
      <c r="C7" s="9">
        <v>11</v>
      </c>
      <c r="D7" s="9">
        <v>1</v>
      </c>
      <c r="E7" s="9">
        <v>6</v>
      </c>
      <c r="F7" s="9">
        <v>0</v>
      </c>
      <c r="G7" s="9">
        <v>0</v>
      </c>
      <c r="H7" s="9">
        <v>0</v>
      </c>
      <c r="I7" s="9">
        <v>0</v>
      </c>
      <c r="J7" s="9">
        <v>2</v>
      </c>
      <c r="K7" s="9">
        <v>0</v>
      </c>
      <c r="L7" s="10">
        <f t="shared" ref="L7:L35" si="0">SUM(H7,I7,J7,K7)</f>
        <v>2</v>
      </c>
      <c r="M7" s="11">
        <v>0</v>
      </c>
      <c r="N7" s="12">
        <v>0</v>
      </c>
      <c r="O7" s="47">
        <f t="shared" ref="O7:O35" si="1">(C7)/(26-E7-F7-G7)</f>
        <v>0.55000000000000004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13" t="s">
        <v>14</v>
      </c>
      <c r="C8" s="9">
        <v>16</v>
      </c>
      <c r="D8" s="9">
        <v>1</v>
      </c>
      <c r="E8" s="9">
        <v>7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10">
        <f t="shared" si="0"/>
        <v>3</v>
      </c>
      <c r="M8" s="11">
        <v>1</v>
      </c>
      <c r="N8" s="12">
        <v>0</v>
      </c>
      <c r="O8" s="47">
        <f t="shared" si="1"/>
        <v>0.84210526315789469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24">
        <v>4</v>
      </c>
      <c r="B9" s="9" t="s">
        <v>15</v>
      </c>
      <c r="C9" s="9">
        <v>16</v>
      </c>
      <c r="D9" s="9">
        <v>1</v>
      </c>
      <c r="E9" s="9">
        <v>7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f t="shared" si="0"/>
        <v>0</v>
      </c>
      <c r="M9" s="11">
        <v>0</v>
      </c>
      <c r="N9" s="12">
        <v>0</v>
      </c>
      <c r="O9" s="47">
        <f t="shared" si="1"/>
        <v>0.84210526315789469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16</v>
      </c>
      <c r="C10" s="9">
        <v>16</v>
      </c>
      <c r="D10" s="9">
        <v>1</v>
      </c>
      <c r="E10" s="9">
        <v>7</v>
      </c>
      <c r="F10" s="9">
        <v>0</v>
      </c>
      <c r="G10" s="9">
        <v>0</v>
      </c>
      <c r="H10" s="9">
        <v>0</v>
      </c>
      <c r="I10" s="9">
        <v>0</v>
      </c>
      <c r="J10" s="9">
        <v>4</v>
      </c>
      <c r="K10" s="9">
        <v>0</v>
      </c>
      <c r="L10" s="10">
        <f t="shared" si="0"/>
        <v>4</v>
      </c>
      <c r="M10" s="11">
        <v>1</v>
      </c>
      <c r="N10" s="12">
        <v>3</v>
      </c>
      <c r="O10" s="47">
        <f t="shared" si="1"/>
        <v>0.84210526315789469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17</v>
      </c>
      <c r="C11" s="9">
        <v>17</v>
      </c>
      <c r="D11" s="9">
        <v>1</v>
      </c>
      <c r="E11" s="9">
        <v>6</v>
      </c>
      <c r="F11" s="9">
        <v>0</v>
      </c>
      <c r="G11" s="9">
        <v>0</v>
      </c>
      <c r="H11" s="9">
        <v>0</v>
      </c>
      <c r="I11" s="9">
        <v>2</v>
      </c>
      <c r="J11" s="9">
        <v>2</v>
      </c>
      <c r="K11" s="9">
        <v>0</v>
      </c>
      <c r="L11" s="10">
        <f t="shared" si="0"/>
        <v>4</v>
      </c>
      <c r="M11" s="11">
        <v>0</v>
      </c>
      <c r="N11" s="12">
        <v>6</v>
      </c>
      <c r="O11" s="47">
        <f t="shared" si="1"/>
        <v>0.85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18</v>
      </c>
      <c r="C12" s="9">
        <v>16</v>
      </c>
      <c r="D12" s="9">
        <v>2</v>
      </c>
      <c r="E12" s="9">
        <v>5</v>
      </c>
      <c r="F12" s="9">
        <v>0</v>
      </c>
      <c r="G12" s="9">
        <v>0</v>
      </c>
      <c r="H12" s="9">
        <v>1</v>
      </c>
      <c r="I12" s="9">
        <v>1</v>
      </c>
      <c r="J12" s="9">
        <v>3</v>
      </c>
      <c r="K12" s="9">
        <v>0</v>
      </c>
      <c r="L12" s="10">
        <f t="shared" si="0"/>
        <v>5</v>
      </c>
      <c r="M12" s="11">
        <v>1</v>
      </c>
      <c r="N12" s="12">
        <v>6</v>
      </c>
      <c r="O12" s="47">
        <f t="shared" si="1"/>
        <v>0.76190476190476186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19</v>
      </c>
      <c r="C13" s="9">
        <v>15</v>
      </c>
      <c r="D13" s="9">
        <v>1</v>
      </c>
      <c r="E13" s="9">
        <v>5</v>
      </c>
      <c r="F13" s="9">
        <v>0</v>
      </c>
      <c r="G13" s="9">
        <v>0</v>
      </c>
      <c r="H13" s="9">
        <v>1</v>
      </c>
      <c r="I13" s="9">
        <v>1</v>
      </c>
      <c r="J13" s="9">
        <v>4</v>
      </c>
      <c r="K13" s="9">
        <v>0</v>
      </c>
      <c r="L13" s="10">
        <f t="shared" si="0"/>
        <v>6</v>
      </c>
      <c r="M13" s="11">
        <v>0</v>
      </c>
      <c r="N13" s="12">
        <v>4</v>
      </c>
      <c r="O13" s="47">
        <f t="shared" si="1"/>
        <v>0.7142857142857143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13" t="s">
        <v>20</v>
      </c>
      <c r="C14" s="9">
        <v>18</v>
      </c>
      <c r="D14" s="9">
        <v>1</v>
      </c>
      <c r="E14" s="9">
        <v>6</v>
      </c>
      <c r="F14" s="9">
        <v>0</v>
      </c>
      <c r="G14" s="9">
        <v>0</v>
      </c>
      <c r="H14" s="9">
        <v>0</v>
      </c>
      <c r="I14" s="9">
        <v>0</v>
      </c>
      <c r="J14" s="9">
        <v>2</v>
      </c>
      <c r="K14" s="9">
        <v>0</v>
      </c>
      <c r="L14" s="10">
        <f t="shared" si="0"/>
        <v>2</v>
      </c>
      <c r="M14" s="11">
        <v>0</v>
      </c>
      <c r="N14" s="12">
        <v>0</v>
      </c>
      <c r="O14" s="47">
        <f t="shared" si="1"/>
        <v>0.9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13" t="s">
        <v>14</v>
      </c>
      <c r="C15" s="9">
        <v>20</v>
      </c>
      <c r="D15" s="9">
        <v>3</v>
      </c>
      <c r="E15" s="9">
        <v>6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0</v>
      </c>
      <c r="L15" s="10">
        <f t="shared" si="0"/>
        <v>2</v>
      </c>
      <c r="M15" s="11">
        <v>0</v>
      </c>
      <c r="N15" s="12">
        <v>0</v>
      </c>
      <c r="O15" s="47">
        <f t="shared" si="1"/>
        <v>1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15</v>
      </c>
      <c r="C16" s="9">
        <v>20</v>
      </c>
      <c r="D16" s="9">
        <v>3</v>
      </c>
      <c r="E16" s="9">
        <v>6</v>
      </c>
      <c r="F16" s="9">
        <v>0</v>
      </c>
      <c r="G16" s="9">
        <v>0</v>
      </c>
      <c r="H16" s="9">
        <v>0</v>
      </c>
      <c r="I16" s="9">
        <v>0</v>
      </c>
      <c r="J16" s="9">
        <v>2</v>
      </c>
      <c r="K16" s="9">
        <v>0</v>
      </c>
      <c r="L16" s="10">
        <f t="shared" si="0"/>
        <v>2</v>
      </c>
      <c r="M16" s="11">
        <v>0</v>
      </c>
      <c r="N16" s="12">
        <v>5</v>
      </c>
      <c r="O16" s="47">
        <f t="shared" si="1"/>
        <v>1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16</v>
      </c>
      <c r="C17" s="9">
        <v>17</v>
      </c>
      <c r="D17" s="9">
        <v>3</v>
      </c>
      <c r="E17" s="9">
        <v>6</v>
      </c>
      <c r="F17" s="9">
        <v>0</v>
      </c>
      <c r="G17" s="9">
        <v>0</v>
      </c>
      <c r="H17" s="9">
        <v>1</v>
      </c>
      <c r="I17" s="9">
        <v>0</v>
      </c>
      <c r="J17" s="9">
        <v>2</v>
      </c>
      <c r="K17" s="9">
        <v>0</v>
      </c>
      <c r="L17" s="10">
        <f t="shared" si="0"/>
        <v>3</v>
      </c>
      <c r="M17" s="11">
        <v>1</v>
      </c>
      <c r="N17" s="12">
        <v>2</v>
      </c>
      <c r="O17" s="47">
        <f t="shared" si="1"/>
        <v>0.85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17</v>
      </c>
      <c r="C18" s="9">
        <v>18</v>
      </c>
      <c r="D18" s="9">
        <v>3</v>
      </c>
      <c r="E18" s="9">
        <v>5</v>
      </c>
      <c r="F18" s="9">
        <v>0</v>
      </c>
      <c r="G18" s="9">
        <v>0</v>
      </c>
      <c r="H18" s="9">
        <v>1</v>
      </c>
      <c r="I18" s="9">
        <v>0</v>
      </c>
      <c r="J18" s="9">
        <v>2</v>
      </c>
      <c r="K18" s="9">
        <v>0</v>
      </c>
      <c r="L18" s="10">
        <f t="shared" si="0"/>
        <v>3</v>
      </c>
      <c r="M18" s="11">
        <v>0</v>
      </c>
      <c r="N18" s="12">
        <v>4</v>
      </c>
      <c r="O18" s="47">
        <f t="shared" si="1"/>
        <v>0.8571428571428571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18</v>
      </c>
      <c r="C19" s="9">
        <v>18</v>
      </c>
      <c r="D19" s="9">
        <v>4</v>
      </c>
      <c r="E19" s="9">
        <v>6</v>
      </c>
      <c r="F19" s="9">
        <v>0</v>
      </c>
      <c r="G19" s="9">
        <v>0</v>
      </c>
      <c r="H19" s="9">
        <v>0</v>
      </c>
      <c r="I19" s="9">
        <v>0</v>
      </c>
      <c r="J19" s="9">
        <v>8</v>
      </c>
      <c r="K19" s="9">
        <v>0</v>
      </c>
      <c r="L19" s="10">
        <f t="shared" si="0"/>
        <v>8</v>
      </c>
      <c r="M19" s="11">
        <v>0</v>
      </c>
      <c r="N19" s="12">
        <v>5</v>
      </c>
      <c r="O19" s="47">
        <f t="shared" si="1"/>
        <v>0.9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19</v>
      </c>
      <c r="C20" s="9">
        <v>20</v>
      </c>
      <c r="D20" s="9">
        <v>3</v>
      </c>
      <c r="E20" s="9">
        <v>5</v>
      </c>
      <c r="F20" s="9">
        <v>0</v>
      </c>
      <c r="G20" s="9">
        <v>0</v>
      </c>
      <c r="H20" s="9">
        <v>1</v>
      </c>
      <c r="I20" s="9">
        <v>0</v>
      </c>
      <c r="J20" s="9">
        <v>2</v>
      </c>
      <c r="K20" s="9">
        <v>0</v>
      </c>
      <c r="L20" s="10">
        <f t="shared" si="0"/>
        <v>3</v>
      </c>
      <c r="M20" s="11">
        <v>0</v>
      </c>
      <c r="N20" s="12">
        <v>4</v>
      </c>
      <c r="O20" s="47">
        <f t="shared" si="1"/>
        <v>0.95238095238095233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13" t="s">
        <v>20</v>
      </c>
      <c r="C21" s="9">
        <v>20</v>
      </c>
      <c r="D21" s="9">
        <v>3</v>
      </c>
      <c r="E21" s="9">
        <v>6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10">
        <f t="shared" si="0"/>
        <v>1</v>
      </c>
      <c r="M21" s="11">
        <v>0</v>
      </c>
      <c r="N21" s="12">
        <v>0</v>
      </c>
      <c r="O21" s="47">
        <f t="shared" si="1"/>
        <v>1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13" t="s">
        <v>14</v>
      </c>
      <c r="C22" s="9">
        <v>20</v>
      </c>
      <c r="D22" s="9">
        <v>3</v>
      </c>
      <c r="E22" s="9">
        <v>6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0">
        <f t="shared" si="0"/>
        <v>0</v>
      </c>
      <c r="M22" s="11">
        <v>0</v>
      </c>
      <c r="N22" s="12">
        <v>0</v>
      </c>
      <c r="O22" s="47">
        <f t="shared" si="1"/>
        <v>1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15</v>
      </c>
      <c r="C23" s="9">
        <v>20</v>
      </c>
      <c r="D23" s="9">
        <v>2</v>
      </c>
      <c r="E23" s="9">
        <v>6</v>
      </c>
      <c r="F23" s="9">
        <v>0</v>
      </c>
      <c r="G23" s="9">
        <v>0</v>
      </c>
      <c r="H23" s="9">
        <v>0</v>
      </c>
      <c r="I23" s="9">
        <v>0</v>
      </c>
      <c r="J23" s="9">
        <v>3</v>
      </c>
      <c r="K23" s="9">
        <v>0</v>
      </c>
      <c r="L23" s="10">
        <f t="shared" si="0"/>
        <v>3</v>
      </c>
      <c r="M23" s="11">
        <v>0</v>
      </c>
      <c r="N23" s="12">
        <v>7</v>
      </c>
      <c r="O23" s="47">
        <f t="shared" si="1"/>
        <v>1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16</v>
      </c>
      <c r="C24" s="9">
        <v>16</v>
      </c>
      <c r="D24" s="9">
        <v>2</v>
      </c>
      <c r="E24" s="9">
        <v>6</v>
      </c>
      <c r="F24" s="9">
        <v>0</v>
      </c>
      <c r="G24" s="9">
        <v>0</v>
      </c>
      <c r="H24" s="9">
        <v>1</v>
      </c>
      <c r="I24" s="9">
        <v>0</v>
      </c>
      <c r="J24" s="9">
        <v>3</v>
      </c>
      <c r="K24" s="9">
        <v>0</v>
      </c>
      <c r="L24" s="10">
        <f t="shared" si="0"/>
        <v>4</v>
      </c>
      <c r="M24" s="11">
        <v>1</v>
      </c>
      <c r="N24" s="12">
        <v>5</v>
      </c>
      <c r="O24" s="47">
        <f t="shared" si="1"/>
        <v>0.8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17</v>
      </c>
      <c r="C25" s="9">
        <v>16</v>
      </c>
      <c r="D25" s="9">
        <v>2</v>
      </c>
      <c r="E25" s="9">
        <v>3</v>
      </c>
      <c r="F25" s="9">
        <v>0</v>
      </c>
      <c r="G25" s="9">
        <v>0</v>
      </c>
      <c r="H25" s="9">
        <v>3</v>
      </c>
      <c r="I25" s="9">
        <v>2</v>
      </c>
      <c r="J25" s="9">
        <v>4</v>
      </c>
      <c r="K25" s="9">
        <v>0</v>
      </c>
      <c r="L25" s="10">
        <f>SUM(H25,I25,J25,K25)</f>
        <v>9</v>
      </c>
      <c r="M25" s="11">
        <v>0</v>
      </c>
      <c r="N25" s="12">
        <v>8</v>
      </c>
      <c r="O25" s="47">
        <f t="shared" si="1"/>
        <v>0.69565217391304346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18</v>
      </c>
      <c r="C26" s="9">
        <v>17</v>
      </c>
      <c r="D26" s="9">
        <v>0</v>
      </c>
      <c r="E26" s="9">
        <v>4</v>
      </c>
      <c r="F26" s="9">
        <v>0</v>
      </c>
      <c r="G26" s="9">
        <v>4</v>
      </c>
      <c r="H26" s="9">
        <v>1</v>
      </c>
      <c r="I26" s="9">
        <v>0</v>
      </c>
      <c r="J26" s="9">
        <v>2</v>
      </c>
      <c r="K26" s="9">
        <v>0</v>
      </c>
      <c r="L26" s="10">
        <f t="shared" si="0"/>
        <v>3</v>
      </c>
      <c r="M26" s="11">
        <v>0</v>
      </c>
      <c r="N26" s="12">
        <v>6</v>
      </c>
      <c r="O26" s="47">
        <f t="shared" si="1"/>
        <v>0.94444444444444442</v>
      </c>
      <c r="P26" s="29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19</v>
      </c>
      <c r="C27" s="9">
        <v>13</v>
      </c>
      <c r="D27" s="9">
        <v>0</v>
      </c>
      <c r="E27" s="9">
        <v>2</v>
      </c>
      <c r="F27" s="9">
        <v>0</v>
      </c>
      <c r="G27" s="9">
        <v>6</v>
      </c>
      <c r="H27" s="9">
        <v>0</v>
      </c>
      <c r="I27" s="9">
        <v>0</v>
      </c>
      <c r="J27" s="9">
        <v>0</v>
      </c>
      <c r="K27" s="9">
        <v>0</v>
      </c>
      <c r="L27" s="10">
        <f t="shared" si="0"/>
        <v>0</v>
      </c>
      <c r="M27" s="11">
        <v>0</v>
      </c>
      <c r="N27" s="12">
        <v>4</v>
      </c>
      <c r="O27" s="47">
        <f t="shared" si="1"/>
        <v>0.72222222222222221</v>
      </c>
      <c r="P27" s="29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13" t="s">
        <v>20</v>
      </c>
      <c r="C28" s="9">
        <v>16</v>
      </c>
      <c r="D28" s="9">
        <v>1</v>
      </c>
      <c r="E28" s="9">
        <v>7</v>
      </c>
      <c r="F28" s="9">
        <v>0</v>
      </c>
      <c r="G28" s="9">
        <v>0</v>
      </c>
      <c r="H28" s="9">
        <v>6</v>
      </c>
      <c r="I28" s="9">
        <v>0</v>
      </c>
      <c r="J28" s="9">
        <v>1</v>
      </c>
      <c r="K28" s="9">
        <v>0</v>
      </c>
      <c r="L28" s="10">
        <f t="shared" si="0"/>
        <v>7</v>
      </c>
      <c r="M28" s="11">
        <v>0</v>
      </c>
      <c r="N28" s="12">
        <v>0</v>
      </c>
      <c r="O28" s="47">
        <f t="shared" si="1"/>
        <v>0.84210526315789469</v>
      </c>
      <c r="P28" s="29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13" t="s">
        <v>14</v>
      </c>
      <c r="C29" s="9">
        <v>17</v>
      </c>
      <c r="D29" s="9">
        <v>1</v>
      </c>
      <c r="E29" s="9">
        <v>7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10">
        <f t="shared" si="0"/>
        <v>1</v>
      </c>
      <c r="M29" s="11">
        <v>0</v>
      </c>
      <c r="N29" s="12">
        <v>0</v>
      </c>
      <c r="O29" s="47">
        <f t="shared" si="1"/>
        <v>0.89473684210526316</v>
      </c>
      <c r="P29" s="29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9" t="s">
        <v>15</v>
      </c>
      <c r="C30" s="9">
        <v>17</v>
      </c>
      <c r="D30" s="9">
        <v>1</v>
      </c>
      <c r="E30" s="9">
        <v>3</v>
      </c>
      <c r="F30" s="9">
        <v>0</v>
      </c>
      <c r="G30" s="9">
        <v>5</v>
      </c>
      <c r="H30" s="9">
        <v>0</v>
      </c>
      <c r="I30" s="9">
        <v>1</v>
      </c>
      <c r="J30" s="9">
        <v>1</v>
      </c>
      <c r="K30" s="9">
        <v>0</v>
      </c>
      <c r="L30" s="10">
        <f t="shared" si="0"/>
        <v>2</v>
      </c>
      <c r="M30" s="11">
        <v>1</v>
      </c>
      <c r="N30" s="12">
        <v>7</v>
      </c>
      <c r="O30" s="47">
        <f t="shared" si="1"/>
        <v>0.94444444444444442</v>
      </c>
      <c r="P30" s="29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16</v>
      </c>
      <c r="C31" s="9">
        <v>12</v>
      </c>
      <c r="D31" s="9">
        <v>1</v>
      </c>
      <c r="E31" s="9">
        <v>3</v>
      </c>
      <c r="F31" s="9">
        <v>11</v>
      </c>
      <c r="G31" s="9">
        <v>0</v>
      </c>
      <c r="H31" s="9">
        <v>0</v>
      </c>
      <c r="I31" s="9">
        <v>1</v>
      </c>
      <c r="J31" s="9">
        <v>0</v>
      </c>
      <c r="K31" s="9">
        <v>0</v>
      </c>
      <c r="L31" s="10">
        <f t="shared" si="0"/>
        <v>1</v>
      </c>
      <c r="M31" s="11">
        <v>0</v>
      </c>
      <c r="N31" s="12">
        <v>1</v>
      </c>
      <c r="O31" s="47">
        <f t="shared" si="1"/>
        <v>1</v>
      </c>
      <c r="P31" s="15" t="s">
        <v>57</v>
      </c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17</v>
      </c>
      <c r="C32" s="9">
        <v>12</v>
      </c>
      <c r="D32" s="9">
        <v>1</v>
      </c>
      <c r="E32" s="9">
        <v>3</v>
      </c>
      <c r="F32" s="9">
        <v>10</v>
      </c>
      <c r="G32" s="9">
        <v>0</v>
      </c>
      <c r="H32" s="9">
        <v>0</v>
      </c>
      <c r="I32" s="9">
        <v>0</v>
      </c>
      <c r="J32" s="9">
        <v>4</v>
      </c>
      <c r="K32" s="9">
        <v>0</v>
      </c>
      <c r="L32" s="10">
        <f>SUM(H32,I32,J32,K32)</f>
        <v>4</v>
      </c>
      <c r="M32" s="11">
        <v>0</v>
      </c>
      <c r="N32" s="12">
        <v>3</v>
      </c>
      <c r="O32" s="47">
        <f t="shared" si="1"/>
        <v>0.92307692307692313</v>
      </c>
      <c r="P32" s="15" t="s">
        <v>56</v>
      </c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18</v>
      </c>
      <c r="C33" s="9">
        <v>13</v>
      </c>
      <c r="D33" s="9">
        <v>1</v>
      </c>
      <c r="E33" s="9">
        <v>3</v>
      </c>
      <c r="F33" s="9">
        <v>7</v>
      </c>
      <c r="G33" s="9">
        <v>0</v>
      </c>
      <c r="H33" s="9">
        <v>0</v>
      </c>
      <c r="I33" s="9">
        <v>0</v>
      </c>
      <c r="J33" s="9">
        <v>5</v>
      </c>
      <c r="K33" s="9">
        <v>0</v>
      </c>
      <c r="L33" s="10">
        <f t="shared" si="0"/>
        <v>5</v>
      </c>
      <c r="M33" s="11">
        <v>1</v>
      </c>
      <c r="N33" s="12">
        <v>3</v>
      </c>
      <c r="O33" s="47">
        <f t="shared" si="1"/>
        <v>0.8125</v>
      </c>
      <c r="P33" s="15" t="s">
        <v>56</v>
      </c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9" t="s">
        <v>19</v>
      </c>
      <c r="C34" s="9">
        <v>15</v>
      </c>
      <c r="D34" s="9">
        <v>1</v>
      </c>
      <c r="E34" s="9">
        <v>2</v>
      </c>
      <c r="F34" s="9">
        <v>7</v>
      </c>
      <c r="G34" s="9">
        <v>0</v>
      </c>
      <c r="H34" s="9">
        <v>2</v>
      </c>
      <c r="I34" s="9">
        <v>0</v>
      </c>
      <c r="J34" s="9">
        <v>1</v>
      </c>
      <c r="K34" s="9">
        <v>0</v>
      </c>
      <c r="L34" s="10">
        <f t="shared" si="0"/>
        <v>3</v>
      </c>
      <c r="M34" s="11">
        <v>0</v>
      </c>
      <c r="N34" s="12">
        <v>2</v>
      </c>
      <c r="O34" s="47">
        <f t="shared" si="1"/>
        <v>0.88235294117647056</v>
      </c>
      <c r="P34" s="15" t="s">
        <v>56</v>
      </c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13" t="s">
        <v>20</v>
      </c>
      <c r="C35" s="9">
        <v>16</v>
      </c>
      <c r="D35" s="9">
        <v>1</v>
      </c>
      <c r="E35" s="9">
        <v>2</v>
      </c>
      <c r="F35" s="9">
        <v>5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f t="shared" si="0"/>
        <v>0</v>
      </c>
      <c r="M35" s="11">
        <v>0</v>
      </c>
      <c r="N35" s="12">
        <v>0</v>
      </c>
      <c r="O35" s="47">
        <f t="shared" si="1"/>
        <v>0.84210526315789469</v>
      </c>
      <c r="P35" s="15" t="s">
        <v>56</v>
      </c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37" t="s">
        <v>22</v>
      </c>
      <c r="B36" s="37"/>
      <c r="C36" s="13">
        <f t="shared" ref="C36:N36" si="2">SUM(C6:C35)</f>
        <v>493</v>
      </c>
      <c r="D36" s="13">
        <f t="shared" si="2"/>
        <v>48</v>
      </c>
      <c r="E36" s="13">
        <f t="shared" si="2"/>
        <v>153</v>
      </c>
      <c r="F36" s="13">
        <f t="shared" si="2"/>
        <v>40</v>
      </c>
      <c r="G36" s="13">
        <f t="shared" si="2"/>
        <v>15</v>
      </c>
      <c r="H36" s="13">
        <f t="shared" si="2"/>
        <v>19</v>
      </c>
      <c r="I36" s="13">
        <f t="shared" si="2"/>
        <v>11</v>
      </c>
      <c r="J36" s="13">
        <f t="shared" si="2"/>
        <v>63</v>
      </c>
      <c r="K36" s="13">
        <f t="shared" si="2"/>
        <v>0</v>
      </c>
      <c r="L36" s="16">
        <f t="shared" si="2"/>
        <v>93</v>
      </c>
      <c r="M36" s="17">
        <f t="shared" si="2"/>
        <v>7</v>
      </c>
      <c r="N36" s="18">
        <f t="shared" si="2"/>
        <v>92</v>
      </c>
      <c r="O36" s="48">
        <f>AVERAGE(O6:O35)</f>
        <v>0.86517147590323651</v>
      </c>
      <c r="P36" s="6"/>
      <c r="Q36" s="19"/>
      <c r="R36" s="6"/>
      <c r="S36" s="6"/>
      <c r="T36" s="6"/>
      <c r="U36" s="7"/>
      <c r="V36" s="7"/>
      <c r="W36" s="6"/>
      <c r="X36" s="6"/>
      <c r="Y36" s="4"/>
      <c r="Z36"/>
      <c r="AA36" s="1"/>
      <c r="AB36" s="4"/>
    </row>
    <row r="37" spans="1:28" ht="16.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6"/>
      <c r="W37" s="6"/>
    </row>
    <row r="38" spans="1:28" ht="16.5" x14ac:dyDescent="0.3">
      <c r="A38" s="38" t="s">
        <v>23</v>
      </c>
      <c r="B38" s="38"/>
      <c r="C38" s="38"/>
      <c r="D38" s="38"/>
      <c r="E38" s="38"/>
      <c r="F38" s="38"/>
      <c r="G38" s="38"/>
      <c r="H38" s="38"/>
      <c r="I38" s="38"/>
      <c r="J38" s="38"/>
      <c r="K38" s="20"/>
      <c r="L38" s="40">
        <f>AVERAGE(C6:C35)</f>
        <v>16.433333333333334</v>
      </c>
      <c r="M38" s="40"/>
      <c r="N38" s="40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24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AVERAGE(E6:E35)</f>
        <v>5.0999999999999996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25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AVERAGE(L6:L35)</f>
        <v>3.1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26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AVERAGE(H6:H35)</f>
        <v>0.6333333333333333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27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AVERAGE(I6:I35)</f>
        <v>0.36666666666666664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AVERAGE(J6:J35)</f>
        <v>2.1</v>
      </c>
      <c r="M43" s="40"/>
      <c r="N43" s="40"/>
      <c r="O43" s="6"/>
      <c r="U43" s="7"/>
      <c r="V43" s="6"/>
      <c r="W43" s="6"/>
    </row>
    <row r="44" spans="1:28" ht="16.5" x14ac:dyDescent="0.3">
      <c r="A44" s="38" t="s">
        <v>29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AVERAGE(N6:N35)</f>
        <v>3.0666666666666669</v>
      </c>
      <c r="M44" s="40"/>
      <c r="N44" s="40"/>
      <c r="O44" s="6"/>
      <c r="U44" s="7"/>
      <c r="V44" s="6"/>
      <c r="W44" s="6"/>
    </row>
    <row r="45" spans="1:28" ht="16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21"/>
      <c r="L45" s="41">
        <f>M36/L36</f>
        <v>7.5268817204301078E-2</v>
      </c>
      <c r="M45" s="41"/>
      <c r="N45" s="41"/>
      <c r="O45" s="6"/>
      <c r="U45" s="7"/>
      <c r="V45" s="6"/>
      <c r="W45" s="6"/>
    </row>
    <row r="47" spans="1:28" ht="15.75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2"/>
      <c r="N47" s="22"/>
    </row>
    <row r="48" spans="1:28" ht="16.5" x14ac:dyDescent="0.3">
      <c r="B48" s="9"/>
      <c r="C48" s="35">
        <v>2019</v>
      </c>
      <c r="D48" s="36"/>
      <c r="E48" s="35">
        <v>2020</v>
      </c>
      <c r="F48" s="36"/>
      <c r="G48" s="35">
        <v>2021</v>
      </c>
      <c r="H48" s="36"/>
      <c r="I48" s="37">
        <v>2022</v>
      </c>
      <c r="J48" s="37"/>
      <c r="K48" s="37">
        <v>2023</v>
      </c>
      <c r="L48" s="37"/>
      <c r="M48" s="23"/>
      <c r="T48" s="4"/>
      <c r="U48"/>
      <c r="W48" s="4"/>
      <c r="X48"/>
      <c r="Y48" s="1"/>
      <c r="Z48" s="4"/>
    </row>
    <row r="49" spans="2:26" ht="16.5" x14ac:dyDescent="0.3">
      <c r="B49" s="13" t="s">
        <v>1</v>
      </c>
      <c r="C49" s="31">
        <v>0.1333</v>
      </c>
      <c r="D49" s="32"/>
      <c r="E49" s="31">
        <v>0.1782</v>
      </c>
      <c r="F49" s="32"/>
      <c r="G49" s="31">
        <v>7.6899999999999996E-2</v>
      </c>
      <c r="H49" s="32"/>
      <c r="I49" s="33">
        <v>0.1346</v>
      </c>
      <c r="J49" s="33"/>
      <c r="K49" s="33">
        <v>4.1700000000000001E-2</v>
      </c>
      <c r="L49" s="33"/>
      <c r="M49" s="14"/>
      <c r="T49" s="4"/>
      <c r="U49"/>
      <c r="W49" s="4"/>
      <c r="X49"/>
      <c r="Y49" s="1"/>
      <c r="Z49" s="4"/>
    </row>
    <row r="50" spans="2:26" ht="16.5" x14ac:dyDescent="0.3">
      <c r="B50" s="13" t="s">
        <v>47</v>
      </c>
      <c r="C50" s="31">
        <v>0.13039999999999999</v>
      </c>
      <c r="D50" s="32"/>
      <c r="E50" s="31">
        <v>7.7799999999999994E-2</v>
      </c>
      <c r="F50" s="32"/>
      <c r="G50" s="31">
        <v>0.20430000000000001</v>
      </c>
      <c r="H50" s="32"/>
      <c r="I50" s="33">
        <v>9.4299999999999995E-2</v>
      </c>
      <c r="J50" s="33"/>
      <c r="K50" s="33">
        <v>4.3999999999999997E-2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49</v>
      </c>
      <c r="C51" s="31">
        <v>6.8199999999999997E-2</v>
      </c>
      <c r="D51" s="32"/>
      <c r="E51" s="31">
        <v>0.125</v>
      </c>
      <c r="F51" s="32"/>
      <c r="G51" s="31">
        <v>7.0000000000000007E-2</v>
      </c>
      <c r="H51" s="32"/>
      <c r="I51" s="33">
        <v>0.16669999999999999</v>
      </c>
      <c r="J51" s="33"/>
      <c r="K51" s="33">
        <v>5.9499999999999997E-2</v>
      </c>
      <c r="L51" s="33"/>
      <c r="T51" s="4"/>
      <c r="U51"/>
      <c r="W51" s="4"/>
      <c r="X51"/>
      <c r="Y51" s="1"/>
      <c r="Z51" s="4"/>
    </row>
    <row r="52" spans="2:26" ht="16.5" x14ac:dyDescent="0.3">
      <c r="B52" s="13" t="s">
        <v>50</v>
      </c>
      <c r="C52" s="31">
        <v>7.6899999999999996E-2</v>
      </c>
      <c r="D52" s="32"/>
      <c r="E52" s="31">
        <v>0.16850000000000001</v>
      </c>
      <c r="F52" s="32"/>
      <c r="G52" s="31">
        <v>0.10199999999999999</v>
      </c>
      <c r="H52" s="32"/>
      <c r="I52" s="33">
        <v>9.2299999999999993E-2</v>
      </c>
      <c r="J52" s="33"/>
      <c r="K52" s="33">
        <v>9.0899999999999995E-2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38</v>
      </c>
      <c r="C53" s="31">
        <v>0.13789999999999999</v>
      </c>
      <c r="D53" s="32"/>
      <c r="E53" s="31">
        <v>0.1444</v>
      </c>
      <c r="F53" s="32"/>
      <c r="G53" s="31">
        <v>8.8200000000000001E-2</v>
      </c>
      <c r="H53" s="32"/>
      <c r="I53" s="31">
        <v>0.05</v>
      </c>
      <c r="J53" s="32"/>
      <c r="K53" s="31">
        <v>5.9499999999999997E-2</v>
      </c>
      <c r="L53" s="32"/>
      <c r="T53" s="4"/>
      <c r="U53"/>
      <c r="W53" s="4"/>
      <c r="X53"/>
      <c r="Y53" s="1"/>
      <c r="Z53" s="4"/>
    </row>
    <row r="54" spans="2:26" ht="16.5" x14ac:dyDescent="0.3">
      <c r="B54" s="13" t="s">
        <v>52</v>
      </c>
      <c r="C54" s="44">
        <v>7.3499999999999996E-2</v>
      </c>
      <c r="D54" s="45"/>
      <c r="E54" s="44">
        <v>0.1368</v>
      </c>
      <c r="F54" s="45"/>
      <c r="G54" s="31">
        <v>0.1087</v>
      </c>
      <c r="H54" s="32"/>
      <c r="I54" s="31">
        <v>6.9000000000000006E-2</v>
      </c>
      <c r="J54" s="32"/>
      <c r="K54" s="31">
        <v>7.6899999999999996E-2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51</v>
      </c>
      <c r="C55" s="31">
        <v>5.5599999999999997E-2</v>
      </c>
      <c r="D55" s="32"/>
      <c r="E55" s="31">
        <v>0.125</v>
      </c>
      <c r="F55" s="32"/>
      <c r="G55" s="31">
        <v>9.2999999999999999E-2</v>
      </c>
      <c r="H55" s="32"/>
      <c r="I55" s="31">
        <v>5.6599999999999998E-2</v>
      </c>
      <c r="J55" s="32"/>
      <c r="K55" s="31">
        <v>6.6699999999999995E-2</v>
      </c>
      <c r="L55" s="32"/>
    </row>
    <row r="56" spans="2:26" ht="16.5" x14ac:dyDescent="0.3">
      <c r="B56" s="13" t="s">
        <v>53</v>
      </c>
      <c r="C56" s="33">
        <v>0.1077</v>
      </c>
      <c r="D56" s="33"/>
      <c r="E56" s="33">
        <v>8.5099999999999995E-2</v>
      </c>
      <c r="F56" s="33"/>
      <c r="G56" s="33">
        <v>0.1188</v>
      </c>
      <c r="H56" s="33"/>
      <c r="I56" s="31">
        <v>2.4400000000000002E-2</v>
      </c>
      <c r="J56" s="32"/>
      <c r="K56" s="31">
        <v>0.05</v>
      </c>
      <c r="L56" s="32"/>
    </row>
    <row r="57" spans="2:26" ht="16.5" x14ac:dyDescent="0.3">
      <c r="B57" s="13" t="s">
        <v>54</v>
      </c>
      <c r="C57" s="31">
        <v>6.25E-2</v>
      </c>
      <c r="D57" s="32"/>
      <c r="E57" s="33">
        <v>0.1101</v>
      </c>
      <c r="F57" s="33"/>
      <c r="G57" s="31">
        <v>8.3299999999999999E-2</v>
      </c>
      <c r="H57" s="32"/>
      <c r="I57" s="31">
        <v>7.9399999999999998E-2</v>
      </c>
      <c r="J57" s="32"/>
      <c r="K57" s="31">
        <v>7.5300000000000006E-2</v>
      </c>
      <c r="L57" s="32"/>
    </row>
  </sheetData>
  <mergeCells count="70">
    <mergeCell ref="A39:J39"/>
    <mergeCell ref="L39:N39"/>
    <mergeCell ref="A1:Y3"/>
    <mergeCell ref="A5:B5"/>
    <mergeCell ref="A36:B36"/>
    <mergeCell ref="A38:J38"/>
    <mergeCell ref="L38:N38"/>
    <mergeCell ref="A40:J40"/>
    <mergeCell ref="L40:N40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B47:L47"/>
    <mergeCell ref="C48:D48"/>
    <mergeCell ref="E48:F48"/>
    <mergeCell ref="G48:H48"/>
    <mergeCell ref="I48:J48"/>
    <mergeCell ref="K48:L48"/>
    <mergeCell ref="C50:D50"/>
    <mergeCell ref="E50:F50"/>
    <mergeCell ref="G50:H50"/>
    <mergeCell ref="I50:J50"/>
    <mergeCell ref="K50:L50"/>
    <mergeCell ref="C49:D49"/>
    <mergeCell ref="E49:F49"/>
    <mergeCell ref="G49:H49"/>
    <mergeCell ref="I49:J49"/>
    <mergeCell ref="K49:L49"/>
    <mergeCell ref="C52:D52"/>
    <mergeCell ref="E52:F52"/>
    <mergeCell ref="G52:H52"/>
    <mergeCell ref="I52:J52"/>
    <mergeCell ref="K52:L52"/>
    <mergeCell ref="C51:D51"/>
    <mergeCell ref="E51:F51"/>
    <mergeCell ref="G51:H51"/>
    <mergeCell ref="I51:J51"/>
    <mergeCell ref="K51:L51"/>
    <mergeCell ref="C54:D54"/>
    <mergeCell ref="E54:F54"/>
    <mergeCell ref="G54:H54"/>
    <mergeCell ref="I54:J54"/>
    <mergeCell ref="K54:L54"/>
    <mergeCell ref="C53:D53"/>
    <mergeCell ref="E53:F53"/>
    <mergeCell ref="G53:H53"/>
    <mergeCell ref="I53:J53"/>
    <mergeCell ref="K53:L53"/>
    <mergeCell ref="C56:D56"/>
    <mergeCell ref="E56:F56"/>
    <mergeCell ref="G56:H56"/>
    <mergeCell ref="I56:J56"/>
    <mergeCell ref="K56:L56"/>
    <mergeCell ref="C55:D55"/>
    <mergeCell ref="E55:F55"/>
    <mergeCell ref="G55:H55"/>
    <mergeCell ref="I55:J55"/>
    <mergeCell ref="K55:L55"/>
    <mergeCell ref="C57:D57"/>
    <mergeCell ref="E57:F57"/>
    <mergeCell ref="G57:H57"/>
    <mergeCell ref="I57:J57"/>
    <mergeCell ref="K57:L57"/>
  </mergeCells>
  <phoneticPr fontId="14" type="noConversion"/>
  <pageMargins left="0.7" right="0.7" top="0.75" bottom="0.75" header="0.3" footer="0.3"/>
  <pageSetup scale="6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33" sqref="L33"/>
    </sheetView>
  </sheetViews>
  <sheetFormatPr defaultRowHeight="11.25" x14ac:dyDescent="0.2"/>
  <sheetData>
    <row r="1" spans="1:8" x14ac:dyDescent="0.2">
      <c r="A1" s="4">
        <v>45170</v>
      </c>
      <c r="B1">
        <f>26-SUM(Sep!C6,Sep!E6,Sep!F6,Sep!G6)</f>
        <v>4</v>
      </c>
      <c r="E1" s="30" t="s">
        <v>30</v>
      </c>
      <c r="F1" s="30" t="s">
        <v>31</v>
      </c>
      <c r="G1" s="30" t="s">
        <v>32</v>
      </c>
      <c r="H1" s="30" t="s">
        <v>33</v>
      </c>
    </row>
    <row r="2" spans="1:8" x14ac:dyDescent="0.2">
      <c r="A2" s="4">
        <v>45171</v>
      </c>
      <c r="B2">
        <f>26-SUM(Sep!C7,Sep!E7,Sep!F7,Sep!G7)</f>
        <v>9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45172</v>
      </c>
      <c r="B3">
        <f>26-SUM(Sep!C8,Sep!E8,Sep!F8,Sep!G8)</f>
        <v>3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45173</v>
      </c>
      <c r="B4">
        <f>26-SUM(Sep!C9,Sep!E9,Sep!F9,Sep!G9)</f>
        <v>3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45174</v>
      </c>
      <c r="B5">
        <f>26-SUM(Sep!C10,Sep!E10,Sep!F10,Sep!G10)</f>
        <v>3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45175</v>
      </c>
      <c r="B6">
        <f>26-SUM(Sep!C11,Sep!E11,Sep!F11,Sep!G11)</f>
        <v>3</v>
      </c>
      <c r="D6" t="s">
        <v>38</v>
      </c>
      <c r="E6">
        <v>10</v>
      </c>
      <c r="F6">
        <v>14</v>
      </c>
      <c r="G6">
        <v>60</v>
      </c>
      <c r="H6">
        <v>0</v>
      </c>
    </row>
    <row r="7" spans="1:8" x14ac:dyDescent="0.2">
      <c r="A7" s="4">
        <v>45176</v>
      </c>
      <c r="B7">
        <f>26-SUM(Sep!C12,Sep!E12,Sep!F12,Sep!G12)</f>
        <v>5</v>
      </c>
      <c r="D7" t="s">
        <v>39</v>
      </c>
      <c r="E7">
        <v>13</v>
      </c>
      <c r="F7">
        <v>15</v>
      </c>
      <c r="G7">
        <v>50</v>
      </c>
      <c r="H7">
        <v>0</v>
      </c>
    </row>
    <row r="8" spans="1:8" x14ac:dyDescent="0.2">
      <c r="A8" s="4">
        <v>45177</v>
      </c>
      <c r="B8">
        <f>26-SUM(Sep!C13,Sep!E13,Sep!F13,Sep!G13)</f>
        <v>6</v>
      </c>
      <c r="D8" t="s">
        <v>40</v>
      </c>
      <c r="E8">
        <v>7</v>
      </c>
      <c r="F8">
        <v>11</v>
      </c>
      <c r="G8">
        <v>56</v>
      </c>
      <c r="H8">
        <v>1</v>
      </c>
    </row>
    <row r="9" spans="1:8" x14ac:dyDescent="0.2">
      <c r="A9" s="4">
        <v>45178</v>
      </c>
      <c r="B9">
        <f>26-SUM(Sep!C14,Sep!E14,Sep!F14,Sep!G14)</f>
        <v>2</v>
      </c>
      <c r="D9" t="s">
        <v>41</v>
      </c>
      <c r="E9">
        <v>22</v>
      </c>
      <c r="F9">
        <v>13</v>
      </c>
      <c r="G9">
        <v>62</v>
      </c>
      <c r="H9">
        <v>3</v>
      </c>
    </row>
    <row r="10" spans="1:8" x14ac:dyDescent="0.2">
      <c r="A10" s="4">
        <v>45179</v>
      </c>
      <c r="B10">
        <f>26-SUM(Sep!C15,Sep!E15,Sep!F15,Sep!G15)</f>
        <v>0</v>
      </c>
      <c r="D10" t="s">
        <v>42</v>
      </c>
      <c r="E10">
        <v>19</v>
      </c>
      <c r="F10">
        <v>11</v>
      </c>
      <c r="G10">
        <v>63</v>
      </c>
      <c r="H10">
        <v>0</v>
      </c>
    </row>
    <row r="11" spans="1:8" x14ac:dyDescent="0.2">
      <c r="A11" s="4">
        <v>45180</v>
      </c>
      <c r="B11">
        <f>26-SUM(Sep!C16,Sep!E16,Sep!F16,Sep!G16)</f>
        <v>0</v>
      </c>
      <c r="D11" t="s">
        <v>43</v>
      </c>
    </row>
    <row r="12" spans="1:8" x14ac:dyDescent="0.2">
      <c r="A12" s="4">
        <v>45181</v>
      </c>
      <c r="B12">
        <f>26-SUM(Sep!C17,Sep!E17,Sep!F17,Sep!G17)</f>
        <v>3</v>
      </c>
      <c r="D12" t="s">
        <v>44</v>
      </c>
    </row>
    <row r="13" spans="1:8" x14ac:dyDescent="0.2">
      <c r="A13" s="4">
        <v>45182</v>
      </c>
      <c r="B13">
        <f>26-SUM(Sep!C18,Sep!E18,Sep!F18,Sep!G18)</f>
        <v>3</v>
      </c>
      <c r="D13" t="s">
        <v>45</v>
      </c>
    </row>
    <row r="14" spans="1:8" x14ac:dyDescent="0.2">
      <c r="A14" s="4">
        <v>45183</v>
      </c>
      <c r="B14">
        <f>26-SUM(Sep!C19,Sep!E19,Sep!F19,Sep!G19)</f>
        <v>2</v>
      </c>
      <c r="D14" t="s">
        <v>46</v>
      </c>
      <c r="E14">
        <f>SUM(E2:E13)</f>
        <v>131</v>
      </c>
      <c r="F14">
        <f>SUM(F2:F13)</f>
        <v>99</v>
      </c>
      <c r="G14">
        <f>SUM(G2:G13)</f>
        <v>529</v>
      </c>
      <c r="H14">
        <f>SUM(H2:H13)</f>
        <v>6</v>
      </c>
    </row>
    <row r="15" spans="1:8" x14ac:dyDescent="0.2">
      <c r="A15" s="4">
        <v>45184</v>
      </c>
      <c r="B15">
        <f>26-SUM(Sep!C20,Sep!E20,Sep!F20,Sep!G20)</f>
        <v>1</v>
      </c>
    </row>
    <row r="16" spans="1:8" x14ac:dyDescent="0.2">
      <c r="A16" s="4">
        <v>45185</v>
      </c>
      <c r="B16">
        <f>26-SUM(Sep!C21,Sep!E21,Sep!F21,Sep!G21)</f>
        <v>0</v>
      </c>
      <c r="E16" s="30" t="s">
        <v>30</v>
      </c>
      <c r="F16" s="30" t="s">
        <v>31</v>
      </c>
      <c r="G16" s="30" t="s">
        <v>32</v>
      </c>
      <c r="H16" s="30" t="s">
        <v>33</v>
      </c>
    </row>
    <row r="17" spans="1:8" x14ac:dyDescent="0.2">
      <c r="A17" s="4">
        <v>45186</v>
      </c>
      <c r="B17">
        <f>26-SUM(Sep!C22,Sep!E22,Sep!F22,Sep!G22)</f>
        <v>0</v>
      </c>
      <c r="D17">
        <v>2019</v>
      </c>
      <c r="E17">
        <v>40</v>
      </c>
      <c r="F17">
        <v>19</v>
      </c>
      <c r="G17">
        <v>21</v>
      </c>
      <c r="H17">
        <v>0</v>
      </c>
    </row>
    <row r="18" spans="1:8" x14ac:dyDescent="0.2">
      <c r="A18" s="4">
        <v>45187</v>
      </c>
      <c r="B18">
        <f>26-SUM(Sep!C23,Sep!E23,Sep!F23,Sep!G23)</f>
        <v>0</v>
      </c>
      <c r="D18">
        <v>2020</v>
      </c>
      <c r="E18">
        <v>58</v>
      </c>
      <c r="F18">
        <v>13</v>
      </c>
      <c r="G18">
        <v>39</v>
      </c>
      <c r="H18">
        <v>0</v>
      </c>
    </row>
    <row r="19" spans="1:8" x14ac:dyDescent="0.2">
      <c r="A19" s="4">
        <v>45188</v>
      </c>
      <c r="B19">
        <f>26-SUM(Sep!C24,Sep!E24,Sep!F24,Sep!G24)</f>
        <v>4</v>
      </c>
      <c r="D19">
        <v>2021</v>
      </c>
      <c r="E19">
        <v>26</v>
      </c>
      <c r="F19">
        <v>9</v>
      </c>
      <c r="G19">
        <v>49</v>
      </c>
      <c r="H19">
        <v>0</v>
      </c>
    </row>
    <row r="20" spans="1:8" x14ac:dyDescent="0.2">
      <c r="A20" s="4">
        <v>45189</v>
      </c>
      <c r="B20">
        <f>26-SUM(Sep!C25,Sep!E25,Sep!F25,Sep!G25)</f>
        <v>7</v>
      </c>
      <c r="D20">
        <v>2022</v>
      </c>
      <c r="E20">
        <v>4</v>
      </c>
      <c r="F20">
        <v>4</v>
      </c>
      <c r="G20">
        <v>53</v>
      </c>
      <c r="H20">
        <v>2</v>
      </c>
    </row>
    <row r="21" spans="1:8" x14ac:dyDescent="0.2">
      <c r="A21" s="4">
        <v>45190</v>
      </c>
      <c r="B21">
        <f>26-SUM(Sep!C26,Sep!E26,Sep!F26,Sep!G26)</f>
        <v>1</v>
      </c>
      <c r="D21">
        <v>2023</v>
      </c>
      <c r="E21">
        <v>19</v>
      </c>
      <c r="F21">
        <v>11</v>
      </c>
      <c r="G21">
        <v>63</v>
      </c>
      <c r="H21">
        <v>0</v>
      </c>
    </row>
    <row r="22" spans="1:8" x14ac:dyDescent="0.2">
      <c r="A22" s="4">
        <v>45191</v>
      </c>
      <c r="B22">
        <f>26-SUM(Sep!C27,Sep!E27,Sep!F27,Sep!G27)</f>
        <v>5</v>
      </c>
    </row>
    <row r="23" spans="1:8" x14ac:dyDescent="0.2">
      <c r="A23" s="4">
        <v>45192</v>
      </c>
      <c r="B23">
        <f>26-SUM(Sep!C28,Sep!E28,Sep!F28,Sep!G28)</f>
        <v>3</v>
      </c>
    </row>
    <row r="24" spans="1:8" x14ac:dyDescent="0.2">
      <c r="A24" s="4">
        <v>45193</v>
      </c>
      <c r="B24">
        <f>26-SUM(Sep!C29,Sep!E29,Sep!F29,Sep!G29)</f>
        <v>2</v>
      </c>
    </row>
    <row r="25" spans="1:8" x14ac:dyDescent="0.2">
      <c r="A25" s="4">
        <v>45194</v>
      </c>
      <c r="B25">
        <f>26-SUM(Sep!C30,Sep!E30,Sep!F30,Sep!G30)</f>
        <v>1</v>
      </c>
    </row>
    <row r="26" spans="1:8" x14ac:dyDescent="0.2">
      <c r="A26" s="4">
        <v>45195</v>
      </c>
      <c r="B26">
        <f>26-SUM(Sep!C31,Sep!E31,Sep!F31,Sep!G31)</f>
        <v>0</v>
      </c>
    </row>
    <row r="27" spans="1:8" x14ac:dyDescent="0.2">
      <c r="A27" s="4">
        <v>45196</v>
      </c>
      <c r="B27">
        <f>26-SUM(Sep!C32,Sep!E32,Sep!F32,Sep!G32)</f>
        <v>1</v>
      </c>
    </row>
    <row r="28" spans="1:8" x14ac:dyDescent="0.2">
      <c r="A28" s="4">
        <v>45197</v>
      </c>
      <c r="B28">
        <f>26-SUM(Sep!C33,Sep!E33,Sep!F33,Sep!G33)</f>
        <v>3</v>
      </c>
    </row>
    <row r="29" spans="1:8" x14ac:dyDescent="0.2">
      <c r="A29" s="4">
        <v>45198</v>
      </c>
      <c r="B29">
        <f>26-SUM(Sep!C34,Sep!E34,Sep!F34,Sep!G34)</f>
        <v>2</v>
      </c>
    </row>
    <row r="30" spans="1:8" x14ac:dyDescent="0.2">
      <c r="A30" s="4">
        <v>45199</v>
      </c>
      <c r="B30">
        <f>26-SUM(Sep!C35,Sep!E35,Sep!F35,Sep!G35)</f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opLeftCell="A6" zoomScaleNormal="100" workbookViewId="0">
      <selection activeCell="O5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55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13" t="s">
        <v>14</v>
      </c>
      <c r="C6" s="9">
        <v>18</v>
      </c>
      <c r="D6" s="9">
        <v>2</v>
      </c>
      <c r="E6" s="9">
        <v>2</v>
      </c>
      <c r="F6" s="9">
        <v>5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10">
        <f>SUM(H6,I6,J6,K6)</f>
        <v>1</v>
      </c>
      <c r="M6" s="11">
        <v>0</v>
      </c>
      <c r="N6" s="12">
        <v>0</v>
      </c>
      <c r="O6" s="47">
        <f>(C6)/(26-E6-F6-G6)</f>
        <v>0.94736842105263153</v>
      </c>
      <c r="P6" s="15" t="s">
        <v>56</v>
      </c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9" t="s">
        <v>15</v>
      </c>
      <c r="C7" s="9">
        <v>18</v>
      </c>
      <c r="D7" s="9">
        <v>2</v>
      </c>
      <c r="E7" s="9">
        <v>2</v>
      </c>
      <c r="F7" s="9">
        <v>5</v>
      </c>
      <c r="G7" s="9">
        <v>0</v>
      </c>
      <c r="H7" s="9">
        <v>0</v>
      </c>
      <c r="I7" s="9">
        <v>0</v>
      </c>
      <c r="J7" s="9">
        <v>2</v>
      </c>
      <c r="K7" s="9">
        <v>0</v>
      </c>
      <c r="L7" s="10">
        <f t="shared" ref="L7:L36" si="0">SUM(H7,I7,J7,K7)</f>
        <v>2</v>
      </c>
      <c r="M7" s="11">
        <v>0</v>
      </c>
      <c r="N7" s="12">
        <v>9</v>
      </c>
      <c r="O7" s="47">
        <f t="shared" ref="O7:O36" si="1">(C7)/(26-E7-F7-G7)</f>
        <v>0.94736842105263153</v>
      </c>
      <c r="P7" s="15" t="s">
        <v>58</v>
      </c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9" t="s">
        <v>16</v>
      </c>
      <c r="C8" s="9">
        <v>10</v>
      </c>
      <c r="D8" s="9">
        <v>1</v>
      </c>
      <c r="E8" s="9">
        <v>1</v>
      </c>
      <c r="F8" s="9">
        <v>3</v>
      </c>
      <c r="G8" s="9">
        <v>0</v>
      </c>
      <c r="H8" s="9">
        <v>2</v>
      </c>
      <c r="I8" s="9">
        <v>1</v>
      </c>
      <c r="J8" s="9">
        <v>2</v>
      </c>
      <c r="K8" s="9">
        <v>0</v>
      </c>
      <c r="L8" s="10">
        <f t="shared" si="0"/>
        <v>5</v>
      </c>
      <c r="M8" s="11">
        <v>0</v>
      </c>
      <c r="N8" s="12">
        <v>3</v>
      </c>
      <c r="O8" s="47">
        <f t="shared" si="1"/>
        <v>0.45454545454545453</v>
      </c>
      <c r="P8" s="15" t="s">
        <v>58</v>
      </c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9" t="s">
        <v>17</v>
      </c>
      <c r="C9" s="9">
        <v>14</v>
      </c>
      <c r="D9" s="9">
        <v>1</v>
      </c>
      <c r="E9" s="9">
        <v>3</v>
      </c>
      <c r="F9" s="9">
        <v>0</v>
      </c>
      <c r="G9" s="9">
        <v>0</v>
      </c>
      <c r="H9" s="9">
        <v>3</v>
      </c>
      <c r="I9" s="9">
        <v>1</v>
      </c>
      <c r="J9" s="9">
        <v>3</v>
      </c>
      <c r="K9" s="9">
        <v>0</v>
      </c>
      <c r="L9" s="10">
        <f t="shared" si="0"/>
        <v>7</v>
      </c>
      <c r="M9" s="11">
        <v>1</v>
      </c>
      <c r="N9" s="12">
        <v>3</v>
      </c>
      <c r="O9" s="47">
        <f t="shared" si="1"/>
        <v>0.60869565217391308</v>
      </c>
      <c r="P9" s="15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18</v>
      </c>
      <c r="C10" s="9">
        <v>16</v>
      </c>
      <c r="D10" s="9">
        <v>2</v>
      </c>
      <c r="E10" s="9">
        <v>6</v>
      </c>
      <c r="F10" s="9">
        <v>0</v>
      </c>
      <c r="G10" s="9">
        <v>0</v>
      </c>
      <c r="H10" s="9">
        <v>1</v>
      </c>
      <c r="I10" s="9">
        <v>0</v>
      </c>
      <c r="J10" s="9">
        <v>2</v>
      </c>
      <c r="K10" s="9">
        <v>0</v>
      </c>
      <c r="L10" s="10">
        <f t="shared" si="0"/>
        <v>3</v>
      </c>
      <c r="M10" s="11">
        <v>0</v>
      </c>
      <c r="N10" s="12">
        <v>4</v>
      </c>
      <c r="O10" s="47">
        <f t="shared" si="1"/>
        <v>0.8</v>
      </c>
      <c r="P10" s="15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19</v>
      </c>
      <c r="C11" s="9">
        <v>16</v>
      </c>
      <c r="D11" s="9">
        <v>1</v>
      </c>
      <c r="E11" s="9">
        <v>6</v>
      </c>
      <c r="F11" s="9">
        <v>0</v>
      </c>
      <c r="G11" s="9">
        <v>0</v>
      </c>
      <c r="H11" s="9">
        <v>1</v>
      </c>
      <c r="I11" s="9">
        <v>1</v>
      </c>
      <c r="J11" s="9">
        <v>2</v>
      </c>
      <c r="K11" s="9">
        <v>0</v>
      </c>
      <c r="L11" s="10">
        <f t="shared" si="0"/>
        <v>4</v>
      </c>
      <c r="M11" s="11">
        <v>0</v>
      </c>
      <c r="N11" s="12">
        <v>3</v>
      </c>
      <c r="O11" s="47">
        <f t="shared" si="1"/>
        <v>0.8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13" t="s">
        <v>20</v>
      </c>
      <c r="C12" s="9">
        <v>16</v>
      </c>
      <c r="D12" s="9">
        <v>4</v>
      </c>
      <c r="E12" s="9">
        <v>9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f t="shared" si="0"/>
        <v>0</v>
      </c>
      <c r="M12" s="11">
        <v>0</v>
      </c>
      <c r="N12" s="12">
        <v>0</v>
      </c>
      <c r="O12" s="47">
        <f t="shared" si="1"/>
        <v>0.94117647058823528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13" t="s">
        <v>14</v>
      </c>
      <c r="C13" s="9">
        <v>16</v>
      </c>
      <c r="D13" s="9">
        <v>4</v>
      </c>
      <c r="E13" s="9">
        <v>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">
        <f t="shared" si="0"/>
        <v>0</v>
      </c>
      <c r="M13" s="11">
        <v>0</v>
      </c>
      <c r="N13" s="12">
        <v>0</v>
      </c>
      <c r="O13" s="47">
        <f t="shared" si="1"/>
        <v>0.94117647058823528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9" t="s">
        <v>15</v>
      </c>
      <c r="C14" s="9">
        <v>16</v>
      </c>
      <c r="D14" s="9">
        <v>4</v>
      </c>
      <c r="E14" s="9">
        <v>9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10">
        <f t="shared" si="0"/>
        <v>1</v>
      </c>
      <c r="M14" s="11">
        <v>0</v>
      </c>
      <c r="N14" s="12">
        <v>3</v>
      </c>
      <c r="O14" s="47">
        <f t="shared" si="1"/>
        <v>0.94117647058823528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9" t="s">
        <v>16</v>
      </c>
      <c r="C15" s="9">
        <v>14</v>
      </c>
      <c r="D15" s="9">
        <v>2</v>
      </c>
      <c r="E15" s="9">
        <v>9</v>
      </c>
      <c r="F15" s="9">
        <v>0</v>
      </c>
      <c r="G15" s="9">
        <v>0</v>
      </c>
      <c r="H15" s="9">
        <v>1</v>
      </c>
      <c r="I15" s="9">
        <v>0</v>
      </c>
      <c r="J15" s="9">
        <v>2</v>
      </c>
      <c r="K15" s="9">
        <v>0</v>
      </c>
      <c r="L15" s="10">
        <f t="shared" si="0"/>
        <v>3</v>
      </c>
      <c r="M15" s="11">
        <v>1</v>
      </c>
      <c r="N15" s="12">
        <v>4</v>
      </c>
      <c r="O15" s="47">
        <f t="shared" si="1"/>
        <v>0.82352941176470584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17</v>
      </c>
      <c r="C16" s="9">
        <v>14</v>
      </c>
      <c r="D16" s="9">
        <v>2</v>
      </c>
      <c r="E16" s="9">
        <v>7</v>
      </c>
      <c r="F16" s="9">
        <v>0</v>
      </c>
      <c r="G16" s="9">
        <v>0</v>
      </c>
      <c r="H16" s="9">
        <v>1</v>
      </c>
      <c r="I16" s="9">
        <v>0</v>
      </c>
      <c r="J16" s="9">
        <v>4</v>
      </c>
      <c r="K16" s="9">
        <v>0</v>
      </c>
      <c r="L16" s="10">
        <f t="shared" si="0"/>
        <v>5</v>
      </c>
      <c r="M16" s="11">
        <v>0</v>
      </c>
      <c r="N16" s="12">
        <v>2</v>
      </c>
      <c r="O16" s="47">
        <f t="shared" si="1"/>
        <v>0.73684210526315785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18</v>
      </c>
      <c r="C17" s="9">
        <v>16</v>
      </c>
      <c r="D17" s="9">
        <v>3</v>
      </c>
      <c r="E17" s="9">
        <v>7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10">
        <f t="shared" si="0"/>
        <v>1</v>
      </c>
      <c r="M17" s="11">
        <v>0</v>
      </c>
      <c r="N17" s="12">
        <v>1</v>
      </c>
      <c r="O17" s="47">
        <f t="shared" si="1"/>
        <v>0.84210526315789469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19</v>
      </c>
      <c r="C18" s="9">
        <v>16</v>
      </c>
      <c r="D18" s="9">
        <v>2</v>
      </c>
      <c r="E18" s="9">
        <v>8</v>
      </c>
      <c r="F18" s="9">
        <v>0</v>
      </c>
      <c r="G18" s="9">
        <v>0</v>
      </c>
      <c r="H18" s="9">
        <v>1</v>
      </c>
      <c r="I18" s="9">
        <v>0</v>
      </c>
      <c r="J18" s="9">
        <v>4</v>
      </c>
      <c r="K18" s="9">
        <v>0</v>
      </c>
      <c r="L18" s="10">
        <f t="shared" si="0"/>
        <v>5</v>
      </c>
      <c r="M18" s="11">
        <v>0</v>
      </c>
      <c r="N18" s="12">
        <v>6</v>
      </c>
      <c r="O18" s="47">
        <f t="shared" si="1"/>
        <v>0.88888888888888884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13" t="s">
        <v>20</v>
      </c>
      <c r="C19" s="9">
        <v>17</v>
      </c>
      <c r="D19" s="9">
        <v>3</v>
      </c>
      <c r="E19" s="9">
        <v>7</v>
      </c>
      <c r="F19" s="9">
        <v>0</v>
      </c>
      <c r="G19" s="9">
        <v>0</v>
      </c>
      <c r="H19" s="9">
        <v>2</v>
      </c>
      <c r="I19" s="9">
        <v>0</v>
      </c>
      <c r="J19" s="9">
        <v>0</v>
      </c>
      <c r="K19" s="9">
        <v>0</v>
      </c>
      <c r="L19" s="10">
        <f t="shared" si="0"/>
        <v>2</v>
      </c>
      <c r="M19" s="11">
        <v>0</v>
      </c>
      <c r="N19" s="12">
        <v>0</v>
      </c>
      <c r="O19" s="47">
        <f t="shared" si="1"/>
        <v>0.89473684210526316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13" t="s">
        <v>14</v>
      </c>
      <c r="C20" s="9">
        <v>19</v>
      </c>
      <c r="D20" s="9">
        <v>3</v>
      </c>
      <c r="E20" s="9">
        <v>7</v>
      </c>
      <c r="F20" s="9">
        <v>0</v>
      </c>
      <c r="G20" s="9">
        <v>0</v>
      </c>
      <c r="H20" s="9">
        <v>1</v>
      </c>
      <c r="I20" s="9">
        <v>0</v>
      </c>
      <c r="J20" s="9">
        <v>2</v>
      </c>
      <c r="K20" s="9">
        <v>0</v>
      </c>
      <c r="L20" s="10">
        <f t="shared" si="0"/>
        <v>3</v>
      </c>
      <c r="M20" s="11">
        <v>1</v>
      </c>
      <c r="N20" s="12">
        <v>1</v>
      </c>
      <c r="O20" s="47">
        <f t="shared" si="1"/>
        <v>1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9" t="s">
        <v>15</v>
      </c>
      <c r="C21" s="9">
        <v>19</v>
      </c>
      <c r="D21" s="9">
        <v>3</v>
      </c>
      <c r="E21" s="9">
        <v>7</v>
      </c>
      <c r="F21" s="9">
        <v>0</v>
      </c>
      <c r="G21" s="9">
        <v>0</v>
      </c>
      <c r="H21" s="9">
        <v>0</v>
      </c>
      <c r="I21" s="9">
        <v>0</v>
      </c>
      <c r="J21" s="9">
        <v>3</v>
      </c>
      <c r="K21" s="9">
        <v>0</v>
      </c>
      <c r="L21" s="10">
        <f t="shared" si="0"/>
        <v>3</v>
      </c>
      <c r="M21" s="11">
        <v>1</v>
      </c>
      <c r="N21" s="12">
        <v>4</v>
      </c>
      <c r="O21" s="47">
        <f t="shared" si="1"/>
        <v>1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9" t="s">
        <v>16</v>
      </c>
      <c r="C22" s="9">
        <v>18</v>
      </c>
      <c r="D22" s="9">
        <v>3</v>
      </c>
      <c r="E22" s="9">
        <v>7</v>
      </c>
      <c r="F22" s="9">
        <v>0</v>
      </c>
      <c r="G22" s="9">
        <v>0</v>
      </c>
      <c r="H22" s="9">
        <v>1</v>
      </c>
      <c r="I22" s="9">
        <v>1</v>
      </c>
      <c r="J22" s="9">
        <v>4</v>
      </c>
      <c r="K22" s="9">
        <v>0</v>
      </c>
      <c r="L22" s="10">
        <f t="shared" si="0"/>
        <v>6</v>
      </c>
      <c r="M22" s="11">
        <v>2</v>
      </c>
      <c r="N22" s="12">
        <v>7</v>
      </c>
      <c r="O22" s="47">
        <f t="shared" si="1"/>
        <v>0.94736842105263153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17</v>
      </c>
      <c r="C23" s="9">
        <v>17</v>
      </c>
      <c r="D23" s="9">
        <v>1</v>
      </c>
      <c r="E23" s="9">
        <v>7</v>
      </c>
      <c r="F23" s="9">
        <v>0</v>
      </c>
      <c r="G23" s="9">
        <v>0</v>
      </c>
      <c r="H23" s="9">
        <v>0</v>
      </c>
      <c r="I23" s="9">
        <v>0</v>
      </c>
      <c r="J23" s="9">
        <v>4</v>
      </c>
      <c r="K23" s="9">
        <v>0</v>
      </c>
      <c r="L23" s="10">
        <f t="shared" si="0"/>
        <v>4</v>
      </c>
      <c r="M23" s="11">
        <v>0</v>
      </c>
      <c r="N23" s="12">
        <v>2</v>
      </c>
      <c r="O23" s="47">
        <f t="shared" si="1"/>
        <v>0.89473684210526316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18</v>
      </c>
      <c r="C24" s="9">
        <v>19</v>
      </c>
      <c r="D24" s="9">
        <v>1</v>
      </c>
      <c r="E24" s="9">
        <v>7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0">
        <f t="shared" si="0"/>
        <v>0</v>
      </c>
      <c r="M24" s="11">
        <v>0</v>
      </c>
      <c r="N24" s="12">
        <v>6</v>
      </c>
      <c r="O24" s="47">
        <f t="shared" si="1"/>
        <v>1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19</v>
      </c>
      <c r="C25" s="9">
        <v>13</v>
      </c>
      <c r="D25" s="9">
        <v>1</v>
      </c>
      <c r="E25" s="9">
        <v>5</v>
      </c>
      <c r="F25" s="9">
        <v>0</v>
      </c>
      <c r="G25" s="9">
        <v>0</v>
      </c>
      <c r="H25" s="9">
        <v>2</v>
      </c>
      <c r="I25" s="9">
        <v>2</v>
      </c>
      <c r="J25" s="9">
        <v>1</v>
      </c>
      <c r="K25" s="9">
        <v>0</v>
      </c>
      <c r="L25" s="10">
        <f t="shared" si="0"/>
        <v>5</v>
      </c>
      <c r="M25" s="11">
        <v>2</v>
      </c>
      <c r="N25" s="12">
        <v>3</v>
      </c>
      <c r="O25" s="47">
        <f t="shared" si="1"/>
        <v>0.61904761904761907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13" t="s">
        <v>20</v>
      </c>
      <c r="C26" s="9">
        <v>16</v>
      </c>
      <c r="D26" s="9">
        <v>1</v>
      </c>
      <c r="E26" s="9">
        <v>7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10">
        <f t="shared" si="0"/>
        <v>1</v>
      </c>
      <c r="M26" s="11">
        <v>0</v>
      </c>
      <c r="N26" s="12">
        <v>0</v>
      </c>
      <c r="O26" s="47">
        <f t="shared" si="1"/>
        <v>0.84210526315789469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13" t="s">
        <v>14</v>
      </c>
      <c r="C27" s="9">
        <v>16</v>
      </c>
      <c r="D27" s="9">
        <v>1</v>
      </c>
      <c r="E27" s="9">
        <v>7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f t="shared" si="0"/>
        <v>0</v>
      </c>
      <c r="M27" s="11">
        <v>0</v>
      </c>
      <c r="N27" s="12">
        <v>0</v>
      </c>
      <c r="O27" s="47">
        <f t="shared" si="1"/>
        <v>0.84210526315789469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9" t="s">
        <v>15</v>
      </c>
      <c r="C28" s="9">
        <v>16</v>
      </c>
      <c r="D28" s="9">
        <v>1</v>
      </c>
      <c r="E28" s="9">
        <v>7</v>
      </c>
      <c r="F28" s="9">
        <v>0</v>
      </c>
      <c r="G28" s="9">
        <v>0</v>
      </c>
      <c r="H28" s="9">
        <v>0</v>
      </c>
      <c r="I28" s="9">
        <v>2</v>
      </c>
      <c r="J28" s="9">
        <v>2</v>
      </c>
      <c r="K28" s="9">
        <v>0</v>
      </c>
      <c r="L28" s="10">
        <f t="shared" si="0"/>
        <v>4</v>
      </c>
      <c r="M28" s="11">
        <v>0</v>
      </c>
      <c r="N28" s="12">
        <v>4</v>
      </c>
      <c r="O28" s="47">
        <f t="shared" si="1"/>
        <v>0.84210526315789469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9" t="s">
        <v>16</v>
      </c>
      <c r="C29" s="9">
        <v>17</v>
      </c>
      <c r="D29" s="9">
        <v>2</v>
      </c>
      <c r="E29" s="9">
        <v>6</v>
      </c>
      <c r="F29" s="9">
        <v>0</v>
      </c>
      <c r="G29" s="9">
        <v>0</v>
      </c>
      <c r="H29" s="9">
        <v>0</v>
      </c>
      <c r="I29" s="9">
        <v>0</v>
      </c>
      <c r="J29" s="9">
        <v>3</v>
      </c>
      <c r="K29" s="9">
        <v>0</v>
      </c>
      <c r="L29" s="10">
        <f t="shared" si="0"/>
        <v>3</v>
      </c>
      <c r="M29" s="11">
        <v>0</v>
      </c>
      <c r="N29" s="12">
        <v>3</v>
      </c>
      <c r="O29" s="47">
        <f t="shared" si="1"/>
        <v>0.85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9" t="s">
        <v>17</v>
      </c>
      <c r="C30" s="9">
        <v>16</v>
      </c>
      <c r="D30" s="9">
        <v>3</v>
      </c>
      <c r="E30" s="9">
        <v>8</v>
      </c>
      <c r="F30" s="9">
        <v>0</v>
      </c>
      <c r="G30" s="9">
        <v>0</v>
      </c>
      <c r="H30" s="9">
        <v>0</v>
      </c>
      <c r="I30" s="9">
        <v>1</v>
      </c>
      <c r="J30" s="9">
        <v>2</v>
      </c>
      <c r="K30" s="9">
        <v>0</v>
      </c>
      <c r="L30" s="10">
        <f t="shared" si="0"/>
        <v>3</v>
      </c>
      <c r="M30" s="11">
        <v>1</v>
      </c>
      <c r="N30" s="12">
        <v>5</v>
      </c>
      <c r="O30" s="47">
        <f t="shared" si="1"/>
        <v>0.88888888888888884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18</v>
      </c>
      <c r="C31" s="9">
        <v>14</v>
      </c>
      <c r="D31" s="9">
        <v>3</v>
      </c>
      <c r="E31" s="9">
        <v>8</v>
      </c>
      <c r="F31" s="9">
        <v>0</v>
      </c>
      <c r="G31" s="9">
        <v>0</v>
      </c>
      <c r="H31" s="9">
        <v>0</v>
      </c>
      <c r="I31" s="9">
        <v>1</v>
      </c>
      <c r="J31" s="9">
        <v>3</v>
      </c>
      <c r="K31" s="9">
        <v>0</v>
      </c>
      <c r="L31" s="10">
        <f t="shared" si="0"/>
        <v>4</v>
      </c>
      <c r="M31" s="11">
        <v>0</v>
      </c>
      <c r="N31" s="12">
        <v>2</v>
      </c>
      <c r="O31" s="47">
        <f t="shared" si="1"/>
        <v>0.77777777777777779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19</v>
      </c>
      <c r="C32" s="9">
        <v>16</v>
      </c>
      <c r="D32" s="9">
        <v>2</v>
      </c>
      <c r="E32" s="9">
        <v>8</v>
      </c>
      <c r="F32" s="9">
        <v>0</v>
      </c>
      <c r="G32" s="9">
        <v>0</v>
      </c>
      <c r="H32" s="9">
        <v>0</v>
      </c>
      <c r="I32" s="9">
        <v>1</v>
      </c>
      <c r="J32" s="9">
        <v>1</v>
      </c>
      <c r="K32" s="9">
        <v>0</v>
      </c>
      <c r="L32" s="10">
        <f>SUM(H32,I32,J32,K32)</f>
        <v>2</v>
      </c>
      <c r="M32" s="11">
        <v>0</v>
      </c>
      <c r="N32" s="12">
        <v>3</v>
      </c>
      <c r="O32" s="47">
        <f t="shared" si="1"/>
        <v>0.88888888888888884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13" t="s">
        <v>20</v>
      </c>
      <c r="C33" s="9">
        <v>16</v>
      </c>
      <c r="D33" s="9">
        <v>1</v>
      </c>
      <c r="E33" s="9">
        <v>8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10">
        <f t="shared" si="0"/>
        <v>1</v>
      </c>
      <c r="M33" s="11">
        <v>0</v>
      </c>
      <c r="N33" s="12">
        <v>0</v>
      </c>
      <c r="O33" s="47">
        <f t="shared" si="1"/>
        <v>0.88888888888888884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13" t="s">
        <v>14</v>
      </c>
      <c r="C34" s="9">
        <v>17</v>
      </c>
      <c r="D34" s="9">
        <v>2</v>
      </c>
      <c r="E34" s="9">
        <v>8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0</v>
      </c>
      <c r="L34" s="10">
        <f t="shared" si="0"/>
        <v>1</v>
      </c>
      <c r="M34" s="11">
        <v>0</v>
      </c>
      <c r="N34" s="12">
        <v>0</v>
      </c>
      <c r="O34" s="47">
        <f t="shared" si="1"/>
        <v>0.94444444444444442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9" t="s">
        <v>15</v>
      </c>
      <c r="C35" s="9">
        <v>18</v>
      </c>
      <c r="D35" s="9">
        <v>2</v>
      </c>
      <c r="E35" s="9">
        <v>8</v>
      </c>
      <c r="F35" s="9">
        <v>0</v>
      </c>
      <c r="G35" s="9">
        <v>0</v>
      </c>
      <c r="H35" s="9">
        <v>1</v>
      </c>
      <c r="I35" s="9">
        <v>0</v>
      </c>
      <c r="J35" s="9">
        <v>2</v>
      </c>
      <c r="K35" s="9">
        <v>0</v>
      </c>
      <c r="L35" s="10">
        <f t="shared" si="0"/>
        <v>3</v>
      </c>
      <c r="M35" s="11">
        <v>1</v>
      </c>
      <c r="N35" s="12">
        <v>2</v>
      </c>
      <c r="O35" s="47">
        <f t="shared" si="1"/>
        <v>1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13">
        <v>31</v>
      </c>
      <c r="B36" s="9" t="s">
        <v>16</v>
      </c>
      <c r="C36" s="9">
        <v>18</v>
      </c>
      <c r="D36" s="9">
        <v>1</v>
      </c>
      <c r="E36" s="9">
        <v>8</v>
      </c>
      <c r="F36" s="9">
        <v>0</v>
      </c>
      <c r="G36" s="9">
        <v>0</v>
      </c>
      <c r="H36" s="9">
        <v>0</v>
      </c>
      <c r="I36" s="9">
        <v>0</v>
      </c>
      <c r="J36" s="9">
        <v>4</v>
      </c>
      <c r="K36" s="9">
        <v>0</v>
      </c>
      <c r="L36" s="10">
        <f t="shared" si="0"/>
        <v>4</v>
      </c>
      <c r="M36" s="11">
        <v>0</v>
      </c>
      <c r="N36" s="12">
        <v>5</v>
      </c>
      <c r="O36" s="47">
        <f t="shared" si="1"/>
        <v>1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 s="4"/>
    </row>
    <row r="37" spans="1:28" ht="16.5" x14ac:dyDescent="0.3">
      <c r="A37" s="37" t="s">
        <v>22</v>
      </c>
      <c r="B37" s="37"/>
      <c r="C37" s="13">
        <f>SUM(C6:C36)</f>
        <v>502</v>
      </c>
      <c r="D37" s="13">
        <f t="shared" ref="D37:N37" si="2">SUM(D6:D36)</f>
        <v>64</v>
      </c>
      <c r="E37" s="13">
        <f t="shared" si="2"/>
        <v>208</v>
      </c>
      <c r="F37" s="13">
        <f t="shared" si="2"/>
        <v>13</v>
      </c>
      <c r="G37" s="13">
        <f t="shared" si="2"/>
        <v>0</v>
      </c>
      <c r="H37" s="13">
        <f>SUM(H6:H36)</f>
        <v>18</v>
      </c>
      <c r="I37" s="13">
        <f t="shared" si="2"/>
        <v>12</v>
      </c>
      <c r="J37" s="13">
        <f t="shared" si="2"/>
        <v>56</v>
      </c>
      <c r="K37" s="13">
        <f t="shared" si="2"/>
        <v>0</v>
      </c>
      <c r="L37" s="16">
        <f t="shared" si="2"/>
        <v>86</v>
      </c>
      <c r="M37" s="17">
        <f t="shared" si="2"/>
        <v>10</v>
      </c>
      <c r="N37" s="18">
        <f t="shared" si="2"/>
        <v>85</v>
      </c>
      <c r="O37" s="48">
        <f>AVERAGE(O6:O36)</f>
        <v>0.86432153007539803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16.193548387096776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6.709677419354839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2.774193548387097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0.58064516129032262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0.38709677419354838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8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1.8064516129032258</v>
      </c>
      <c r="M44" s="40"/>
      <c r="N44" s="40"/>
      <c r="O44" s="6"/>
      <c r="U44" s="7"/>
      <c r="V44" s="6"/>
      <c r="W44" s="6"/>
    </row>
    <row r="45" spans="1:28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2.7419354838709675</v>
      </c>
      <c r="M45" s="40"/>
      <c r="N45" s="40"/>
      <c r="O45" s="6"/>
      <c r="U45" s="7"/>
      <c r="V45" s="6"/>
      <c r="W45" s="6"/>
    </row>
    <row r="46" spans="1:28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0.11627906976744186</v>
      </c>
      <c r="M46" s="41"/>
      <c r="N46" s="41"/>
      <c r="O46" s="6"/>
      <c r="U46" s="7"/>
      <c r="V46" s="6"/>
      <c r="W46" s="6"/>
    </row>
    <row r="48" spans="1:28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50</v>
      </c>
      <c r="C53" s="31">
        <v>7.6899999999999996E-2</v>
      </c>
      <c r="D53" s="32"/>
      <c r="E53" s="31">
        <v>0.16850000000000001</v>
      </c>
      <c r="F53" s="32"/>
      <c r="G53" s="31">
        <v>0.10199999999999999</v>
      </c>
      <c r="H53" s="32"/>
      <c r="I53" s="33">
        <v>9.2299999999999993E-2</v>
      </c>
      <c r="J53" s="33"/>
      <c r="K53" s="33">
        <v>9.0899999999999995E-2</v>
      </c>
      <c r="L53" s="33"/>
      <c r="T53" s="4"/>
      <c r="U53"/>
      <c r="W53" s="4"/>
      <c r="X53"/>
      <c r="Y53" s="1"/>
      <c r="Z53" s="4"/>
    </row>
    <row r="54" spans="2:26" ht="16.5" x14ac:dyDescent="0.3">
      <c r="B54" s="13" t="s">
        <v>38</v>
      </c>
      <c r="C54" s="31">
        <v>0.13789999999999999</v>
      </c>
      <c r="D54" s="32"/>
      <c r="E54" s="31">
        <v>0.1444</v>
      </c>
      <c r="F54" s="32"/>
      <c r="G54" s="31">
        <v>8.8200000000000001E-2</v>
      </c>
      <c r="H54" s="32"/>
      <c r="I54" s="31">
        <v>0.05</v>
      </c>
      <c r="J54" s="32"/>
      <c r="K54" s="31">
        <v>5.9499999999999997E-2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52</v>
      </c>
      <c r="C55" s="44">
        <v>7.3499999999999996E-2</v>
      </c>
      <c r="D55" s="45"/>
      <c r="E55" s="44">
        <v>0.1368</v>
      </c>
      <c r="F55" s="45"/>
      <c r="G55" s="31">
        <v>0.1087</v>
      </c>
      <c r="H55" s="32"/>
      <c r="I55" s="31">
        <v>6.9000000000000006E-2</v>
      </c>
      <c r="J55" s="32"/>
      <c r="K55" s="31">
        <v>7.6899999999999996E-2</v>
      </c>
      <c r="L55" s="32"/>
      <c r="T55" s="4"/>
      <c r="U55"/>
      <c r="W55" s="4"/>
      <c r="X55"/>
      <c r="Y55" s="1"/>
      <c r="Z55" s="4"/>
    </row>
    <row r="56" spans="2:26" ht="16.5" x14ac:dyDescent="0.3">
      <c r="B56" s="13" t="s">
        <v>51</v>
      </c>
      <c r="C56" s="31">
        <v>5.5599999999999997E-2</v>
      </c>
      <c r="D56" s="32"/>
      <c r="E56" s="31">
        <v>0.125</v>
      </c>
      <c r="F56" s="32"/>
      <c r="G56" s="31">
        <v>9.2999999999999999E-2</v>
      </c>
      <c r="H56" s="32"/>
      <c r="I56" s="31">
        <v>5.6599999999999998E-2</v>
      </c>
      <c r="J56" s="32"/>
      <c r="K56" s="31">
        <v>6.6699999999999995E-2</v>
      </c>
      <c r="L56" s="32"/>
    </row>
    <row r="57" spans="2:26" ht="16.5" x14ac:dyDescent="0.3">
      <c r="B57" s="13" t="s">
        <v>53</v>
      </c>
      <c r="C57" s="33">
        <v>0.1077</v>
      </c>
      <c r="D57" s="33"/>
      <c r="E57" s="33">
        <v>8.5099999999999995E-2</v>
      </c>
      <c r="F57" s="33"/>
      <c r="G57" s="33">
        <v>0.1188</v>
      </c>
      <c r="H57" s="33"/>
      <c r="I57" s="31">
        <v>2.4400000000000002E-2</v>
      </c>
      <c r="J57" s="32"/>
      <c r="K57" s="31">
        <v>0.05</v>
      </c>
      <c r="L57" s="32"/>
    </row>
    <row r="58" spans="2:26" ht="16.5" x14ac:dyDescent="0.3">
      <c r="B58" s="13" t="s">
        <v>54</v>
      </c>
      <c r="C58" s="31">
        <v>6.25E-2</v>
      </c>
      <c r="D58" s="32"/>
      <c r="E58" s="33">
        <v>0.1101</v>
      </c>
      <c r="F58" s="33"/>
      <c r="G58" s="31">
        <v>8.3299999999999999E-2</v>
      </c>
      <c r="H58" s="32"/>
      <c r="I58" s="31">
        <v>7.9399999999999998E-2</v>
      </c>
      <c r="J58" s="32"/>
      <c r="K58" s="31">
        <v>7.5300000000000006E-2</v>
      </c>
      <c r="L58" s="32"/>
    </row>
    <row r="59" spans="2:26" ht="16.5" x14ac:dyDescent="0.3">
      <c r="B59" s="13" t="s">
        <v>55</v>
      </c>
      <c r="C59" s="33">
        <v>0.1618</v>
      </c>
      <c r="D59" s="33"/>
      <c r="E59" s="33">
        <v>0.1545</v>
      </c>
      <c r="F59" s="33"/>
      <c r="G59" s="31">
        <v>0.14099999999999999</v>
      </c>
      <c r="H59" s="32"/>
      <c r="I59" s="31">
        <v>1.72E-2</v>
      </c>
      <c r="J59" s="32"/>
      <c r="K59" s="31">
        <v>0.1163</v>
      </c>
      <c r="L59" s="32"/>
    </row>
  </sheetData>
  <mergeCells count="75">
    <mergeCell ref="C59:D59"/>
    <mergeCell ref="E59:F59"/>
    <mergeCell ref="G59:H59"/>
    <mergeCell ref="I59:J59"/>
    <mergeCell ref="K59:L59"/>
    <mergeCell ref="C58:D58"/>
    <mergeCell ref="E58:F58"/>
    <mergeCell ref="G58:H58"/>
    <mergeCell ref="I58:J58"/>
    <mergeCell ref="K58:L58"/>
    <mergeCell ref="C57:D57"/>
    <mergeCell ref="E57:F57"/>
    <mergeCell ref="G57:H57"/>
    <mergeCell ref="I57:J57"/>
    <mergeCell ref="K57:L57"/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6:D56"/>
    <mergeCell ref="E56:F56"/>
    <mergeCell ref="G56:H56"/>
    <mergeCell ref="I56:J56"/>
    <mergeCell ref="K56:L56"/>
  </mergeCells>
  <pageMargins left="0.7" right="0.7" top="0.75" bottom="0.75" header="0.3" footer="0.3"/>
  <pageSetup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23" sqref="N23"/>
    </sheetView>
  </sheetViews>
  <sheetFormatPr defaultRowHeight="11.25" x14ac:dyDescent="0.2"/>
  <sheetData>
    <row r="1" spans="1:10" x14ac:dyDescent="0.2">
      <c r="A1" s="4">
        <v>44927</v>
      </c>
      <c r="B1">
        <f>26-SUM(Jan!C6,Jan!E6,Jan!F6,Jan!G6)</f>
        <v>0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2">
      <c r="A2" s="4">
        <v>44928</v>
      </c>
      <c r="B2">
        <f>26-SUM(Jan!C7,Jan!E7,Jan!F7,Jan!G7)</f>
        <v>0</v>
      </c>
      <c r="F2" t="s">
        <v>34</v>
      </c>
      <c r="G2">
        <v>12</v>
      </c>
      <c r="H2">
        <v>10</v>
      </c>
      <c r="I2">
        <v>49</v>
      </c>
      <c r="J2">
        <v>1</v>
      </c>
    </row>
    <row r="3" spans="1:10" x14ac:dyDescent="0.2">
      <c r="A3" s="4">
        <v>44929</v>
      </c>
      <c r="B3">
        <f>26-SUM(Jan!C8,Jan!E8,Jan!F8,Jan!G8)</f>
        <v>0</v>
      </c>
      <c r="F3" t="s">
        <v>35</v>
      </c>
    </row>
    <row r="4" spans="1:10" x14ac:dyDescent="0.2">
      <c r="A4" s="4">
        <v>44930</v>
      </c>
      <c r="B4">
        <f>26-SUM(Jan!C9,Jan!E9,Jan!F9,Jan!G9)</f>
        <v>0</v>
      </c>
      <c r="F4" t="s">
        <v>36</v>
      </c>
    </row>
    <row r="5" spans="1:10" x14ac:dyDescent="0.2">
      <c r="A5" s="4">
        <v>44931</v>
      </c>
      <c r="B5">
        <f>26-SUM(Jan!C10,Jan!E10,Jan!F10,Jan!G10)</f>
        <v>0</v>
      </c>
      <c r="F5" t="s">
        <v>37</v>
      </c>
    </row>
    <row r="6" spans="1:10" x14ac:dyDescent="0.2">
      <c r="A6" s="4">
        <v>44932</v>
      </c>
      <c r="B6">
        <f>26-SUM(Jan!C11,Jan!E11,Jan!F11,Jan!G11)</f>
        <v>0</v>
      </c>
      <c r="F6" t="s">
        <v>38</v>
      </c>
    </row>
    <row r="7" spans="1:10" x14ac:dyDescent="0.2">
      <c r="A7" s="4">
        <v>44933</v>
      </c>
      <c r="B7">
        <f>26-SUM(Jan!C12,Jan!E12,Jan!F12,Jan!G12)</f>
        <v>0</v>
      </c>
      <c r="F7" t="s">
        <v>39</v>
      </c>
    </row>
    <row r="8" spans="1:10" x14ac:dyDescent="0.2">
      <c r="A8" s="4">
        <v>44934</v>
      </c>
      <c r="B8">
        <f>26-SUM(Jan!C13,Jan!E13,Jan!F13,Jan!G13)</f>
        <v>0</v>
      </c>
      <c r="F8" t="s">
        <v>40</v>
      </c>
    </row>
    <row r="9" spans="1:10" x14ac:dyDescent="0.2">
      <c r="A9" s="4">
        <v>44935</v>
      </c>
      <c r="B9">
        <f>26-SUM(Jan!C14,Jan!E14,Jan!F14,Jan!G14)</f>
        <v>0</v>
      </c>
      <c r="F9" t="s">
        <v>41</v>
      </c>
    </row>
    <row r="10" spans="1:10" x14ac:dyDescent="0.2">
      <c r="A10" s="4">
        <v>44936</v>
      </c>
      <c r="B10">
        <f>26-SUM(Jan!C15,Jan!E15,Jan!F15,Jan!G15)</f>
        <v>0</v>
      </c>
      <c r="F10" t="s">
        <v>42</v>
      </c>
    </row>
    <row r="11" spans="1:10" x14ac:dyDescent="0.2">
      <c r="A11" s="4">
        <v>44937</v>
      </c>
      <c r="B11">
        <f>26-SUM(Jan!C16,Jan!E16,Jan!F16,Jan!G16)</f>
        <v>0</v>
      </c>
      <c r="F11" t="s">
        <v>43</v>
      </c>
    </row>
    <row r="12" spans="1:10" x14ac:dyDescent="0.2">
      <c r="A12" s="4">
        <v>44938</v>
      </c>
      <c r="B12">
        <f>26-SUM(Jan!C17,Jan!E17,Jan!F17,Jan!G17)</f>
        <v>0</v>
      </c>
      <c r="F12" t="s">
        <v>44</v>
      </c>
    </row>
    <row r="13" spans="1:10" x14ac:dyDescent="0.2">
      <c r="A13" s="4">
        <v>44939</v>
      </c>
      <c r="B13">
        <f>26-SUM(Jan!C18,Jan!E18,Jan!F18,Jan!G18)</f>
        <v>2</v>
      </c>
      <c r="F13" t="s">
        <v>45</v>
      </c>
    </row>
    <row r="14" spans="1:10" x14ac:dyDescent="0.2">
      <c r="A14" s="4">
        <v>44940</v>
      </c>
      <c r="B14">
        <f>26-SUM(Jan!C19,Jan!E19,Jan!F19,Jan!G19)</f>
        <v>3</v>
      </c>
      <c r="F14" t="s">
        <v>46</v>
      </c>
      <c r="G14">
        <f>SUM(G2:G13)</f>
        <v>12</v>
      </c>
      <c r="H14">
        <f>SUM(H2:H13)</f>
        <v>10</v>
      </c>
      <c r="I14">
        <f>SUM(I2:I13)</f>
        <v>49</v>
      </c>
      <c r="J14">
        <f>SUM(J2:J13)</f>
        <v>1</v>
      </c>
    </row>
    <row r="15" spans="1:10" x14ac:dyDescent="0.2">
      <c r="A15" s="4">
        <v>44941</v>
      </c>
      <c r="B15">
        <f>26-SUM(Jan!C20,Jan!E20,Jan!F20,Jan!G20)</f>
        <v>1</v>
      </c>
    </row>
    <row r="16" spans="1:10" x14ac:dyDescent="0.2">
      <c r="A16" s="4">
        <v>44942</v>
      </c>
      <c r="B16">
        <f>26-SUM(Jan!C21,Jan!E21,Jan!F21,Jan!G21)</f>
        <v>1</v>
      </c>
    </row>
    <row r="17" spans="1:9" x14ac:dyDescent="0.2">
      <c r="A17" s="4">
        <v>44943</v>
      </c>
      <c r="B17">
        <f>26-SUM(Jan!C22,Jan!E22,Jan!F22,Jan!G22)</f>
        <v>1</v>
      </c>
      <c r="G17" t="s">
        <v>30</v>
      </c>
      <c r="H17" t="s">
        <v>31</v>
      </c>
      <c r="I17" t="s">
        <v>32</v>
      </c>
    </row>
    <row r="18" spans="1:9" x14ac:dyDescent="0.2">
      <c r="A18" s="4">
        <v>44944</v>
      </c>
      <c r="B18">
        <f>26-SUM(Jan!C23,Jan!E23,Jan!F23,Jan!G23)</f>
        <v>0</v>
      </c>
      <c r="F18">
        <v>2019</v>
      </c>
      <c r="G18">
        <v>44</v>
      </c>
      <c r="H18">
        <v>24</v>
      </c>
      <c r="I18">
        <v>24</v>
      </c>
    </row>
    <row r="19" spans="1:9" x14ac:dyDescent="0.2">
      <c r="A19" s="4">
        <v>44945</v>
      </c>
      <c r="B19">
        <f>26-SUM(Jan!C24,Jan!E24,Jan!F24,Jan!G24)</f>
        <v>8</v>
      </c>
      <c r="F19">
        <v>2020</v>
      </c>
      <c r="G19">
        <v>44</v>
      </c>
      <c r="H19">
        <v>20</v>
      </c>
      <c r="I19">
        <v>37</v>
      </c>
    </row>
    <row r="20" spans="1:9" x14ac:dyDescent="0.2">
      <c r="A20" s="4">
        <v>44946</v>
      </c>
      <c r="B20">
        <f>26-SUM(Jan!C25,Jan!E25,Jan!F25,Jan!G25)</f>
        <v>6</v>
      </c>
      <c r="F20">
        <v>2021</v>
      </c>
      <c r="G20">
        <v>34</v>
      </c>
      <c r="H20">
        <v>13</v>
      </c>
      <c r="I20">
        <v>44</v>
      </c>
    </row>
    <row r="21" spans="1:9" x14ac:dyDescent="0.2">
      <c r="A21" s="4">
        <v>44947</v>
      </c>
      <c r="B21">
        <f>26-SUM(Jan!C26,Jan!E26,Jan!F26,Jan!G26)</f>
        <v>3</v>
      </c>
      <c r="F21">
        <v>2022</v>
      </c>
      <c r="G21">
        <v>8</v>
      </c>
      <c r="H21">
        <v>16</v>
      </c>
      <c r="I21">
        <v>28</v>
      </c>
    </row>
    <row r="22" spans="1:9" x14ac:dyDescent="0.2">
      <c r="A22" s="4">
        <v>44948</v>
      </c>
      <c r="B22">
        <f>26-SUM(Jan!C27,Jan!E27,Jan!F27,Jan!G27)</f>
        <v>1</v>
      </c>
      <c r="F22">
        <v>2023</v>
      </c>
      <c r="G22">
        <v>12</v>
      </c>
      <c r="H22">
        <v>10</v>
      </c>
      <c r="I22">
        <v>49</v>
      </c>
    </row>
    <row r="23" spans="1:9" x14ac:dyDescent="0.2">
      <c r="A23" s="4">
        <v>44949</v>
      </c>
      <c r="B23">
        <f>26-SUM(Jan!C28,Jan!E28,Jan!F28,Jan!G28)</f>
        <v>1</v>
      </c>
    </row>
    <row r="24" spans="1:9" x14ac:dyDescent="0.2">
      <c r="A24" s="4">
        <v>44950</v>
      </c>
      <c r="B24">
        <f>26-SUM(Jan!C29,Jan!E29,Jan!F29,Jan!G29)</f>
        <v>7</v>
      </c>
    </row>
    <row r="25" spans="1:9" x14ac:dyDescent="0.2">
      <c r="A25" s="4">
        <v>44951</v>
      </c>
      <c r="B25">
        <f>26-SUM(Jan!C30,Jan!E30,Jan!F30,Jan!G30)</f>
        <v>5</v>
      </c>
    </row>
    <row r="26" spans="1:9" x14ac:dyDescent="0.2">
      <c r="A26" s="4">
        <v>44952</v>
      </c>
      <c r="B26">
        <f>26-SUM(Jan!C31,Jan!E31,Jan!F31,Jan!G31)</f>
        <v>3</v>
      </c>
    </row>
    <row r="27" spans="1:9" x14ac:dyDescent="0.2">
      <c r="A27" s="4">
        <v>44953</v>
      </c>
      <c r="B27">
        <f>26-SUM(Jan!C32,Jan!E32,Jan!F32,Jan!G32)</f>
        <v>1</v>
      </c>
    </row>
    <row r="28" spans="1:9" x14ac:dyDescent="0.2">
      <c r="A28" s="4">
        <v>44954</v>
      </c>
      <c r="B28">
        <f>26-SUM(Jan!C33,Jan!E33,Jan!F33,Jan!G33)</f>
        <v>0</v>
      </c>
    </row>
    <row r="29" spans="1:9" x14ac:dyDescent="0.2">
      <c r="A29" s="4">
        <v>44955</v>
      </c>
      <c r="B29">
        <f>26-SUM(Jan!C34,Jan!E34,Jan!F34,Jan!G34)</f>
        <v>1</v>
      </c>
    </row>
    <row r="30" spans="1:9" x14ac:dyDescent="0.2">
      <c r="A30" s="4">
        <v>44956</v>
      </c>
      <c r="B30">
        <f>26-SUM(Jan!C35,Jan!E35,Jan!F35,Jan!G35)</f>
        <v>1</v>
      </c>
    </row>
    <row r="31" spans="1:9" x14ac:dyDescent="0.2">
      <c r="A31" s="4">
        <v>44957</v>
      </c>
      <c r="B31">
        <f>26-SUM(Jan!C36,Jan!E36,Jan!F36,Jan!G36)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2" sqref="G21:G22"/>
    </sheetView>
  </sheetViews>
  <sheetFormatPr defaultRowHeight="11.25" x14ac:dyDescent="0.2"/>
  <sheetData>
    <row r="1" spans="1:8" x14ac:dyDescent="0.2">
      <c r="A1" s="4">
        <v>45200</v>
      </c>
      <c r="B1">
        <f>26-SUM(Oct!C6,Oct!E6,Oct!F6,Oct!G6)</f>
        <v>1</v>
      </c>
      <c r="E1" s="30" t="s">
        <v>30</v>
      </c>
      <c r="F1" s="30" t="s">
        <v>31</v>
      </c>
      <c r="G1" s="30" t="s">
        <v>32</v>
      </c>
      <c r="H1" s="30" t="s">
        <v>33</v>
      </c>
    </row>
    <row r="2" spans="1:8" x14ac:dyDescent="0.2">
      <c r="A2" s="4">
        <v>45201</v>
      </c>
      <c r="B2">
        <f>26-SUM(Oct!C7,Oct!E7,Oct!F7,Oct!G7)</f>
        <v>1</v>
      </c>
      <c r="D2">
        <v>2019</v>
      </c>
      <c r="E2">
        <v>25</v>
      </c>
      <c r="F2">
        <v>20</v>
      </c>
      <c r="G2">
        <v>23</v>
      </c>
      <c r="H2">
        <v>0</v>
      </c>
    </row>
    <row r="3" spans="1:8" x14ac:dyDescent="0.2">
      <c r="A3" s="4">
        <v>45202</v>
      </c>
      <c r="B3">
        <f>26-SUM(Oct!C8,Oct!E8,Oct!F8,Oct!G8)</f>
        <v>12</v>
      </c>
      <c r="D3">
        <v>2020</v>
      </c>
      <c r="E3">
        <v>51</v>
      </c>
      <c r="F3">
        <v>15</v>
      </c>
      <c r="G3">
        <v>43</v>
      </c>
      <c r="H3">
        <v>0</v>
      </c>
    </row>
    <row r="4" spans="1:8" x14ac:dyDescent="0.2">
      <c r="A4" s="4">
        <v>45203</v>
      </c>
      <c r="B4">
        <f>26-SUM(Oct!C9,Oct!E9,Oct!F9,Oct!G9)</f>
        <v>9</v>
      </c>
      <c r="D4">
        <v>2021</v>
      </c>
      <c r="E4">
        <v>35</v>
      </c>
      <c r="F4">
        <v>12</v>
      </c>
      <c r="G4">
        <v>31</v>
      </c>
      <c r="H4">
        <v>0</v>
      </c>
    </row>
    <row r="5" spans="1:8" x14ac:dyDescent="0.2">
      <c r="A5" s="4">
        <v>45204</v>
      </c>
      <c r="B5">
        <f>26-SUM(Oct!C10,Oct!E10,Oct!F10,Oct!G10)</f>
        <v>4</v>
      </c>
      <c r="D5">
        <v>2022</v>
      </c>
      <c r="E5">
        <v>13</v>
      </c>
      <c r="F5">
        <v>9</v>
      </c>
      <c r="G5">
        <v>36</v>
      </c>
      <c r="H5">
        <v>0</v>
      </c>
    </row>
    <row r="6" spans="1:8" x14ac:dyDescent="0.2">
      <c r="A6" s="4">
        <v>45205</v>
      </c>
      <c r="B6">
        <f>26-SUM(Oct!C11,Oct!E11,Oct!F11,Oct!G11)</f>
        <v>4</v>
      </c>
      <c r="D6">
        <v>2023</v>
      </c>
      <c r="E6">
        <v>18</v>
      </c>
      <c r="F6">
        <v>12</v>
      </c>
      <c r="G6">
        <v>56</v>
      </c>
      <c r="H6">
        <v>0</v>
      </c>
    </row>
    <row r="7" spans="1:8" x14ac:dyDescent="0.2">
      <c r="A7" s="4">
        <v>45206</v>
      </c>
      <c r="B7">
        <f>26-SUM(Oct!C12,Oct!E12,Oct!F12,Oct!G12)</f>
        <v>1</v>
      </c>
    </row>
    <row r="8" spans="1:8" x14ac:dyDescent="0.2">
      <c r="A8" s="4">
        <v>45207</v>
      </c>
      <c r="B8">
        <f>26-SUM(Oct!C13,Oct!E13,Oct!F13,Oct!G13)</f>
        <v>1</v>
      </c>
    </row>
    <row r="9" spans="1:8" x14ac:dyDescent="0.2">
      <c r="A9" s="4">
        <v>45208</v>
      </c>
      <c r="B9">
        <f>26-SUM(Oct!C14,Oct!E14,Oct!F14,Oct!G14)</f>
        <v>1</v>
      </c>
    </row>
    <row r="10" spans="1:8" x14ac:dyDescent="0.2">
      <c r="A10" s="4">
        <v>45209</v>
      </c>
      <c r="B10">
        <f>26-SUM(Oct!C15,Oct!E15,Oct!F15,Oct!G15)</f>
        <v>3</v>
      </c>
    </row>
    <row r="11" spans="1:8" x14ac:dyDescent="0.2">
      <c r="A11" s="4">
        <v>45210</v>
      </c>
      <c r="B11">
        <f>26-SUM(Oct!C16,Oct!E16,Oct!F16,Oct!G16)</f>
        <v>5</v>
      </c>
    </row>
    <row r="12" spans="1:8" x14ac:dyDescent="0.2">
      <c r="A12" s="4">
        <v>45211</v>
      </c>
      <c r="B12">
        <f>26-SUM(Oct!C17,Oct!E17,Oct!F17,Oct!G17)</f>
        <v>3</v>
      </c>
    </row>
    <row r="13" spans="1:8" x14ac:dyDescent="0.2">
      <c r="A13" s="4">
        <v>45212</v>
      </c>
      <c r="B13">
        <f>26-SUM(Oct!C18,Oct!E18,Oct!F18,Oct!G18)</f>
        <v>2</v>
      </c>
    </row>
    <row r="14" spans="1:8" x14ac:dyDescent="0.2">
      <c r="A14" s="4">
        <v>45213</v>
      </c>
      <c r="B14">
        <f>26-SUM(Oct!C19,Oct!E19,Oct!F19,Oct!G19)</f>
        <v>2</v>
      </c>
    </row>
    <row r="15" spans="1:8" x14ac:dyDescent="0.2">
      <c r="A15" s="4">
        <v>45214</v>
      </c>
      <c r="B15">
        <f>26-SUM(Oct!C20,Oct!E20,Oct!F20,Oct!G20)</f>
        <v>0</v>
      </c>
    </row>
    <row r="16" spans="1:8" x14ac:dyDescent="0.2">
      <c r="A16" s="4">
        <v>45215</v>
      </c>
      <c r="B16">
        <f>26-SUM(Oct!C21,Oct!E21,Oct!F21,Oct!G21)</f>
        <v>0</v>
      </c>
    </row>
    <row r="17" spans="1:2" x14ac:dyDescent="0.2">
      <c r="A17" s="4">
        <v>45216</v>
      </c>
      <c r="B17">
        <f>26-SUM(Oct!C22,Oct!E22,Oct!F22,Oct!G22)</f>
        <v>1</v>
      </c>
    </row>
    <row r="18" spans="1:2" x14ac:dyDescent="0.2">
      <c r="A18" s="4">
        <v>45217</v>
      </c>
      <c r="B18">
        <f>26-SUM(Oct!C23,Oct!E23,Oct!F23,Oct!G23)</f>
        <v>2</v>
      </c>
    </row>
    <row r="19" spans="1:2" x14ac:dyDescent="0.2">
      <c r="A19" s="4">
        <v>45218</v>
      </c>
      <c r="B19">
        <f>26-SUM(Oct!C24,Oct!E24,Oct!F24,Oct!G24)</f>
        <v>0</v>
      </c>
    </row>
    <row r="20" spans="1:2" x14ac:dyDescent="0.2">
      <c r="A20" s="4">
        <v>45219</v>
      </c>
      <c r="B20">
        <f>26-SUM(Oct!C25,Oct!E25,Oct!F25,Oct!G25)</f>
        <v>8</v>
      </c>
    </row>
    <row r="21" spans="1:2" x14ac:dyDescent="0.2">
      <c r="A21" s="4">
        <v>45220</v>
      </c>
      <c r="B21">
        <f>26-SUM(Oct!C26,Oct!E26,Oct!F26,Oct!G26)</f>
        <v>3</v>
      </c>
    </row>
    <row r="22" spans="1:2" x14ac:dyDescent="0.2">
      <c r="A22" s="4">
        <v>45221</v>
      </c>
      <c r="B22">
        <f>26-SUM(Oct!C27,Oct!E27,Oct!F27,Oct!G27)</f>
        <v>3</v>
      </c>
    </row>
    <row r="23" spans="1:2" x14ac:dyDescent="0.2">
      <c r="A23" s="4">
        <v>45222</v>
      </c>
      <c r="B23">
        <f>26-SUM(Oct!C28,Oct!E28,Oct!F28,Oct!G28)</f>
        <v>3</v>
      </c>
    </row>
    <row r="24" spans="1:2" x14ac:dyDescent="0.2">
      <c r="A24" s="4">
        <v>45223</v>
      </c>
      <c r="B24">
        <f>26-SUM(Oct!C29,Oct!E29,Oct!F29,Oct!G29)</f>
        <v>3</v>
      </c>
    </row>
    <row r="25" spans="1:2" x14ac:dyDescent="0.2">
      <c r="A25" s="4">
        <v>45224</v>
      </c>
      <c r="B25">
        <f>26-SUM(Oct!C30,Oct!E30,Oct!F30,Oct!G30)</f>
        <v>2</v>
      </c>
    </row>
    <row r="26" spans="1:2" x14ac:dyDescent="0.2">
      <c r="A26" s="4">
        <v>45225</v>
      </c>
      <c r="B26">
        <f>26-SUM(Oct!C31,Oct!E31,Oct!F31,Oct!G31)</f>
        <v>4</v>
      </c>
    </row>
    <row r="27" spans="1:2" x14ac:dyDescent="0.2">
      <c r="A27" s="4">
        <v>45226</v>
      </c>
      <c r="B27">
        <f>26-SUM(Oct!C32,Oct!E32,Oct!F32,Oct!G32)</f>
        <v>2</v>
      </c>
    </row>
    <row r="28" spans="1:2" x14ac:dyDescent="0.2">
      <c r="A28" s="4">
        <v>45227</v>
      </c>
      <c r="B28">
        <f>26-SUM(Oct!C33,Oct!E33,Oct!F33,Oct!G33)</f>
        <v>2</v>
      </c>
    </row>
    <row r="29" spans="1:2" x14ac:dyDescent="0.2">
      <c r="A29" s="4">
        <v>45228</v>
      </c>
      <c r="B29">
        <f>26-SUM(Oct!C34,Oct!E34,Oct!F34,Oct!G34)</f>
        <v>1</v>
      </c>
    </row>
    <row r="30" spans="1:2" x14ac:dyDescent="0.2">
      <c r="A30" s="4">
        <v>45229</v>
      </c>
      <c r="B30">
        <f>26-SUM(Oct!C35,Oct!E35,Oct!F35,Oct!G35)</f>
        <v>0</v>
      </c>
    </row>
    <row r="31" spans="1:2" x14ac:dyDescent="0.2">
      <c r="A31" s="4">
        <v>45230</v>
      </c>
      <c r="B31">
        <f>26-SUM(Oct!C36,Oct!E36,Oct!F36,Oct!G36)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zoomScaleNormal="100" workbookViewId="0">
      <selection activeCell="O36" sqref="O36"/>
    </sheetView>
  </sheetViews>
  <sheetFormatPr defaultRowHeight="12.75" x14ac:dyDescent="0.25"/>
  <cols>
    <col min="1" max="1" width="3.5" bestFit="1" customWidth="1"/>
    <col min="2" max="2" width="15.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59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17</v>
      </c>
      <c r="C6" s="9">
        <v>17</v>
      </c>
      <c r="D6" s="9">
        <v>1</v>
      </c>
      <c r="E6" s="9">
        <v>9</v>
      </c>
      <c r="F6" s="9">
        <v>0</v>
      </c>
      <c r="G6" s="9">
        <v>0</v>
      </c>
      <c r="H6" s="9">
        <v>0</v>
      </c>
      <c r="I6" s="9">
        <v>1</v>
      </c>
      <c r="J6" s="9">
        <v>4</v>
      </c>
      <c r="K6" s="9">
        <v>0</v>
      </c>
      <c r="L6" s="10">
        <f>SUM(H6,I6,J6,K6)</f>
        <v>5</v>
      </c>
      <c r="M6" s="11">
        <v>0</v>
      </c>
      <c r="N6" s="12">
        <v>6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9" t="s">
        <v>18</v>
      </c>
      <c r="C7" s="9">
        <v>17</v>
      </c>
      <c r="D7" s="9">
        <v>1</v>
      </c>
      <c r="E7" s="9">
        <v>8</v>
      </c>
      <c r="F7" s="9">
        <v>0</v>
      </c>
      <c r="G7" s="9">
        <v>0</v>
      </c>
      <c r="H7" s="9">
        <v>0</v>
      </c>
      <c r="I7" s="9">
        <v>0</v>
      </c>
      <c r="J7" s="9">
        <v>3</v>
      </c>
      <c r="K7" s="9">
        <v>0</v>
      </c>
      <c r="L7" s="10">
        <f t="shared" ref="L7:L35" si="0">SUM(H7,I7,J7,K7)</f>
        <v>3</v>
      </c>
      <c r="M7" s="11">
        <v>0</v>
      </c>
      <c r="N7" s="12">
        <v>1</v>
      </c>
      <c r="O7" s="47">
        <f t="shared" ref="O7:O35" si="1">(C7)/(26-E7-F7-G7)</f>
        <v>0.94444444444444442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9" t="s">
        <v>19</v>
      </c>
      <c r="C8" s="9">
        <v>18</v>
      </c>
      <c r="D8" s="9">
        <v>1</v>
      </c>
      <c r="E8" s="9">
        <v>8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10">
        <f t="shared" si="0"/>
        <v>3</v>
      </c>
      <c r="M8" s="11">
        <v>0</v>
      </c>
      <c r="N8" s="12">
        <v>3</v>
      </c>
      <c r="O8" s="47">
        <f t="shared" si="1"/>
        <v>1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13" t="s">
        <v>20</v>
      </c>
      <c r="C9" s="9">
        <v>18</v>
      </c>
      <c r="D9" s="9">
        <v>1</v>
      </c>
      <c r="E9" s="9">
        <v>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f t="shared" si="0"/>
        <v>0</v>
      </c>
      <c r="M9" s="11">
        <v>0</v>
      </c>
      <c r="N9" s="12">
        <v>0</v>
      </c>
      <c r="O9" s="47">
        <f t="shared" si="1"/>
        <v>1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13" t="s">
        <v>14</v>
      </c>
      <c r="C10" s="9">
        <v>18</v>
      </c>
      <c r="D10" s="9">
        <v>1</v>
      </c>
      <c r="E10" s="9">
        <v>8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f t="shared" si="0"/>
        <v>0</v>
      </c>
      <c r="M10" s="11">
        <v>0</v>
      </c>
      <c r="N10" s="12">
        <v>0</v>
      </c>
      <c r="O10" s="47">
        <f t="shared" si="1"/>
        <v>1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15</v>
      </c>
      <c r="C11" s="9">
        <v>18</v>
      </c>
      <c r="D11" s="9">
        <v>1</v>
      </c>
      <c r="E11" s="9">
        <v>8</v>
      </c>
      <c r="F11" s="9">
        <v>0</v>
      </c>
      <c r="G11" s="9">
        <v>0</v>
      </c>
      <c r="H11" s="9">
        <v>0</v>
      </c>
      <c r="I11" s="9">
        <v>0</v>
      </c>
      <c r="J11" s="9">
        <v>3</v>
      </c>
      <c r="K11" s="9">
        <v>0</v>
      </c>
      <c r="L11" s="10">
        <f t="shared" si="0"/>
        <v>3</v>
      </c>
      <c r="M11" s="11">
        <v>0</v>
      </c>
      <c r="N11" s="12">
        <v>3</v>
      </c>
      <c r="O11" s="47">
        <f t="shared" si="1"/>
        <v>1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16</v>
      </c>
      <c r="C12" s="9">
        <v>18</v>
      </c>
      <c r="D12" s="9">
        <v>3</v>
      </c>
      <c r="E12" s="9">
        <v>8</v>
      </c>
      <c r="F12" s="9">
        <v>0</v>
      </c>
      <c r="G12" s="9">
        <v>0</v>
      </c>
      <c r="H12" s="9">
        <v>0</v>
      </c>
      <c r="I12" s="9">
        <v>1</v>
      </c>
      <c r="J12" s="9">
        <v>5</v>
      </c>
      <c r="K12" s="9">
        <v>0</v>
      </c>
      <c r="L12" s="10">
        <f t="shared" si="0"/>
        <v>6</v>
      </c>
      <c r="M12" s="11">
        <v>0</v>
      </c>
      <c r="N12" s="12">
        <v>6</v>
      </c>
      <c r="O12" s="47">
        <f t="shared" si="1"/>
        <v>1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17</v>
      </c>
      <c r="C13" s="9">
        <v>18</v>
      </c>
      <c r="D13" s="9">
        <v>2</v>
      </c>
      <c r="E13" s="9">
        <v>7</v>
      </c>
      <c r="F13" s="9">
        <v>0</v>
      </c>
      <c r="G13" s="9">
        <v>0</v>
      </c>
      <c r="H13" s="9">
        <v>0</v>
      </c>
      <c r="I13" s="9">
        <v>1</v>
      </c>
      <c r="J13" s="9">
        <v>2</v>
      </c>
      <c r="K13" s="9">
        <v>0</v>
      </c>
      <c r="L13" s="10">
        <f t="shared" si="0"/>
        <v>3</v>
      </c>
      <c r="M13" s="11">
        <v>1</v>
      </c>
      <c r="N13" s="12">
        <v>4</v>
      </c>
      <c r="O13" s="47">
        <f t="shared" si="1"/>
        <v>0.94736842105263153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9" t="s">
        <v>18</v>
      </c>
      <c r="C14" s="9">
        <v>18</v>
      </c>
      <c r="D14" s="9">
        <v>3</v>
      </c>
      <c r="E14" s="9">
        <v>8</v>
      </c>
      <c r="F14" s="9">
        <v>0</v>
      </c>
      <c r="G14" s="9">
        <v>0</v>
      </c>
      <c r="H14" s="9">
        <v>1</v>
      </c>
      <c r="I14" s="9">
        <v>0</v>
      </c>
      <c r="J14" s="9">
        <v>1</v>
      </c>
      <c r="K14" s="9">
        <v>0</v>
      </c>
      <c r="L14" s="10">
        <f t="shared" si="0"/>
        <v>2</v>
      </c>
      <c r="M14" s="11">
        <v>0</v>
      </c>
      <c r="N14" s="12">
        <v>3</v>
      </c>
      <c r="O14" s="47">
        <f t="shared" si="1"/>
        <v>1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9" t="s">
        <v>19</v>
      </c>
      <c r="C15" s="9">
        <v>17</v>
      </c>
      <c r="D15" s="9">
        <v>3</v>
      </c>
      <c r="E15" s="9">
        <v>7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0</v>
      </c>
      <c r="L15" s="10">
        <f t="shared" si="0"/>
        <v>3</v>
      </c>
      <c r="M15" s="11">
        <v>0</v>
      </c>
      <c r="N15" s="12">
        <v>0</v>
      </c>
      <c r="O15" s="47">
        <f t="shared" si="1"/>
        <v>0.89473684210526316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13" t="s">
        <v>20</v>
      </c>
      <c r="C16" s="9">
        <v>20</v>
      </c>
      <c r="D16" s="9">
        <v>3</v>
      </c>
      <c r="E16" s="9">
        <v>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f t="shared" si="0"/>
        <v>0</v>
      </c>
      <c r="M16" s="11">
        <v>0</v>
      </c>
      <c r="N16" s="12">
        <v>1</v>
      </c>
      <c r="O16" s="47">
        <f t="shared" si="1"/>
        <v>1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13" t="s">
        <v>14</v>
      </c>
      <c r="C17" s="9">
        <v>20</v>
      </c>
      <c r="D17" s="9">
        <v>3</v>
      </c>
      <c r="E17" s="9">
        <v>6</v>
      </c>
      <c r="F17" s="9">
        <v>0</v>
      </c>
      <c r="G17" s="9">
        <v>0</v>
      </c>
      <c r="H17" s="9">
        <v>0</v>
      </c>
      <c r="I17" s="9">
        <v>0</v>
      </c>
      <c r="J17" s="9">
        <v>2</v>
      </c>
      <c r="K17" s="9">
        <v>0</v>
      </c>
      <c r="L17" s="10">
        <f t="shared" si="0"/>
        <v>2</v>
      </c>
      <c r="M17" s="11">
        <v>0</v>
      </c>
      <c r="N17" s="12">
        <v>0</v>
      </c>
      <c r="O17" s="47">
        <f t="shared" si="1"/>
        <v>1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15</v>
      </c>
      <c r="C18" s="9">
        <v>20</v>
      </c>
      <c r="D18" s="9">
        <v>3</v>
      </c>
      <c r="E18" s="9">
        <v>6</v>
      </c>
      <c r="F18" s="9">
        <v>0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10">
        <f t="shared" si="0"/>
        <v>3</v>
      </c>
      <c r="M18" s="11">
        <v>0</v>
      </c>
      <c r="N18" s="12">
        <v>4</v>
      </c>
      <c r="O18" s="47">
        <f t="shared" si="1"/>
        <v>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16</v>
      </c>
      <c r="C19" s="9">
        <v>19</v>
      </c>
      <c r="D19" s="9">
        <v>4</v>
      </c>
      <c r="E19" s="9">
        <v>7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f t="shared" si="0"/>
        <v>0</v>
      </c>
      <c r="M19" s="11">
        <v>0</v>
      </c>
      <c r="N19" s="12">
        <v>2</v>
      </c>
      <c r="O19" s="47">
        <f t="shared" si="1"/>
        <v>1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17</v>
      </c>
      <c r="C20" s="9">
        <v>18</v>
      </c>
      <c r="D20" s="9">
        <v>4</v>
      </c>
      <c r="E20" s="9">
        <v>7</v>
      </c>
      <c r="F20" s="9">
        <v>0</v>
      </c>
      <c r="G20" s="9">
        <v>0</v>
      </c>
      <c r="H20" s="9">
        <v>1</v>
      </c>
      <c r="I20" s="9">
        <v>0</v>
      </c>
      <c r="J20" s="9">
        <v>1</v>
      </c>
      <c r="K20" s="9">
        <v>0</v>
      </c>
      <c r="L20" s="10">
        <f t="shared" si="0"/>
        <v>2</v>
      </c>
      <c r="M20" s="11">
        <v>0</v>
      </c>
      <c r="N20" s="12">
        <v>2</v>
      </c>
      <c r="O20" s="47">
        <f t="shared" si="1"/>
        <v>0.94736842105263153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9" t="s">
        <v>18</v>
      </c>
      <c r="C21" s="9">
        <v>18</v>
      </c>
      <c r="D21" s="9">
        <v>3</v>
      </c>
      <c r="E21" s="9">
        <v>6</v>
      </c>
      <c r="F21" s="9">
        <v>0</v>
      </c>
      <c r="G21" s="9">
        <v>0</v>
      </c>
      <c r="H21" s="9">
        <v>2</v>
      </c>
      <c r="I21" s="9">
        <v>1</v>
      </c>
      <c r="J21" s="9">
        <v>1</v>
      </c>
      <c r="K21" s="9">
        <v>0</v>
      </c>
      <c r="L21" s="10">
        <f t="shared" si="0"/>
        <v>4</v>
      </c>
      <c r="M21" s="11">
        <v>0</v>
      </c>
      <c r="N21" s="12">
        <v>3</v>
      </c>
      <c r="O21" s="47">
        <f t="shared" si="1"/>
        <v>0.9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9" t="s">
        <v>19</v>
      </c>
      <c r="C22" s="9">
        <v>18</v>
      </c>
      <c r="D22" s="9">
        <v>3</v>
      </c>
      <c r="E22" s="9">
        <v>6</v>
      </c>
      <c r="F22" s="9">
        <v>0</v>
      </c>
      <c r="G22" s="9">
        <v>0</v>
      </c>
      <c r="H22" s="9">
        <v>1</v>
      </c>
      <c r="I22" s="9">
        <v>0</v>
      </c>
      <c r="J22" s="9">
        <v>2</v>
      </c>
      <c r="K22" s="9">
        <v>0</v>
      </c>
      <c r="L22" s="10">
        <f t="shared" si="0"/>
        <v>3</v>
      </c>
      <c r="M22" s="11">
        <v>0</v>
      </c>
      <c r="N22" s="12">
        <v>3</v>
      </c>
      <c r="O22" s="47">
        <f t="shared" si="1"/>
        <v>0.9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13" t="s">
        <v>20</v>
      </c>
      <c r="C23" s="9">
        <v>18</v>
      </c>
      <c r="D23" s="9">
        <v>4</v>
      </c>
      <c r="E23" s="9">
        <v>7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10">
        <f t="shared" si="0"/>
        <v>1</v>
      </c>
      <c r="M23" s="11">
        <v>0</v>
      </c>
      <c r="N23" s="12">
        <v>1</v>
      </c>
      <c r="O23" s="47">
        <f t="shared" si="1"/>
        <v>0.94736842105263153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13" t="s">
        <v>14</v>
      </c>
      <c r="C24" s="9">
        <v>18</v>
      </c>
      <c r="D24" s="9">
        <v>4</v>
      </c>
      <c r="E24" s="9">
        <v>7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0">
        <f t="shared" si="0"/>
        <v>0</v>
      </c>
      <c r="M24" s="11">
        <v>0</v>
      </c>
      <c r="N24" s="12">
        <v>0</v>
      </c>
      <c r="O24" s="47">
        <f t="shared" si="1"/>
        <v>0.94736842105263153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15</v>
      </c>
      <c r="C25" s="9">
        <v>18</v>
      </c>
      <c r="D25" s="9">
        <v>4</v>
      </c>
      <c r="E25" s="9">
        <v>7</v>
      </c>
      <c r="F25" s="9">
        <v>0</v>
      </c>
      <c r="G25" s="9">
        <v>0</v>
      </c>
      <c r="H25" s="9">
        <v>0</v>
      </c>
      <c r="I25" s="9">
        <v>2</v>
      </c>
      <c r="J25" s="9">
        <v>2</v>
      </c>
      <c r="K25" s="9">
        <v>0</v>
      </c>
      <c r="L25" s="10">
        <f t="shared" si="0"/>
        <v>4</v>
      </c>
      <c r="M25" s="11">
        <v>0</v>
      </c>
      <c r="N25" s="12">
        <v>5</v>
      </c>
      <c r="O25" s="47">
        <f t="shared" si="1"/>
        <v>0.94736842105263153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16</v>
      </c>
      <c r="C26" s="9">
        <v>17</v>
      </c>
      <c r="D26" s="9">
        <v>4</v>
      </c>
      <c r="E26" s="9">
        <v>7</v>
      </c>
      <c r="F26" s="9">
        <v>0</v>
      </c>
      <c r="G26" s="9">
        <v>0</v>
      </c>
      <c r="H26" s="9">
        <v>0</v>
      </c>
      <c r="I26" s="9">
        <v>0</v>
      </c>
      <c r="J26" s="9">
        <v>2</v>
      </c>
      <c r="K26" s="9">
        <v>0</v>
      </c>
      <c r="L26" s="10">
        <f t="shared" si="0"/>
        <v>2</v>
      </c>
      <c r="M26" s="11">
        <v>0</v>
      </c>
      <c r="N26" s="12">
        <v>2</v>
      </c>
      <c r="O26" s="47">
        <f t="shared" si="1"/>
        <v>0.89473684210526316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17</v>
      </c>
      <c r="C27" s="9">
        <v>19</v>
      </c>
      <c r="D27" s="9">
        <v>4</v>
      </c>
      <c r="E27" s="9">
        <v>7</v>
      </c>
      <c r="F27" s="9">
        <v>0</v>
      </c>
      <c r="G27" s="9">
        <v>0</v>
      </c>
      <c r="H27" s="9">
        <v>2</v>
      </c>
      <c r="I27" s="9">
        <v>0</v>
      </c>
      <c r="J27" s="9">
        <v>1</v>
      </c>
      <c r="K27" s="9">
        <v>0</v>
      </c>
      <c r="L27" s="10">
        <f t="shared" si="0"/>
        <v>3</v>
      </c>
      <c r="M27" s="11">
        <v>1</v>
      </c>
      <c r="N27" s="12">
        <v>5</v>
      </c>
      <c r="O27" s="47">
        <f t="shared" si="1"/>
        <v>1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24">
        <v>23</v>
      </c>
      <c r="B28" s="9" t="s">
        <v>18</v>
      </c>
      <c r="C28" s="9">
        <v>17</v>
      </c>
      <c r="D28" s="9">
        <v>4</v>
      </c>
      <c r="E28" s="9">
        <v>6</v>
      </c>
      <c r="F28" s="9">
        <v>0</v>
      </c>
      <c r="G28" s="9">
        <v>0</v>
      </c>
      <c r="H28" s="9">
        <v>0</v>
      </c>
      <c r="I28" s="9">
        <v>2</v>
      </c>
      <c r="J28" s="9">
        <v>0</v>
      </c>
      <c r="K28" s="9">
        <v>0</v>
      </c>
      <c r="L28" s="10">
        <f t="shared" si="0"/>
        <v>2</v>
      </c>
      <c r="M28" s="11">
        <v>0</v>
      </c>
      <c r="N28" s="12">
        <v>0</v>
      </c>
      <c r="O28" s="47">
        <f t="shared" si="1"/>
        <v>0.85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9" t="s">
        <v>19</v>
      </c>
      <c r="C29" s="9">
        <v>17</v>
      </c>
      <c r="D29" s="9">
        <v>4</v>
      </c>
      <c r="E29" s="9">
        <v>6</v>
      </c>
      <c r="F29" s="9">
        <v>0</v>
      </c>
      <c r="G29" s="9">
        <v>0</v>
      </c>
      <c r="H29" s="9">
        <v>0</v>
      </c>
      <c r="I29" s="9">
        <v>1</v>
      </c>
      <c r="J29" s="9">
        <v>1</v>
      </c>
      <c r="K29" s="9">
        <v>0</v>
      </c>
      <c r="L29" s="10">
        <f t="shared" si="0"/>
        <v>2</v>
      </c>
      <c r="M29" s="11">
        <v>0</v>
      </c>
      <c r="N29" s="12">
        <v>1</v>
      </c>
      <c r="O29" s="47">
        <f t="shared" si="1"/>
        <v>0.85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13" t="s">
        <v>20</v>
      </c>
      <c r="C30" s="9">
        <v>18</v>
      </c>
      <c r="D30" s="9">
        <v>4</v>
      </c>
      <c r="E30" s="9">
        <v>7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10">
        <f t="shared" si="0"/>
        <v>0</v>
      </c>
      <c r="M30" s="11">
        <v>0</v>
      </c>
      <c r="N30" s="12">
        <v>0</v>
      </c>
      <c r="O30" s="47">
        <f t="shared" si="1"/>
        <v>0.94736842105263153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13" t="s">
        <v>14</v>
      </c>
      <c r="C31" s="9">
        <v>20</v>
      </c>
      <c r="D31" s="9">
        <v>4</v>
      </c>
      <c r="E31" s="9">
        <v>6</v>
      </c>
      <c r="F31" s="9">
        <v>0</v>
      </c>
      <c r="G31" s="9">
        <v>0</v>
      </c>
      <c r="H31" s="9">
        <v>0</v>
      </c>
      <c r="I31" s="9">
        <v>0</v>
      </c>
      <c r="J31" s="9">
        <v>2</v>
      </c>
      <c r="K31" s="9">
        <v>0</v>
      </c>
      <c r="L31" s="10">
        <f t="shared" si="0"/>
        <v>2</v>
      </c>
      <c r="M31" s="11">
        <v>0</v>
      </c>
      <c r="N31" s="12">
        <v>0</v>
      </c>
      <c r="O31" s="47">
        <f t="shared" si="1"/>
        <v>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15</v>
      </c>
      <c r="C32" s="9">
        <v>20</v>
      </c>
      <c r="D32" s="9">
        <v>4</v>
      </c>
      <c r="E32" s="9">
        <v>6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10">
        <f>SUM(H32,I32,J32,K32)</f>
        <v>1</v>
      </c>
      <c r="M32" s="11">
        <v>0</v>
      </c>
      <c r="N32" s="12">
        <v>2</v>
      </c>
      <c r="O32" s="47">
        <f t="shared" si="1"/>
        <v>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16</v>
      </c>
      <c r="C33" s="9">
        <v>19</v>
      </c>
      <c r="D33" s="9">
        <v>4</v>
      </c>
      <c r="E33" s="9">
        <v>6</v>
      </c>
      <c r="F33" s="9">
        <v>0</v>
      </c>
      <c r="G33" s="9">
        <v>0</v>
      </c>
      <c r="H33" s="9">
        <v>0</v>
      </c>
      <c r="I33" s="9">
        <v>0</v>
      </c>
      <c r="J33" s="9">
        <v>3</v>
      </c>
      <c r="K33" s="9">
        <v>0</v>
      </c>
      <c r="L33" s="10">
        <f t="shared" si="0"/>
        <v>3</v>
      </c>
      <c r="M33" s="11">
        <v>1</v>
      </c>
      <c r="N33" s="12">
        <v>5</v>
      </c>
      <c r="O33" s="47">
        <f t="shared" si="1"/>
        <v>0.95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9" t="s">
        <v>17</v>
      </c>
      <c r="C34" s="9">
        <v>19</v>
      </c>
      <c r="D34" s="9">
        <v>3</v>
      </c>
      <c r="E34" s="9">
        <v>5</v>
      </c>
      <c r="F34" s="9">
        <v>0</v>
      </c>
      <c r="G34" s="9">
        <v>0</v>
      </c>
      <c r="H34" s="9">
        <v>0</v>
      </c>
      <c r="I34" s="9">
        <v>1</v>
      </c>
      <c r="J34" s="9">
        <v>2</v>
      </c>
      <c r="K34" s="9">
        <v>0</v>
      </c>
      <c r="L34" s="10">
        <f t="shared" si="0"/>
        <v>3</v>
      </c>
      <c r="M34" s="11">
        <v>0</v>
      </c>
      <c r="N34" s="12">
        <v>5</v>
      </c>
      <c r="O34" s="47">
        <f t="shared" si="1"/>
        <v>0.90476190476190477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9" t="s">
        <v>18</v>
      </c>
      <c r="C35" s="9">
        <v>18</v>
      </c>
      <c r="D35" s="9">
        <v>3</v>
      </c>
      <c r="E35" s="9">
        <v>6</v>
      </c>
      <c r="F35" s="9">
        <v>0</v>
      </c>
      <c r="G35" s="9">
        <v>0</v>
      </c>
      <c r="H35" s="9">
        <v>0</v>
      </c>
      <c r="I35" s="9">
        <v>0</v>
      </c>
      <c r="J35" s="9">
        <v>2</v>
      </c>
      <c r="K35" s="9">
        <v>0</v>
      </c>
      <c r="L35" s="10">
        <f t="shared" si="0"/>
        <v>2</v>
      </c>
      <c r="M35" s="11">
        <v>0</v>
      </c>
      <c r="N35" s="12">
        <v>2</v>
      </c>
      <c r="O35" s="47">
        <f t="shared" si="1"/>
        <v>0.9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37" t="s">
        <v>22</v>
      </c>
      <c r="B36" s="37"/>
      <c r="C36" s="13">
        <f t="shared" ref="C36:N36" si="2">SUM(C6:C35)</f>
        <v>548</v>
      </c>
      <c r="D36" s="13">
        <f t="shared" si="2"/>
        <v>90</v>
      </c>
      <c r="E36" s="13">
        <f t="shared" si="2"/>
        <v>206</v>
      </c>
      <c r="F36" s="13">
        <f t="shared" si="2"/>
        <v>0</v>
      </c>
      <c r="G36" s="13">
        <f t="shared" si="2"/>
        <v>0</v>
      </c>
      <c r="H36" s="13">
        <f t="shared" si="2"/>
        <v>7</v>
      </c>
      <c r="I36" s="13">
        <f t="shared" si="2"/>
        <v>10</v>
      </c>
      <c r="J36" s="13">
        <f t="shared" si="2"/>
        <v>50</v>
      </c>
      <c r="K36" s="13">
        <f t="shared" si="2"/>
        <v>0</v>
      </c>
      <c r="L36" s="16">
        <f t="shared" si="2"/>
        <v>67</v>
      </c>
      <c r="M36" s="17">
        <f t="shared" si="2"/>
        <v>3</v>
      </c>
      <c r="N36" s="18">
        <f t="shared" si="2"/>
        <v>69</v>
      </c>
      <c r="O36" s="48">
        <f>AVERAGE(O6:O35)</f>
        <v>0.95576301865775537</v>
      </c>
      <c r="P36" s="6"/>
      <c r="Q36" s="19"/>
      <c r="R36" s="6"/>
      <c r="S36" s="6"/>
      <c r="T36" s="6"/>
      <c r="U36" s="7"/>
      <c r="V36" s="7"/>
      <c r="W36" s="6"/>
      <c r="X36" s="6"/>
      <c r="Y36" s="4"/>
      <c r="Z36"/>
      <c r="AA36" s="1"/>
      <c r="AB36" s="4"/>
    </row>
    <row r="37" spans="1:28" ht="16.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38" t="s">
        <v>23</v>
      </c>
      <c r="B38" s="38"/>
      <c r="C38" s="38"/>
      <c r="D38" s="38"/>
      <c r="E38" s="38"/>
      <c r="F38" s="38"/>
      <c r="G38" s="38"/>
      <c r="H38" s="38"/>
      <c r="I38" s="38"/>
      <c r="J38" s="38"/>
      <c r="K38" s="20"/>
      <c r="L38" s="40">
        <f>AVERAGE(C6:C35)</f>
        <v>18.266666666666666</v>
      </c>
      <c r="M38" s="40"/>
      <c r="N38" s="40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24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AVERAGE(E6:E35)</f>
        <v>6.8666666666666663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25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AVERAGE(L6:L35)</f>
        <v>2.2333333333333334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26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AVERAGE(H6:H35)</f>
        <v>0.23333333333333334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27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AVERAGE(I6:I35)</f>
        <v>0.33333333333333331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AVERAGE(J6:J35)</f>
        <v>1.6666666666666667</v>
      </c>
      <c r="M43" s="40"/>
      <c r="N43" s="40"/>
      <c r="O43" s="6"/>
      <c r="U43" s="7"/>
      <c r="V43" s="6"/>
      <c r="W43" s="6"/>
    </row>
    <row r="44" spans="1:28" ht="16.5" x14ac:dyDescent="0.3">
      <c r="A44" s="38" t="s">
        <v>29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AVERAGE(N6:N35)</f>
        <v>2.2999999999999998</v>
      </c>
      <c r="M44" s="40"/>
      <c r="N44" s="40"/>
      <c r="O44" s="6"/>
      <c r="U44" s="7"/>
      <c r="V44" s="6"/>
      <c r="W44" s="6"/>
    </row>
    <row r="45" spans="1:28" ht="16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21"/>
      <c r="L45" s="41">
        <f>M36/L36</f>
        <v>4.4776119402985072E-2</v>
      </c>
      <c r="M45" s="41"/>
      <c r="N45" s="41"/>
      <c r="U45" s="7"/>
      <c r="V45" s="6"/>
      <c r="W45" s="6"/>
    </row>
    <row r="47" spans="1:28" ht="15.75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2"/>
      <c r="N47" s="22"/>
    </row>
    <row r="48" spans="1:28" ht="16.5" x14ac:dyDescent="0.3">
      <c r="B48" s="9"/>
      <c r="C48" s="35">
        <v>2019</v>
      </c>
      <c r="D48" s="36"/>
      <c r="E48" s="35">
        <v>2020</v>
      </c>
      <c r="F48" s="36"/>
      <c r="G48" s="35">
        <v>2021</v>
      </c>
      <c r="H48" s="36"/>
      <c r="I48" s="37">
        <v>2022</v>
      </c>
      <c r="J48" s="37"/>
      <c r="K48" s="37">
        <v>2023</v>
      </c>
      <c r="L48" s="37"/>
      <c r="M48" s="23"/>
      <c r="T48" s="4"/>
      <c r="U48"/>
      <c r="W48" s="4"/>
      <c r="X48"/>
      <c r="Y48" s="1"/>
      <c r="Z48" s="4"/>
    </row>
    <row r="49" spans="2:26" ht="16.5" x14ac:dyDescent="0.3">
      <c r="B49" s="13" t="s">
        <v>1</v>
      </c>
      <c r="C49" s="31">
        <v>0.1333</v>
      </c>
      <c r="D49" s="32"/>
      <c r="E49" s="31">
        <v>0.1782</v>
      </c>
      <c r="F49" s="32"/>
      <c r="G49" s="31">
        <v>7.6899999999999996E-2</v>
      </c>
      <c r="H49" s="32"/>
      <c r="I49" s="33">
        <v>0.1346</v>
      </c>
      <c r="J49" s="33"/>
      <c r="K49" s="33">
        <v>4.1700000000000001E-2</v>
      </c>
      <c r="L49" s="33"/>
      <c r="M49" s="14"/>
      <c r="T49" s="4"/>
      <c r="U49"/>
      <c r="W49" s="4"/>
      <c r="X49"/>
      <c r="Y49" s="1"/>
      <c r="Z49" s="4"/>
    </row>
    <row r="50" spans="2:26" ht="16.5" x14ac:dyDescent="0.3">
      <c r="B50" s="13" t="s">
        <v>47</v>
      </c>
      <c r="C50" s="31">
        <v>0.13039999999999999</v>
      </c>
      <c r="D50" s="32"/>
      <c r="E50" s="31">
        <v>7.7799999999999994E-2</v>
      </c>
      <c r="F50" s="32"/>
      <c r="G50" s="31">
        <v>0.20430000000000001</v>
      </c>
      <c r="H50" s="32"/>
      <c r="I50" s="33">
        <v>9.4299999999999995E-2</v>
      </c>
      <c r="J50" s="33"/>
      <c r="K50" s="33">
        <v>4.3999999999999997E-2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49</v>
      </c>
      <c r="C51" s="31">
        <v>6.8199999999999997E-2</v>
      </c>
      <c r="D51" s="32"/>
      <c r="E51" s="31">
        <v>0.125</v>
      </c>
      <c r="F51" s="32"/>
      <c r="G51" s="31">
        <v>7.0000000000000007E-2</v>
      </c>
      <c r="H51" s="32"/>
      <c r="I51" s="33">
        <v>0.16669999999999999</v>
      </c>
      <c r="J51" s="33"/>
      <c r="K51" s="33">
        <v>5.9499999999999997E-2</v>
      </c>
      <c r="L51" s="33"/>
      <c r="T51" s="4"/>
      <c r="U51"/>
      <c r="W51" s="4"/>
      <c r="X51"/>
      <c r="Y51" s="1"/>
      <c r="Z51" s="4"/>
    </row>
    <row r="52" spans="2:26" ht="16.5" x14ac:dyDescent="0.3">
      <c r="B52" s="13" t="s">
        <v>50</v>
      </c>
      <c r="C52" s="31">
        <v>7.6899999999999996E-2</v>
      </c>
      <c r="D52" s="32"/>
      <c r="E52" s="31">
        <v>0.16850000000000001</v>
      </c>
      <c r="F52" s="32"/>
      <c r="G52" s="31">
        <v>0.10199999999999999</v>
      </c>
      <c r="H52" s="32"/>
      <c r="I52" s="33">
        <v>9.2299999999999993E-2</v>
      </c>
      <c r="J52" s="33"/>
      <c r="K52" s="33">
        <v>9.0899999999999995E-2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38</v>
      </c>
      <c r="C53" s="31">
        <v>0.13789999999999999</v>
      </c>
      <c r="D53" s="32"/>
      <c r="E53" s="31">
        <v>0.1444</v>
      </c>
      <c r="F53" s="32"/>
      <c r="G53" s="31">
        <v>8.8200000000000001E-2</v>
      </c>
      <c r="H53" s="32"/>
      <c r="I53" s="31">
        <v>0.05</v>
      </c>
      <c r="J53" s="32"/>
      <c r="K53" s="31">
        <v>5.9499999999999997E-2</v>
      </c>
      <c r="L53" s="32"/>
      <c r="T53" s="4"/>
      <c r="U53"/>
      <c r="W53" s="4"/>
      <c r="X53"/>
      <c r="Y53" s="1"/>
      <c r="Z53" s="4"/>
    </row>
    <row r="54" spans="2:26" ht="16.5" x14ac:dyDescent="0.3">
      <c r="B54" s="13" t="s">
        <v>52</v>
      </c>
      <c r="C54" s="44">
        <v>7.3499999999999996E-2</v>
      </c>
      <c r="D54" s="45"/>
      <c r="E54" s="44">
        <v>0.1368</v>
      </c>
      <c r="F54" s="45"/>
      <c r="G54" s="31">
        <v>0.1087</v>
      </c>
      <c r="H54" s="32"/>
      <c r="I54" s="31">
        <v>6.9000000000000006E-2</v>
      </c>
      <c r="J54" s="32"/>
      <c r="K54" s="31">
        <v>7.6899999999999996E-2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51</v>
      </c>
      <c r="C55" s="31">
        <v>5.5599999999999997E-2</v>
      </c>
      <c r="D55" s="32"/>
      <c r="E55" s="31">
        <v>0.125</v>
      </c>
      <c r="F55" s="32"/>
      <c r="G55" s="31">
        <v>9.2999999999999999E-2</v>
      </c>
      <c r="H55" s="32"/>
      <c r="I55" s="31">
        <v>5.6599999999999998E-2</v>
      </c>
      <c r="J55" s="32"/>
      <c r="K55" s="31">
        <v>6.6699999999999995E-2</v>
      </c>
      <c r="L55" s="32"/>
    </row>
    <row r="56" spans="2:26" ht="16.5" x14ac:dyDescent="0.3">
      <c r="B56" s="13" t="s">
        <v>53</v>
      </c>
      <c r="C56" s="33">
        <v>0.1077</v>
      </c>
      <c r="D56" s="33"/>
      <c r="E56" s="33">
        <v>8.5099999999999995E-2</v>
      </c>
      <c r="F56" s="33"/>
      <c r="G56" s="33">
        <v>0.1188</v>
      </c>
      <c r="H56" s="33"/>
      <c r="I56" s="31">
        <v>2.4400000000000002E-2</v>
      </c>
      <c r="J56" s="32"/>
      <c r="K56" s="31">
        <v>0.05</v>
      </c>
      <c r="L56" s="32"/>
    </row>
    <row r="57" spans="2:26" ht="16.5" x14ac:dyDescent="0.3">
      <c r="B57" s="13" t="s">
        <v>54</v>
      </c>
      <c r="C57" s="31">
        <v>6.25E-2</v>
      </c>
      <c r="D57" s="32"/>
      <c r="E57" s="33">
        <v>0.1101</v>
      </c>
      <c r="F57" s="33"/>
      <c r="G57" s="31">
        <v>8.3299999999999999E-2</v>
      </c>
      <c r="H57" s="32"/>
      <c r="I57" s="31">
        <v>7.9399999999999998E-2</v>
      </c>
      <c r="J57" s="32"/>
      <c r="K57" s="31">
        <v>7.5300000000000006E-2</v>
      </c>
      <c r="L57" s="32"/>
    </row>
    <row r="58" spans="2:26" ht="16.5" x14ac:dyDescent="0.3">
      <c r="B58" s="13" t="s">
        <v>55</v>
      </c>
      <c r="C58" s="33">
        <v>0.1618</v>
      </c>
      <c r="D58" s="33"/>
      <c r="E58" s="33">
        <v>0.1545</v>
      </c>
      <c r="F58" s="33"/>
      <c r="G58" s="31">
        <v>0.14099999999999999</v>
      </c>
      <c r="H58" s="32"/>
      <c r="I58" s="31">
        <v>1.72E-2</v>
      </c>
      <c r="J58" s="32"/>
      <c r="K58" s="31">
        <v>0.1163</v>
      </c>
      <c r="L58" s="32"/>
    </row>
    <row r="59" spans="2:26" ht="16.5" x14ac:dyDescent="0.3">
      <c r="B59" s="13" t="s">
        <v>59</v>
      </c>
      <c r="C59" s="33">
        <v>3.7699999999999997E-2</v>
      </c>
      <c r="D59" s="33"/>
      <c r="E59" s="33">
        <v>7.0599999999999996E-2</v>
      </c>
      <c r="F59" s="33"/>
      <c r="G59" s="33">
        <v>6.5799999999999997E-2</v>
      </c>
      <c r="H59" s="33"/>
      <c r="I59" s="31">
        <v>6.6699999999999995E-2</v>
      </c>
      <c r="J59" s="32"/>
      <c r="K59" s="31">
        <v>4.48E-2</v>
      </c>
      <c r="L59" s="32"/>
    </row>
  </sheetData>
  <mergeCells count="80">
    <mergeCell ref="C59:D59"/>
    <mergeCell ref="E59:F59"/>
    <mergeCell ref="G59:H59"/>
    <mergeCell ref="I59:J59"/>
    <mergeCell ref="K59:L59"/>
    <mergeCell ref="C57:D57"/>
    <mergeCell ref="E57:F57"/>
    <mergeCell ref="G57:H57"/>
    <mergeCell ref="I57:J57"/>
    <mergeCell ref="K57:L57"/>
    <mergeCell ref="C58:D58"/>
    <mergeCell ref="E58:F58"/>
    <mergeCell ref="G58:H58"/>
    <mergeCell ref="I58:J58"/>
    <mergeCell ref="K58:L58"/>
    <mergeCell ref="C55:D55"/>
    <mergeCell ref="E55:F55"/>
    <mergeCell ref="G55:H55"/>
    <mergeCell ref="I55:J55"/>
    <mergeCell ref="K55:L55"/>
    <mergeCell ref="C56:D56"/>
    <mergeCell ref="E56:F56"/>
    <mergeCell ref="G56:H56"/>
    <mergeCell ref="I56:J56"/>
    <mergeCell ref="K56:L56"/>
    <mergeCell ref="C53:D53"/>
    <mergeCell ref="E53:F53"/>
    <mergeCell ref="G53:H53"/>
    <mergeCell ref="I53:J53"/>
    <mergeCell ref="K53:L53"/>
    <mergeCell ref="C54:D54"/>
    <mergeCell ref="E54:F54"/>
    <mergeCell ref="G54:H54"/>
    <mergeCell ref="I54:J54"/>
    <mergeCell ref="K54:L54"/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52:L52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B47:L47"/>
    <mergeCell ref="C48:D48"/>
    <mergeCell ref="E48:F48"/>
    <mergeCell ref="G48:H48"/>
    <mergeCell ref="I48:J48"/>
    <mergeCell ref="K48:L48"/>
    <mergeCell ref="A43:J43"/>
    <mergeCell ref="L43:N43"/>
    <mergeCell ref="A44:J44"/>
    <mergeCell ref="L44:N44"/>
    <mergeCell ref="A45:J45"/>
    <mergeCell ref="L45:N45"/>
    <mergeCell ref="A40:J40"/>
    <mergeCell ref="L40:N40"/>
    <mergeCell ref="A41:J41"/>
    <mergeCell ref="L41:N41"/>
    <mergeCell ref="A42:J42"/>
    <mergeCell ref="L42:N42"/>
    <mergeCell ref="A39:J39"/>
    <mergeCell ref="L39:N39"/>
    <mergeCell ref="A1:Y3"/>
    <mergeCell ref="A5:B5"/>
    <mergeCell ref="A36:B36"/>
    <mergeCell ref="A38:J38"/>
    <mergeCell ref="L38:N38"/>
  </mergeCells>
  <pageMargins left="0.7" right="0.7" top="0.75" bottom="0.75" header="0.3" footer="0.3"/>
  <pageSetup scale="6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N20" sqref="N20"/>
    </sheetView>
  </sheetViews>
  <sheetFormatPr defaultRowHeight="11.25" x14ac:dyDescent="0.2"/>
  <sheetData>
    <row r="1" spans="1:9" x14ac:dyDescent="0.2">
      <c r="A1" s="4">
        <v>45231</v>
      </c>
      <c r="B1">
        <f>26-SUM(Nov!C6,Nov!E6,Nov!F6,Nov!G6)</f>
        <v>0</v>
      </c>
      <c r="F1" s="30" t="s">
        <v>30</v>
      </c>
      <c r="G1" s="30" t="s">
        <v>31</v>
      </c>
      <c r="H1" s="30" t="s">
        <v>32</v>
      </c>
      <c r="I1" s="30" t="s">
        <v>33</v>
      </c>
    </row>
    <row r="2" spans="1:9" x14ac:dyDescent="0.2">
      <c r="A2" s="4">
        <v>45232</v>
      </c>
      <c r="B2">
        <f>26-SUM(Nov!C7,Nov!E7,Nov!F7,Nov!G7)</f>
        <v>1</v>
      </c>
      <c r="E2" t="s">
        <v>34</v>
      </c>
      <c r="F2">
        <v>12</v>
      </c>
      <c r="G2">
        <v>10</v>
      </c>
      <c r="H2">
        <v>49</v>
      </c>
      <c r="I2">
        <v>1</v>
      </c>
    </row>
    <row r="3" spans="1:9" x14ac:dyDescent="0.2">
      <c r="A3" s="4">
        <v>45233</v>
      </c>
      <c r="B3">
        <f>26-SUM(Nov!C8,Nov!E8,Nov!F8,Nov!G8)</f>
        <v>0</v>
      </c>
      <c r="E3" t="s">
        <v>35</v>
      </c>
      <c r="F3">
        <v>14</v>
      </c>
      <c r="G3">
        <v>9</v>
      </c>
      <c r="H3">
        <v>68</v>
      </c>
      <c r="I3">
        <v>0</v>
      </c>
    </row>
    <row r="4" spans="1:9" x14ac:dyDescent="0.2">
      <c r="A4" s="4">
        <v>45234</v>
      </c>
      <c r="B4">
        <f>26-SUM(Nov!C9,Nov!E9,Nov!F9,Nov!G9)</f>
        <v>0</v>
      </c>
      <c r="E4" t="s">
        <v>36</v>
      </c>
      <c r="F4">
        <v>18</v>
      </c>
      <c r="G4">
        <v>9</v>
      </c>
      <c r="H4">
        <v>56</v>
      </c>
      <c r="I4">
        <v>1</v>
      </c>
    </row>
    <row r="5" spans="1:9" x14ac:dyDescent="0.2">
      <c r="A5" s="4">
        <v>45235</v>
      </c>
      <c r="B5">
        <f>26-SUM(Nov!C10,Nov!E10,Nov!F10,Nov!G10)</f>
        <v>0</v>
      </c>
      <c r="E5" t="s">
        <v>37</v>
      </c>
      <c r="F5">
        <v>16</v>
      </c>
      <c r="G5">
        <v>7</v>
      </c>
      <c r="H5">
        <v>65</v>
      </c>
      <c r="I5">
        <v>0</v>
      </c>
    </row>
    <row r="6" spans="1:9" x14ac:dyDescent="0.2">
      <c r="A6" s="4">
        <v>45236</v>
      </c>
      <c r="B6">
        <f>26-SUM(Nov!C11,Nov!E11,Nov!F11,Nov!G11)</f>
        <v>0</v>
      </c>
      <c r="E6" t="s">
        <v>38</v>
      </c>
      <c r="F6">
        <v>10</v>
      </c>
      <c r="G6">
        <v>14</v>
      </c>
      <c r="H6">
        <v>60</v>
      </c>
      <c r="I6">
        <v>0</v>
      </c>
    </row>
    <row r="7" spans="1:9" x14ac:dyDescent="0.2">
      <c r="A7" s="4">
        <v>45237</v>
      </c>
      <c r="B7">
        <f>26-SUM(Nov!C12,Nov!E12,Nov!F12,Nov!G12)</f>
        <v>0</v>
      </c>
      <c r="E7" t="s">
        <v>39</v>
      </c>
      <c r="F7">
        <v>13</v>
      </c>
      <c r="G7">
        <v>15</v>
      </c>
      <c r="H7">
        <v>50</v>
      </c>
      <c r="I7">
        <v>0</v>
      </c>
    </row>
    <row r="8" spans="1:9" x14ac:dyDescent="0.2">
      <c r="A8" s="4">
        <v>45238</v>
      </c>
      <c r="B8">
        <f>26-SUM(Nov!C13,Nov!E13,Nov!F13,Nov!G13)</f>
        <v>1</v>
      </c>
      <c r="E8" t="s">
        <v>40</v>
      </c>
      <c r="F8">
        <v>7</v>
      </c>
      <c r="G8">
        <v>11</v>
      </c>
      <c r="H8">
        <v>56</v>
      </c>
      <c r="I8">
        <v>1</v>
      </c>
    </row>
    <row r="9" spans="1:9" x14ac:dyDescent="0.2">
      <c r="A9" s="4">
        <v>45239</v>
      </c>
      <c r="B9">
        <f>26-SUM(Nov!C14,Nov!E14,Nov!F14,Nov!G14)</f>
        <v>0</v>
      </c>
      <c r="E9" t="s">
        <v>41</v>
      </c>
      <c r="F9">
        <v>22</v>
      </c>
      <c r="G9">
        <v>13</v>
      </c>
      <c r="H9">
        <v>62</v>
      </c>
      <c r="I9">
        <v>3</v>
      </c>
    </row>
    <row r="10" spans="1:9" x14ac:dyDescent="0.2">
      <c r="A10" s="4">
        <v>45240</v>
      </c>
      <c r="B10">
        <f>26-SUM(Nov!C15,Nov!E15,Nov!F15,Nov!G15)</f>
        <v>2</v>
      </c>
      <c r="E10" t="s">
        <v>42</v>
      </c>
      <c r="F10">
        <v>19</v>
      </c>
      <c r="G10">
        <v>11</v>
      </c>
      <c r="H10">
        <v>63</v>
      </c>
      <c r="I10">
        <v>0</v>
      </c>
    </row>
    <row r="11" spans="1:9" x14ac:dyDescent="0.2">
      <c r="A11" s="4">
        <v>45241</v>
      </c>
      <c r="B11">
        <f>26-SUM(Nov!C16,Nov!E16,Nov!F16,Nov!G16)</f>
        <v>0</v>
      </c>
      <c r="E11" t="s">
        <v>43</v>
      </c>
      <c r="F11">
        <v>18</v>
      </c>
      <c r="G11">
        <v>12</v>
      </c>
      <c r="H11">
        <v>56</v>
      </c>
      <c r="I11">
        <v>0</v>
      </c>
    </row>
    <row r="12" spans="1:9" x14ac:dyDescent="0.2">
      <c r="A12" s="4">
        <v>45242</v>
      </c>
      <c r="B12">
        <f>26-SUM(Nov!C17,Nov!E17,Nov!F17,Nov!G17)</f>
        <v>0</v>
      </c>
      <c r="E12" t="s">
        <v>44</v>
      </c>
      <c r="F12">
        <v>7</v>
      </c>
      <c r="G12">
        <v>10</v>
      </c>
      <c r="H12">
        <v>50</v>
      </c>
      <c r="I12">
        <v>0</v>
      </c>
    </row>
    <row r="13" spans="1:9" x14ac:dyDescent="0.2">
      <c r="A13" s="4">
        <v>45243</v>
      </c>
      <c r="B13">
        <f>26-SUM(Nov!C18,Nov!E18,Nov!F18,Nov!G18)</f>
        <v>0</v>
      </c>
      <c r="E13" t="s">
        <v>45</v>
      </c>
    </row>
    <row r="14" spans="1:9" x14ac:dyDescent="0.2">
      <c r="A14" s="4">
        <v>45244</v>
      </c>
      <c r="B14">
        <f>26-SUM(Nov!C19,Nov!E19,Nov!F19,Nov!G19)</f>
        <v>0</v>
      </c>
      <c r="E14" t="s">
        <v>46</v>
      </c>
      <c r="F14">
        <f>SUM(F2:F13)</f>
        <v>156</v>
      </c>
      <c r="G14">
        <f>SUM(G2:G13)</f>
        <v>121</v>
      </c>
      <c r="H14">
        <f>SUM(H2:H13)</f>
        <v>635</v>
      </c>
      <c r="I14">
        <f>SUM(I2:I13)</f>
        <v>6</v>
      </c>
    </row>
    <row r="15" spans="1:9" x14ac:dyDescent="0.2">
      <c r="A15" s="4">
        <v>45245</v>
      </c>
      <c r="B15">
        <f>26-SUM(Nov!C20,Nov!E20,Nov!F20,Nov!G20)</f>
        <v>1</v>
      </c>
    </row>
    <row r="16" spans="1:9" x14ac:dyDescent="0.2">
      <c r="A16" s="4">
        <v>45246</v>
      </c>
      <c r="B16">
        <f>26-SUM(Nov!C21,Nov!E21,Nov!F21,Nov!G21)</f>
        <v>2</v>
      </c>
    </row>
    <row r="17" spans="1:9" x14ac:dyDescent="0.2">
      <c r="A17" s="4">
        <v>45247</v>
      </c>
      <c r="B17">
        <f>26-SUM(Nov!C22,Nov!E22,Nov!F22,Nov!G22)</f>
        <v>2</v>
      </c>
      <c r="F17" s="30" t="s">
        <v>30</v>
      </c>
      <c r="G17" s="30" t="s">
        <v>31</v>
      </c>
      <c r="H17" s="30" t="s">
        <v>32</v>
      </c>
      <c r="I17" s="30" t="s">
        <v>33</v>
      </c>
    </row>
    <row r="18" spans="1:9" x14ac:dyDescent="0.2">
      <c r="A18" s="4">
        <v>45248</v>
      </c>
      <c r="B18">
        <f>26-SUM(Nov!C23,Nov!E23,Nov!F23,Nov!G23)</f>
        <v>1</v>
      </c>
      <c r="E18">
        <v>2019</v>
      </c>
      <c r="F18">
        <v>17</v>
      </c>
      <c r="G18">
        <v>15</v>
      </c>
      <c r="H18">
        <v>21</v>
      </c>
      <c r="I18">
        <v>0</v>
      </c>
    </row>
    <row r="19" spans="1:9" x14ac:dyDescent="0.2">
      <c r="A19" s="4">
        <v>45249</v>
      </c>
      <c r="B19">
        <f>26-SUM(Nov!C24,Nov!E24,Nov!F24,Nov!G24)</f>
        <v>1</v>
      </c>
      <c r="E19">
        <v>2020</v>
      </c>
      <c r="F19">
        <v>39</v>
      </c>
      <c r="G19">
        <v>13</v>
      </c>
      <c r="H19">
        <v>33</v>
      </c>
      <c r="I19">
        <v>0</v>
      </c>
    </row>
    <row r="20" spans="1:9" x14ac:dyDescent="0.2">
      <c r="A20" s="4">
        <v>45250</v>
      </c>
      <c r="B20">
        <f>26-SUM(Nov!C25,Nov!E25,Nov!F25,Nov!G25)</f>
        <v>1</v>
      </c>
      <c r="E20">
        <v>2021</v>
      </c>
      <c r="F20">
        <v>30</v>
      </c>
      <c r="G20">
        <v>8</v>
      </c>
      <c r="H20">
        <v>38</v>
      </c>
      <c r="I20">
        <v>0</v>
      </c>
    </row>
    <row r="21" spans="1:9" x14ac:dyDescent="0.2">
      <c r="A21" s="4">
        <v>45251</v>
      </c>
      <c r="B21">
        <f>26-SUM(Nov!C26,Nov!E26,Nov!F26,Nov!G26)</f>
        <v>2</v>
      </c>
      <c r="E21">
        <v>2022</v>
      </c>
      <c r="F21">
        <v>13</v>
      </c>
      <c r="G21">
        <v>11</v>
      </c>
      <c r="H21">
        <v>36</v>
      </c>
      <c r="I21">
        <v>0</v>
      </c>
    </row>
    <row r="22" spans="1:9" x14ac:dyDescent="0.2">
      <c r="A22" s="4">
        <v>45252</v>
      </c>
      <c r="B22">
        <f>26-SUM(Nov!C27,Nov!E27,Nov!F27,Nov!G27)</f>
        <v>0</v>
      </c>
      <c r="E22">
        <v>2023</v>
      </c>
      <c r="F22">
        <v>7</v>
      </c>
      <c r="G22">
        <v>10</v>
      </c>
      <c r="H22">
        <v>50</v>
      </c>
      <c r="I22">
        <v>0</v>
      </c>
    </row>
    <row r="23" spans="1:9" x14ac:dyDescent="0.2">
      <c r="A23" s="4">
        <v>45253</v>
      </c>
      <c r="B23">
        <f>26-SUM(Nov!C28,Nov!E28,Nov!F28,Nov!G28)</f>
        <v>3</v>
      </c>
    </row>
    <row r="24" spans="1:9" x14ac:dyDescent="0.2">
      <c r="A24" s="4">
        <v>45254</v>
      </c>
      <c r="B24">
        <f>26-SUM(Nov!C29,Nov!E29,Nov!F29,Nov!G29)</f>
        <v>3</v>
      </c>
    </row>
    <row r="25" spans="1:9" x14ac:dyDescent="0.2">
      <c r="A25" s="4">
        <v>45255</v>
      </c>
      <c r="B25">
        <f>26-SUM(Nov!C30,Nov!E30,Nov!F30,Nov!G30)</f>
        <v>1</v>
      </c>
    </row>
    <row r="26" spans="1:9" x14ac:dyDescent="0.2">
      <c r="A26" s="4">
        <v>45256</v>
      </c>
      <c r="B26">
        <f>26-SUM(Nov!C31,Nov!E31,Nov!F31,Nov!G31)</f>
        <v>0</v>
      </c>
    </row>
    <row r="27" spans="1:9" x14ac:dyDescent="0.2">
      <c r="A27" s="4">
        <v>45257</v>
      </c>
      <c r="B27">
        <f>26-SUM(Nov!C32,Nov!E32,Nov!F32,Nov!G32)</f>
        <v>0</v>
      </c>
    </row>
    <row r="28" spans="1:9" x14ac:dyDescent="0.2">
      <c r="A28" s="4">
        <v>45258</v>
      </c>
      <c r="B28">
        <f>26-SUM(Nov!C33,Nov!E33,Nov!F33,Nov!G33)</f>
        <v>1</v>
      </c>
    </row>
    <row r="29" spans="1:9" x14ac:dyDescent="0.2">
      <c r="A29" s="4">
        <v>45259</v>
      </c>
      <c r="B29">
        <f>26-SUM(Nov!C34,Nov!E34,Nov!F34,Nov!G34)</f>
        <v>2</v>
      </c>
    </row>
    <row r="30" spans="1:9" x14ac:dyDescent="0.2">
      <c r="A30" s="4">
        <v>45260</v>
      </c>
      <c r="B30">
        <f>26-SUM(Nov!C35,Nov!E35,Nov!F35,Nov!G35)</f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16" zoomScaleNormal="100" workbookViewId="0">
      <selection activeCell="Z34" sqref="Z34"/>
    </sheetView>
  </sheetViews>
  <sheetFormatPr defaultRowHeight="12.75" x14ac:dyDescent="0.25"/>
  <cols>
    <col min="1" max="1" width="3.5" bestFit="1" customWidth="1"/>
    <col min="2" max="2" width="16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60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19</v>
      </c>
      <c r="C6" s="9">
        <v>18</v>
      </c>
      <c r="D6" s="9">
        <v>2</v>
      </c>
      <c r="E6" s="9">
        <v>7</v>
      </c>
      <c r="F6" s="9">
        <v>0</v>
      </c>
      <c r="G6" s="9">
        <v>1</v>
      </c>
      <c r="H6" s="9">
        <v>1</v>
      </c>
      <c r="I6" s="9">
        <v>0</v>
      </c>
      <c r="J6" s="9">
        <v>0</v>
      </c>
      <c r="K6" s="9">
        <v>0</v>
      </c>
      <c r="L6" s="10">
        <f>SUM(H6,I6,J6,K6)</f>
        <v>1</v>
      </c>
      <c r="M6" s="11">
        <v>0</v>
      </c>
      <c r="N6" s="12">
        <v>6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13" t="s">
        <v>20</v>
      </c>
      <c r="C7" s="9">
        <v>13</v>
      </c>
      <c r="D7" s="9">
        <v>2</v>
      </c>
      <c r="E7" s="9">
        <v>0</v>
      </c>
      <c r="F7" s="9">
        <v>13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10">
        <f t="shared" ref="L7:L36" si="0">SUM(H7,I7,J7,K7)</f>
        <v>1</v>
      </c>
      <c r="M7" s="11">
        <v>0</v>
      </c>
      <c r="N7" s="12">
        <v>1</v>
      </c>
      <c r="O7" s="47">
        <f t="shared" ref="O7:O36" si="1">(C7)/(26-E7-F7-G7)</f>
        <v>1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13" t="s">
        <v>14</v>
      </c>
      <c r="C8" s="9">
        <v>13</v>
      </c>
      <c r="D8" s="9">
        <v>2</v>
      </c>
      <c r="E8" s="9">
        <v>0</v>
      </c>
      <c r="F8" s="9">
        <v>13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f t="shared" si="0"/>
        <v>0</v>
      </c>
      <c r="M8" s="11">
        <v>0</v>
      </c>
      <c r="N8" s="12">
        <v>0</v>
      </c>
      <c r="O8" s="47">
        <f t="shared" si="1"/>
        <v>1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9" t="s">
        <v>15</v>
      </c>
      <c r="C9" s="9">
        <v>13</v>
      </c>
      <c r="D9" s="9">
        <v>2</v>
      </c>
      <c r="E9" s="9">
        <v>0</v>
      </c>
      <c r="F9" s="9">
        <v>13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10">
        <f t="shared" si="0"/>
        <v>1</v>
      </c>
      <c r="M9" s="11">
        <v>1</v>
      </c>
      <c r="N9" s="12">
        <v>3</v>
      </c>
      <c r="O9" s="47">
        <f t="shared" si="1"/>
        <v>1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16</v>
      </c>
      <c r="C10" s="9">
        <v>11</v>
      </c>
      <c r="D10" s="9">
        <v>2</v>
      </c>
      <c r="E10" s="9">
        <v>0</v>
      </c>
      <c r="F10" s="9">
        <v>10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10">
        <f t="shared" si="0"/>
        <v>1</v>
      </c>
      <c r="M10" s="11">
        <v>0</v>
      </c>
      <c r="N10" s="12">
        <v>2</v>
      </c>
      <c r="O10" s="47">
        <f t="shared" si="1"/>
        <v>0.6875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9" t="s">
        <v>17</v>
      </c>
      <c r="C11" s="9">
        <v>11</v>
      </c>
      <c r="D11" s="9">
        <v>2</v>
      </c>
      <c r="E11" s="9">
        <v>0</v>
      </c>
      <c r="F11" s="9">
        <v>10</v>
      </c>
      <c r="G11" s="9">
        <v>0</v>
      </c>
      <c r="H11" s="9">
        <v>1</v>
      </c>
      <c r="I11" s="9">
        <v>0</v>
      </c>
      <c r="J11" s="9">
        <v>4</v>
      </c>
      <c r="K11" s="9">
        <v>0</v>
      </c>
      <c r="L11" s="10">
        <f t="shared" si="0"/>
        <v>5</v>
      </c>
      <c r="M11" s="11">
        <v>0</v>
      </c>
      <c r="N11" s="12">
        <v>0</v>
      </c>
      <c r="O11" s="47">
        <f t="shared" si="1"/>
        <v>0.6875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9" t="s">
        <v>18</v>
      </c>
      <c r="C12" s="9">
        <v>15</v>
      </c>
      <c r="D12" s="9">
        <v>3</v>
      </c>
      <c r="E12" s="9">
        <v>0</v>
      </c>
      <c r="F12" s="9">
        <v>10</v>
      </c>
      <c r="G12" s="9">
        <v>0</v>
      </c>
      <c r="H12" s="9">
        <v>0</v>
      </c>
      <c r="I12" s="9">
        <v>0</v>
      </c>
      <c r="J12" s="9">
        <v>2</v>
      </c>
      <c r="K12" s="9">
        <v>0</v>
      </c>
      <c r="L12" s="10">
        <f t="shared" si="0"/>
        <v>2</v>
      </c>
      <c r="M12" s="11">
        <v>0</v>
      </c>
      <c r="N12" s="12">
        <v>1</v>
      </c>
      <c r="O12" s="47">
        <f t="shared" si="1"/>
        <v>0.9375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19</v>
      </c>
      <c r="C13" s="9">
        <v>16</v>
      </c>
      <c r="D13" s="9">
        <v>3</v>
      </c>
      <c r="E13" s="9">
        <v>5</v>
      </c>
      <c r="F13" s="9">
        <v>2</v>
      </c>
      <c r="G13" s="9">
        <v>0</v>
      </c>
      <c r="H13" s="9">
        <v>0</v>
      </c>
      <c r="I13" s="9">
        <v>1</v>
      </c>
      <c r="J13" s="9">
        <v>1</v>
      </c>
      <c r="K13" s="9">
        <v>0</v>
      </c>
      <c r="L13" s="10">
        <f t="shared" si="0"/>
        <v>2</v>
      </c>
      <c r="M13" s="11">
        <v>2</v>
      </c>
      <c r="N13" s="12">
        <v>4</v>
      </c>
      <c r="O13" s="47">
        <f t="shared" si="1"/>
        <v>0.84210526315789469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13" t="s">
        <v>20</v>
      </c>
      <c r="C14" s="9">
        <v>15</v>
      </c>
      <c r="D14" s="9">
        <v>1</v>
      </c>
      <c r="E14" s="9">
        <v>6</v>
      </c>
      <c r="F14" s="9">
        <v>2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f t="shared" si="0"/>
        <v>1</v>
      </c>
      <c r="M14" s="11">
        <v>0</v>
      </c>
      <c r="N14" s="12">
        <v>0</v>
      </c>
      <c r="O14" s="47">
        <f t="shared" si="1"/>
        <v>0.83333333333333337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13" t="s">
        <v>14</v>
      </c>
      <c r="C15" s="9">
        <v>15</v>
      </c>
      <c r="D15" s="9">
        <v>1</v>
      </c>
      <c r="E15" s="9">
        <v>6</v>
      </c>
      <c r="F15" s="9">
        <v>2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f t="shared" si="0"/>
        <v>0</v>
      </c>
      <c r="M15" s="11">
        <v>0</v>
      </c>
      <c r="N15" s="12">
        <v>0</v>
      </c>
      <c r="O15" s="47">
        <f t="shared" si="1"/>
        <v>0.83333333333333337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15</v>
      </c>
      <c r="C16" s="9">
        <v>15</v>
      </c>
      <c r="D16" s="9">
        <v>0</v>
      </c>
      <c r="E16" s="9">
        <v>7</v>
      </c>
      <c r="F16" s="9">
        <v>0</v>
      </c>
      <c r="G16" s="9">
        <v>0</v>
      </c>
      <c r="H16" s="9">
        <v>1</v>
      </c>
      <c r="I16" s="9">
        <v>0</v>
      </c>
      <c r="J16" s="9">
        <v>1</v>
      </c>
      <c r="K16" s="9">
        <v>0</v>
      </c>
      <c r="L16" s="10">
        <f t="shared" si="0"/>
        <v>2</v>
      </c>
      <c r="M16" s="11">
        <v>0</v>
      </c>
      <c r="N16" s="12">
        <v>4</v>
      </c>
      <c r="O16" s="47">
        <f t="shared" si="1"/>
        <v>0.78947368421052633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16</v>
      </c>
      <c r="C17" s="9">
        <v>13</v>
      </c>
      <c r="D17" s="9">
        <v>1</v>
      </c>
      <c r="E17" s="9">
        <v>7</v>
      </c>
      <c r="F17" s="9">
        <v>0</v>
      </c>
      <c r="G17" s="9">
        <v>0</v>
      </c>
      <c r="H17" s="9">
        <v>0</v>
      </c>
      <c r="I17" s="9">
        <v>0</v>
      </c>
      <c r="J17" s="9">
        <v>2</v>
      </c>
      <c r="K17" s="9">
        <v>0</v>
      </c>
      <c r="L17" s="10">
        <f t="shared" si="0"/>
        <v>2</v>
      </c>
      <c r="M17" s="11">
        <v>0</v>
      </c>
      <c r="N17" s="12">
        <v>0</v>
      </c>
      <c r="O17" s="47">
        <f t="shared" si="1"/>
        <v>0.68421052631578949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9" t="s">
        <v>17</v>
      </c>
      <c r="C18" s="9">
        <v>18</v>
      </c>
      <c r="D18" s="9">
        <v>1</v>
      </c>
      <c r="E18" s="9">
        <v>8</v>
      </c>
      <c r="F18" s="9">
        <v>0</v>
      </c>
      <c r="G18" s="9">
        <v>0</v>
      </c>
      <c r="H18" s="9">
        <v>4</v>
      </c>
      <c r="I18" s="9">
        <v>0</v>
      </c>
      <c r="J18" s="9">
        <v>1</v>
      </c>
      <c r="K18" s="9">
        <v>0</v>
      </c>
      <c r="L18" s="10">
        <f t="shared" si="0"/>
        <v>5</v>
      </c>
      <c r="M18" s="11">
        <v>0</v>
      </c>
      <c r="N18" s="12">
        <v>5</v>
      </c>
      <c r="O18" s="47">
        <f t="shared" si="1"/>
        <v>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9" t="s">
        <v>18</v>
      </c>
      <c r="C19" s="9">
        <v>16</v>
      </c>
      <c r="D19" s="9">
        <v>1</v>
      </c>
      <c r="E19" s="9">
        <v>9</v>
      </c>
      <c r="F19" s="9">
        <v>0</v>
      </c>
      <c r="G19" s="9">
        <v>0</v>
      </c>
      <c r="H19" s="9">
        <v>2</v>
      </c>
      <c r="I19" s="9">
        <v>0</v>
      </c>
      <c r="J19" s="9">
        <v>2</v>
      </c>
      <c r="K19" s="9">
        <v>0</v>
      </c>
      <c r="L19" s="10">
        <f t="shared" si="0"/>
        <v>4</v>
      </c>
      <c r="M19" s="11">
        <v>0</v>
      </c>
      <c r="N19" s="12">
        <v>1</v>
      </c>
      <c r="O19" s="47">
        <f t="shared" si="1"/>
        <v>0.94117647058823528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19</v>
      </c>
      <c r="C20" s="9">
        <v>18</v>
      </c>
      <c r="D20" s="9">
        <v>1</v>
      </c>
      <c r="E20" s="9">
        <v>8</v>
      </c>
      <c r="F20" s="9">
        <v>0</v>
      </c>
      <c r="G20" s="9">
        <v>0</v>
      </c>
      <c r="H20" s="9">
        <v>2</v>
      </c>
      <c r="I20" s="9">
        <v>1</v>
      </c>
      <c r="J20" s="9">
        <v>0</v>
      </c>
      <c r="K20" s="9">
        <v>0</v>
      </c>
      <c r="L20" s="10">
        <f t="shared" si="0"/>
        <v>3</v>
      </c>
      <c r="M20" s="11">
        <v>1</v>
      </c>
      <c r="N20" s="12">
        <v>7</v>
      </c>
      <c r="O20" s="47">
        <f t="shared" si="1"/>
        <v>1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13" t="s">
        <v>20</v>
      </c>
      <c r="C21" s="9">
        <v>16</v>
      </c>
      <c r="D21" s="9">
        <v>1</v>
      </c>
      <c r="E21" s="9">
        <v>5</v>
      </c>
      <c r="F21" s="9">
        <v>0</v>
      </c>
      <c r="G21" s="9">
        <v>0</v>
      </c>
      <c r="H21" s="9">
        <v>2</v>
      </c>
      <c r="I21" s="9">
        <v>0</v>
      </c>
      <c r="J21" s="9">
        <v>0</v>
      </c>
      <c r="K21" s="9">
        <v>0</v>
      </c>
      <c r="L21" s="10">
        <f t="shared" si="0"/>
        <v>2</v>
      </c>
      <c r="M21" s="11">
        <v>0</v>
      </c>
      <c r="N21" s="12">
        <v>0</v>
      </c>
      <c r="O21" s="47">
        <f t="shared" si="1"/>
        <v>0.76190476190476186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13" t="s">
        <v>14</v>
      </c>
      <c r="C22" s="9">
        <v>16</v>
      </c>
      <c r="D22" s="9">
        <v>1</v>
      </c>
      <c r="E22" s="9">
        <v>5</v>
      </c>
      <c r="F22" s="9">
        <v>0</v>
      </c>
      <c r="G22" s="9">
        <v>0</v>
      </c>
      <c r="H22" s="9">
        <v>0</v>
      </c>
      <c r="I22" s="9">
        <v>0</v>
      </c>
      <c r="J22" s="9">
        <v>2</v>
      </c>
      <c r="K22" s="9">
        <v>0</v>
      </c>
      <c r="L22" s="10">
        <f t="shared" si="0"/>
        <v>2</v>
      </c>
      <c r="M22" s="11">
        <v>0</v>
      </c>
      <c r="N22" s="12">
        <v>0</v>
      </c>
      <c r="O22" s="47">
        <f t="shared" si="1"/>
        <v>0.76190476190476186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15</v>
      </c>
      <c r="C23" s="9">
        <v>18</v>
      </c>
      <c r="D23" s="9">
        <v>1</v>
      </c>
      <c r="E23" s="9">
        <v>7</v>
      </c>
      <c r="F23" s="9">
        <v>0</v>
      </c>
      <c r="G23" s="9">
        <v>0</v>
      </c>
      <c r="H23" s="9">
        <v>0</v>
      </c>
      <c r="I23" s="9">
        <v>1</v>
      </c>
      <c r="J23" s="9">
        <v>2</v>
      </c>
      <c r="K23" s="9">
        <v>0</v>
      </c>
      <c r="L23" s="10">
        <f t="shared" si="0"/>
        <v>3</v>
      </c>
      <c r="M23" s="11">
        <v>0</v>
      </c>
      <c r="N23" s="12">
        <v>2</v>
      </c>
      <c r="O23" s="47">
        <f t="shared" si="1"/>
        <v>0.94736842105263153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16</v>
      </c>
      <c r="C24" s="9">
        <v>19</v>
      </c>
      <c r="D24" s="9">
        <v>1</v>
      </c>
      <c r="E24" s="9">
        <v>7</v>
      </c>
      <c r="F24" s="9">
        <v>0</v>
      </c>
      <c r="G24" s="9">
        <v>0</v>
      </c>
      <c r="H24" s="9">
        <v>0</v>
      </c>
      <c r="I24" s="9">
        <v>1</v>
      </c>
      <c r="J24" s="9">
        <v>2</v>
      </c>
      <c r="K24" s="9">
        <v>0</v>
      </c>
      <c r="L24" s="10">
        <f t="shared" si="0"/>
        <v>3</v>
      </c>
      <c r="M24" s="11">
        <v>1</v>
      </c>
      <c r="N24" s="12">
        <v>6</v>
      </c>
      <c r="O24" s="47">
        <f t="shared" si="1"/>
        <v>1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9" t="s">
        <v>17</v>
      </c>
      <c r="C25" s="9">
        <v>17</v>
      </c>
      <c r="D25" s="9">
        <v>1</v>
      </c>
      <c r="E25" s="9">
        <v>6</v>
      </c>
      <c r="F25" s="9">
        <v>0</v>
      </c>
      <c r="G25" s="9">
        <v>0</v>
      </c>
      <c r="H25" s="9">
        <v>3</v>
      </c>
      <c r="I25" s="9">
        <v>1</v>
      </c>
      <c r="J25" s="9">
        <v>1</v>
      </c>
      <c r="K25" s="9">
        <v>0</v>
      </c>
      <c r="L25" s="10">
        <f t="shared" si="0"/>
        <v>5</v>
      </c>
      <c r="M25" s="11">
        <v>0</v>
      </c>
      <c r="N25" s="12">
        <v>3</v>
      </c>
      <c r="O25" s="47">
        <f t="shared" si="1"/>
        <v>0.85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9" t="s">
        <v>18</v>
      </c>
      <c r="C26" s="9">
        <v>18</v>
      </c>
      <c r="D26" s="9">
        <v>1</v>
      </c>
      <c r="E26" s="9">
        <v>7</v>
      </c>
      <c r="F26" s="9">
        <v>0</v>
      </c>
      <c r="G26" s="9">
        <v>0</v>
      </c>
      <c r="H26" s="9">
        <v>0</v>
      </c>
      <c r="I26" s="9">
        <v>1</v>
      </c>
      <c r="J26" s="9">
        <v>1</v>
      </c>
      <c r="K26" s="9">
        <v>0</v>
      </c>
      <c r="L26" s="10">
        <f t="shared" si="0"/>
        <v>2</v>
      </c>
      <c r="M26" s="11">
        <v>1</v>
      </c>
      <c r="N26" s="12">
        <v>7</v>
      </c>
      <c r="O26" s="47">
        <f t="shared" si="1"/>
        <v>0.94736842105263153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19</v>
      </c>
      <c r="C27" s="9">
        <v>13</v>
      </c>
      <c r="D27" s="9">
        <v>0</v>
      </c>
      <c r="E27" s="9">
        <v>8</v>
      </c>
      <c r="F27" s="9">
        <v>0</v>
      </c>
      <c r="G27" s="9">
        <v>0</v>
      </c>
      <c r="H27" s="9">
        <v>1</v>
      </c>
      <c r="I27" s="9">
        <v>0</v>
      </c>
      <c r="J27" s="9">
        <v>1</v>
      </c>
      <c r="K27" s="9">
        <v>0</v>
      </c>
      <c r="L27" s="10">
        <f t="shared" si="0"/>
        <v>2</v>
      </c>
      <c r="M27" s="11">
        <v>0</v>
      </c>
      <c r="N27" s="12">
        <v>2</v>
      </c>
      <c r="O27" s="47">
        <f t="shared" si="1"/>
        <v>0.72222222222222221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13" t="s">
        <v>20</v>
      </c>
      <c r="C28" s="9">
        <v>14</v>
      </c>
      <c r="D28" s="9">
        <v>1</v>
      </c>
      <c r="E28" s="9">
        <v>10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10">
        <f t="shared" si="0"/>
        <v>1</v>
      </c>
      <c r="M28" s="11">
        <v>0</v>
      </c>
      <c r="N28" s="12">
        <v>0</v>
      </c>
      <c r="O28" s="47">
        <f t="shared" si="1"/>
        <v>0.875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13" t="s">
        <v>14</v>
      </c>
      <c r="C29" s="9">
        <v>14</v>
      </c>
      <c r="D29" s="9">
        <v>1</v>
      </c>
      <c r="E29" s="9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10">
        <f t="shared" si="0"/>
        <v>0</v>
      </c>
      <c r="M29" s="11">
        <v>0</v>
      </c>
      <c r="N29" s="12">
        <v>0</v>
      </c>
      <c r="O29" s="47">
        <f t="shared" si="1"/>
        <v>0.875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24">
        <v>25</v>
      </c>
      <c r="B30" s="9" t="s">
        <v>15</v>
      </c>
      <c r="C30" s="9">
        <v>14</v>
      </c>
      <c r="D30" s="9">
        <v>0</v>
      </c>
      <c r="E30" s="9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10">
        <f t="shared" si="0"/>
        <v>0</v>
      </c>
      <c r="M30" s="11">
        <v>0</v>
      </c>
      <c r="N30" s="12">
        <v>0</v>
      </c>
      <c r="O30" s="47">
        <f t="shared" si="1"/>
        <v>0.875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16</v>
      </c>
      <c r="C31" s="9">
        <v>14</v>
      </c>
      <c r="D31" s="9">
        <v>1</v>
      </c>
      <c r="E31" s="9">
        <v>10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10">
        <f t="shared" si="0"/>
        <v>1</v>
      </c>
      <c r="M31" s="11">
        <v>0</v>
      </c>
      <c r="N31" s="12">
        <v>1</v>
      </c>
      <c r="O31" s="47">
        <f t="shared" si="1"/>
        <v>0.875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9" t="s">
        <v>17</v>
      </c>
      <c r="C32" s="9">
        <v>14</v>
      </c>
      <c r="D32" s="9">
        <v>0</v>
      </c>
      <c r="E32" s="9">
        <v>10</v>
      </c>
      <c r="F32" s="9">
        <v>0</v>
      </c>
      <c r="G32" s="9">
        <v>0</v>
      </c>
      <c r="H32" s="9">
        <v>1</v>
      </c>
      <c r="I32" s="9">
        <v>0</v>
      </c>
      <c r="J32" s="9">
        <v>2</v>
      </c>
      <c r="K32" s="9">
        <v>0</v>
      </c>
      <c r="L32" s="10">
        <f>SUM(H32,I32,J32,K32)</f>
        <v>3</v>
      </c>
      <c r="M32" s="11">
        <v>0</v>
      </c>
      <c r="N32" s="12">
        <v>1</v>
      </c>
      <c r="O32" s="47">
        <f t="shared" si="1"/>
        <v>0.875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9" t="s">
        <v>18</v>
      </c>
      <c r="C33" s="9">
        <v>16</v>
      </c>
      <c r="D33" s="9">
        <v>0</v>
      </c>
      <c r="E33" s="9">
        <v>10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f t="shared" si="0"/>
        <v>0</v>
      </c>
      <c r="M33" s="11">
        <v>0</v>
      </c>
      <c r="N33" s="12">
        <v>2</v>
      </c>
      <c r="O33" s="47">
        <f t="shared" si="1"/>
        <v>1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13">
        <v>29</v>
      </c>
      <c r="B34" s="9" t="s">
        <v>19</v>
      </c>
      <c r="C34" s="9">
        <v>14</v>
      </c>
      <c r="D34" s="9">
        <v>0</v>
      </c>
      <c r="E34" s="9">
        <v>10</v>
      </c>
      <c r="F34" s="9">
        <v>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f t="shared" si="0"/>
        <v>0</v>
      </c>
      <c r="M34" s="11">
        <v>0</v>
      </c>
      <c r="N34" s="12">
        <v>1</v>
      </c>
      <c r="O34" s="47">
        <f t="shared" si="1"/>
        <v>1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13" t="s">
        <v>20</v>
      </c>
      <c r="C35" s="9">
        <v>13</v>
      </c>
      <c r="D35" s="9">
        <v>0</v>
      </c>
      <c r="E35" s="9">
        <v>10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f t="shared" si="0"/>
        <v>0</v>
      </c>
      <c r="M35" s="11">
        <v>0</v>
      </c>
      <c r="N35" s="12">
        <v>0</v>
      </c>
      <c r="O35" s="47">
        <f t="shared" si="1"/>
        <v>0.8666666666666667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13">
        <v>31</v>
      </c>
      <c r="B36" s="13" t="s">
        <v>14</v>
      </c>
      <c r="C36" s="9">
        <v>13</v>
      </c>
      <c r="D36" s="9">
        <v>0</v>
      </c>
      <c r="E36" s="9">
        <v>10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f t="shared" si="0"/>
        <v>0</v>
      </c>
      <c r="M36" s="11">
        <v>0</v>
      </c>
      <c r="N36" s="12">
        <v>0</v>
      </c>
      <c r="O36" s="47">
        <f t="shared" si="1"/>
        <v>0.8666666666666667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 s="4"/>
    </row>
    <row r="37" spans="1:28" ht="16.5" x14ac:dyDescent="0.3">
      <c r="A37" s="37" t="s">
        <v>22</v>
      </c>
      <c r="B37" s="37"/>
      <c r="C37" s="13">
        <f>SUM(C6:C36)</f>
        <v>463</v>
      </c>
      <c r="D37" s="13">
        <f t="shared" ref="D37:N37" si="2">SUM(D6:D36)</f>
        <v>33</v>
      </c>
      <c r="E37" s="13">
        <f t="shared" si="2"/>
        <v>198</v>
      </c>
      <c r="F37" s="13">
        <f t="shared" si="2"/>
        <v>79</v>
      </c>
      <c r="G37" s="13">
        <f t="shared" si="2"/>
        <v>1</v>
      </c>
      <c r="H37" s="13">
        <f>SUM(H6:H36)</f>
        <v>20</v>
      </c>
      <c r="I37" s="13">
        <f t="shared" si="2"/>
        <v>7</v>
      </c>
      <c r="J37" s="13">
        <f t="shared" si="2"/>
        <v>27</v>
      </c>
      <c r="K37" s="13">
        <f t="shared" si="2"/>
        <v>0</v>
      </c>
      <c r="L37" s="16">
        <f t="shared" si="2"/>
        <v>54</v>
      </c>
      <c r="M37" s="17">
        <f t="shared" si="2"/>
        <v>6</v>
      </c>
      <c r="N37" s="18">
        <f t="shared" si="2"/>
        <v>59</v>
      </c>
      <c r="O37" s="48">
        <f>AVERAGE(O6:O36)</f>
        <v>0.88178175910998258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14.935483870967742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6.387096774193548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1.7419354838709677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0.64516129032258063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0.22580645161290322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8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0.87096774193548387</v>
      </c>
      <c r="M44" s="40"/>
      <c r="N44" s="40"/>
      <c r="O44" s="6"/>
      <c r="U44" s="7"/>
      <c r="V44" s="6"/>
      <c r="W44" s="6"/>
    </row>
    <row r="45" spans="1:28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1.903225806451613</v>
      </c>
      <c r="M45" s="40"/>
      <c r="N45" s="40"/>
      <c r="O45" s="6"/>
      <c r="U45" s="7"/>
      <c r="V45" s="6"/>
      <c r="W45" s="6"/>
    </row>
    <row r="46" spans="1:28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0.1111111111111111</v>
      </c>
      <c r="M46" s="41"/>
      <c r="N46" s="41"/>
      <c r="O46" s="6"/>
      <c r="U46" s="7"/>
      <c r="V46" s="6"/>
      <c r="W46" s="6"/>
    </row>
    <row r="48" spans="1:28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50</v>
      </c>
      <c r="C53" s="31">
        <v>7.6899999999999996E-2</v>
      </c>
      <c r="D53" s="32"/>
      <c r="E53" s="31">
        <v>0.16850000000000001</v>
      </c>
      <c r="F53" s="32"/>
      <c r="G53" s="31">
        <v>0.10199999999999999</v>
      </c>
      <c r="H53" s="32"/>
      <c r="I53" s="33">
        <v>9.2299999999999993E-2</v>
      </c>
      <c r="J53" s="33"/>
      <c r="K53" s="33">
        <v>9.0899999999999995E-2</v>
      </c>
      <c r="L53" s="33"/>
      <c r="T53" s="4"/>
      <c r="U53"/>
      <c r="W53" s="4"/>
      <c r="X53"/>
      <c r="Y53" s="1"/>
      <c r="Z53" s="4"/>
    </row>
    <row r="54" spans="2:26" ht="16.5" x14ac:dyDescent="0.3">
      <c r="B54" s="13" t="s">
        <v>38</v>
      </c>
      <c r="C54" s="31">
        <v>0.13789999999999999</v>
      </c>
      <c r="D54" s="32"/>
      <c r="E54" s="31">
        <v>0.1444</v>
      </c>
      <c r="F54" s="32"/>
      <c r="G54" s="31">
        <v>8.8200000000000001E-2</v>
      </c>
      <c r="H54" s="32"/>
      <c r="I54" s="31">
        <v>0.05</v>
      </c>
      <c r="J54" s="32"/>
      <c r="K54" s="31">
        <v>5.9499999999999997E-2</v>
      </c>
      <c r="L54" s="32"/>
      <c r="T54" s="4"/>
      <c r="U54"/>
      <c r="W54" s="4"/>
      <c r="X54"/>
      <c r="Y54" s="1"/>
      <c r="Z54" s="4"/>
    </row>
    <row r="55" spans="2:26" ht="16.5" x14ac:dyDescent="0.3">
      <c r="B55" s="13" t="s">
        <v>52</v>
      </c>
      <c r="C55" s="44">
        <v>7.3499999999999996E-2</v>
      </c>
      <c r="D55" s="45"/>
      <c r="E55" s="44">
        <v>0.1368</v>
      </c>
      <c r="F55" s="45"/>
      <c r="G55" s="31">
        <v>0.1087</v>
      </c>
      <c r="H55" s="32"/>
      <c r="I55" s="31">
        <v>6.9000000000000006E-2</v>
      </c>
      <c r="J55" s="32"/>
      <c r="K55" s="31">
        <v>7.6899999999999996E-2</v>
      </c>
      <c r="L55" s="32"/>
      <c r="T55" s="4"/>
      <c r="U55"/>
      <c r="W55" s="4"/>
      <c r="X55"/>
      <c r="Y55" s="1"/>
      <c r="Z55" s="4"/>
    </row>
    <row r="56" spans="2:26" ht="16.5" x14ac:dyDescent="0.3">
      <c r="B56" s="13" t="s">
        <v>51</v>
      </c>
      <c r="C56" s="31">
        <v>5.5599999999999997E-2</v>
      </c>
      <c r="D56" s="32"/>
      <c r="E56" s="31">
        <v>0.125</v>
      </c>
      <c r="F56" s="32"/>
      <c r="G56" s="31">
        <v>9.2999999999999999E-2</v>
      </c>
      <c r="H56" s="32"/>
      <c r="I56" s="31">
        <v>5.6599999999999998E-2</v>
      </c>
      <c r="J56" s="32"/>
      <c r="K56" s="31">
        <v>6.6699999999999995E-2</v>
      </c>
      <c r="L56" s="32"/>
    </row>
    <row r="57" spans="2:26" ht="16.5" x14ac:dyDescent="0.3">
      <c r="B57" s="13" t="s">
        <v>53</v>
      </c>
      <c r="C57" s="33">
        <v>0.1077</v>
      </c>
      <c r="D57" s="33"/>
      <c r="E57" s="33">
        <v>8.5099999999999995E-2</v>
      </c>
      <c r="F57" s="33"/>
      <c r="G57" s="33">
        <v>0.1188</v>
      </c>
      <c r="H57" s="33"/>
      <c r="I57" s="31">
        <v>2.4400000000000002E-2</v>
      </c>
      <c r="J57" s="32"/>
      <c r="K57" s="31">
        <v>0.05</v>
      </c>
      <c r="L57" s="32"/>
    </row>
    <row r="58" spans="2:26" ht="16.5" x14ac:dyDescent="0.3">
      <c r="B58" s="13" t="s">
        <v>54</v>
      </c>
      <c r="C58" s="31">
        <v>6.25E-2</v>
      </c>
      <c r="D58" s="32"/>
      <c r="E58" s="33">
        <v>0.1101</v>
      </c>
      <c r="F58" s="33"/>
      <c r="G58" s="31">
        <v>8.3299999999999999E-2</v>
      </c>
      <c r="H58" s="32"/>
      <c r="I58" s="31">
        <v>7.9399999999999998E-2</v>
      </c>
      <c r="J58" s="32"/>
      <c r="K58" s="31">
        <v>7.5300000000000006E-2</v>
      </c>
      <c r="L58" s="32"/>
    </row>
    <row r="59" spans="2:26" ht="16.5" x14ac:dyDescent="0.3">
      <c r="B59" s="13" t="s">
        <v>55</v>
      </c>
      <c r="C59" s="33">
        <v>0.1618</v>
      </c>
      <c r="D59" s="33"/>
      <c r="E59" s="33">
        <v>0.1545</v>
      </c>
      <c r="F59" s="33"/>
      <c r="G59" s="31">
        <v>0.14099999999999999</v>
      </c>
      <c r="H59" s="32"/>
      <c r="I59" s="31">
        <v>1.72E-2</v>
      </c>
      <c r="J59" s="32"/>
      <c r="K59" s="31">
        <v>0.1163</v>
      </c>
      <c r="L59" s="32"/>
    </row>
    <row r="60" spans="2:26" ht="16.5" x14ac:dyDescent="0.3">
      <c r="B60" s="13" t="s">
        <v>59</v>
      </c>
      <c r="C60" s="33">
        <v>3.7699999999999997E-2</v>
      </c>
      <c r="D60" s="33"/>
      <c r="E60" s="33">
        <v>7.0599999999999996E-2</v>
      </c>
      <c r="F60" s="33"/>
      <c r="G60" s="33">
        <v>6.5799999999999997E-2</v>
      </c>
      <c r="H60" s="33"/>
      <c r="I60" s="31">
        <v>6.6699999999999995E-2</v>
      </c>
      <c r="J60" s="32"/>
      <c r="K60" s="31">
        <v>4.48E-2</v>
      </c>
      <c r="L60" s="32"/>
    </row>
    <row r="61" spans="2:26" ht="16.5" x14ac:dyDescent="0.3">
      <c r="B61" s="13" t="s">
        <v>60</v>
      </c>
      <c r="C61" s="31">
        <v>8.5999999999999993E-2</v>
      </c>
      <c r="D61" s="32"/>
      <c r="E61" s="31">
        <v>8.4199999999999997E-2</v>
      </c>
      <c r="F61" s="32"/>
      <c r="G61" s="31">
        <v>5.5599999999999997E-2</v>
      </c>
      <c r="H61" s="32"/>
      <c r="I61" s="31">
        <v>3.5700000000000003E-2</v>
      </c>
      <c r="J61" s="32"/>
      <c r="K61" s="31">
        <v>0.1111</v>
      </c>
      <c r="L61" s="32"/>
    </row>
  </sheetData>
  <mergeCells count="85">
    <mergeCell ref="C61:D61"/>
    <mergeCell ref="E61:F61"/>
    <mergeCell ref="G61:H61"/>
    <mergeCell ref="I61:J61"/>
    <mergeCell ref="K61:L61"/>
    <mergeCell ref="C60:D60"/>
    <mergeCell ref="E60:F60"/>
    <mergeCell ref="G60:H60"/>
    <mergeCell ref="I60:J60"/>
    <mergeCell ref="K60:L60"/>
    <mergeCell ref="C59:D59"/>
    <mergeCell ref="E59:F59"/>
    <mergeCell ref="G59:H59"/>
    <mergeCell ref="I59:J59"/>
    <mergeCell ref="K59:L59"/>
    <mergeCell ref="C58:D58"/>
    <mergeCell ref="E58:F58"/>
    <mergeCell ref="G58:H58"/>
    <mergeCell ref="I58:J58"/>
    <mergeCell ref="K58:L58"/>
    <mergeCell ref="C57:D57"/>
    <mergeCell ref="E57:F57"/>
    <mergeCell ref="G57:H57"/>
    <mergeCell ref="I57:J57"/>
    <mergeCell ref="K57:L57"/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5:D55"/>
    <mergeCell ref="E55:F55"/>
    <mergeCell ref="G55:H55"/>
    <mergeCell ref="I55:J55"/>
    <mergeCell ref="K55:L55"/>
    <mergeCell ref="C54:D54"/>
    <mergeCell ref="E54:F54"/>
    <mergeCell ref="G54:H54"/>
    <mergeCell ref="I54:J54"/>
    <mergeCell ref="K54:L54"/>
    <mergeCell ref="C56:D56"/>
    <mergeCell ref="E56:F56"/>
    <mergeCell ref="G56:H56"/>
    <mergeCell ref="I56:J56"/>
    <mergeCell ref="K56:L56"/>
  </mergeCells>
  <pageMargins left="0.7" right="0.7" top="0.75" bottom="0.75" header="0.3" footer="0.3"/>
  <pageSetup scale="6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37" sqref="L37"/>
    </sheetView>
  </sheetViews>
  <sheetFormatPr defaultRowHeight="11.25" x14ac:dyDescent="0.2"/>
  <sheetData>
    <row r="1" spans="1:8" x14ac:dyDescent="0.2">
      <c r="A1" s="4">
        <v>45261</v>
      </c>
      <c r="B1">
        <f>26-SUM(Dec!C6,Dec!E6,Dec!F6,Dec!G6)</f>
        <v>0</v>
      </c>
      <c r="E1" s="30" t="s">
        <v>30</v>
      </c>
      <c r="F1" s="30" t="s">
        <v>31</v>
      </c>
      <c r="G1" s="30" t="s">
        <v>32</v>
      </c>
      <c r="H1" s="30" t="s">
        <v>33</v>
      </c>
    </row>
    <row r="2" spans="1:8" x14ac:dyDescent="0.2">
      <c r="A2" s="4">
        <v>45262</v>
      </c>
      <c r="B2">
        <f>26-SUM(Dec!C7,Dec!E7,Dec!F7,Dec!G7)</f>
        <v>0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45263</v>
      </c>
      <c r="B3">
        <f>26-SUM(Dec!C8,Dec!E8,Dec!F8,Dec!G8)</f>
        <v>0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45264</v>
      </c>
      <c r="B4">
        <f>26-SUM(Dec!C9,Dec!E9,Dec!F9,Dec!G9)</f>
        <v>0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45265</v>
      </c>
      <c r="B5">
        <f>26-SUM(Dec!C10,Dec!E10,Dec!F10,Dec!G10)</f>
        <v>5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45266</v>
      </c>
      <c r="B6">
        <f>26-SUM(Dec!C11,Dec!E11,Dec!F11,Dec!G11)</f>
        <v>5</v>
      </c>
      <c r="D6" t="s">
        <v>38</v>
      </c>
      <c r="E6">
        <v>10</v>
      </c>
      <c r="F6">
        <v>14</v>
      </c>
      <c r="G6">
        <v>60</v>
      </c>
      <c r="H6">
        <v>0</v>
      </c>
    </row>
    <row r="7" spans="1:8" x14ac:dyDescent="0.2">
      <c r="A7" s="4">
        <v>45267</v>
      </c>
      <c r="B7">
        <f>26-SUM(Dec!C12,Dec!E12,Dec!F12,Dec!G12)</f>
        <v>1</v>
      </c>
      <c r="D7" t="s">
        <v>39</v>
      </c>
      <c r="E7">
        <v>13</v>
      </c>
      <c r="F7">
        <v>15</v>
      </c>
      <c r="G7">
        <v>50</v>
      </c>
      <c r="H7">
        <v>0</v>
      </c>
    </row>
    <row r="8" spans="1:8" x14ac:dyDescent="0.2">
      <c r="A8" s="4">
        <v>45268</v>
      </c>
      <c r="B8">
        <f>26-SUM(Dec!C13,Dec!E13,Dec!F13,Dec!G13)</f>
        <v>3</v>
      </c>
      <c r="D8" t="s">
        <v>40</v>
      </c>
      <c r="E8">
        <v>7</v>
      </c>
      <c r="F8">
        <v>11</v>
      </c>
      <c r="G8">
        <v>56</v>
      </c>
      <c r="H8">
        <v>1</v>
      </c>
    </row>
    <row r="9" spans="1:8" x14ac:dyDescent="0.2">
      <c r="A9" s="4">
        <v>45269</v>
      </c>
      <c r="B9">
        <f>26-SUM(Dec!C14,Dec!E14,Dec!F14,Dec!G14)</f>
        <v>3</v>
      </c>
      <c r="D9" t="s">
        <v>41</v>
      </c>
      <c r="E9">
        <v>22</v>
      </c>
      <c r="F9">
        <v>13</v>
      </c>
      <c r="G9">
        <v>62</v>
      </c>
      <c r="H9">
        <v>3</v>
      </c>
    </row>
    <row r="10" spans="1:8" x14ac:dyDescent="0.2">
      <c r="A10" s="4">
        <v>45270</v>
      </c>
      <c r="B10">
        <f>26-SUM(Dec!C15,Dec!E15,Dec!F15,Dec!G15)</f>
        <v>3</v>
      </c>
      <c r="D10" t="s">
        <v>42</v>
      </c>
      <c r="E10">
        <v>19</v>
      </c>
      <c r="F10">
        <v>11</v>
      </c>
      <c r="G10">
        <v>63</v>
      </c>
      <c r="H10">
        <v>0</v>
      </c>
    </row>
    <row r="11" spans="1:8" x14ac:dyDescent="0.2">
      <c r="A11" s="4">
        <v>45271</v>
      </c>
      <c r="B11">
        <f>26-SUM(Dec!C16,Dec!E16,Dec!F16,Dec!G16)</f>
        <v>4</v>
      </c>
      <c r="D11" t="s">
        <v>43</v>
      </c>
      <c r="E11">
        <v>18</v>
      </c>
      <c r="F11">
        <v>12</v>
      </c>
      <c r="G11">
        <v>56</v>
      </c>
      <c r="H11">
        <v>0</v>
      </c>
    </row>
    <row r="12" spans="1:8" x14ac:dyDescent="0.2">
      <c r="A12" s="4">
        <v>45272</v>
      </c>
      <c r="B12">
        <f>26-SUM(Dec!C17,Dec!E17,Dec!F17,Dec!G17)</f>
        <v>6</v>
      </c>
      <c r="D12" t="s">
        <v>44</v>
      </c>
      <c r="E12">
        <v>7</v>
      </c>
      <c r="F12">
        <v>10</v>
      </c>
      <c r="G12">
        <v>50</v>
      </c>
      <c r="H12">
        <v>0</v>
      </c>
    </row>
    <row r="13" spans="1:8" x14ac:dyDescent="0.2">
      <c r="A13" s="4">
        <v>45273</v>
      </c>
      <c r="B13">
        <f>26-SUM(Dec!C18,Dec!E18,Dec!F18,Dec!G18)</f>
        <v>0</v>
      </c>
      <c r="D13" t="s">
        <v>45</v>
      </c>
      <c r="E13">
        <v>20</v>
      </c>
      <c r="F13">
        <v>7</v>
      </c>
      <c r="G13">
        <v>27</v>
      </c>
      <c r="H13">
        <v>0</v>
      </c>
    </row>
    <row r="14" spans="1:8" x14ac:dyDescent="0.2">
      <c r="A14" s="4">
        <v>45274</v>
      </c>
      <c r="B14">
        <f>26-SUM(Dec!C19,Dec!E19,Dec!F19,Dec!G19)</f>
        <v>1</v>
      </c>
      <c r="D14" t="s">
        <v>46</v>
      </c>
      <c r="E14">
        <f>SUM(E2:E13)</f>
        <v>176</v>
      </c>
      <c r="F14">
        <f>SUM(F2:F13)</f>
        <v>128</v>
      </c>
      <c r="G14">
        <f>SUM(G2:G13)</f>
        <v>662</v>
      </c>
      <c r="H14">
        <f>SUM(H2:H13)</f>
        <v>6</v>
      </c>
    </row>
    <row r="15" spans="1:8" x14ac:dyDescent="0.2">
      <c r="A15" s="4">
        <v>45275</v>
      </c>
      <c r="B15">
        <f>26-SUM(Dec!C20,Dec!E20,Dec!F20,Dec!G20)</f>
        <v>0</v>
      </c>
    </row>
    <row r="16" spans="1:8" x14ac:dyDescent="0.2">
      <c r="A16" s="4">
        <v>45276</v>
      </c>
      <c r="B16">
        <f>26-SUM(Dec!C21,Dec!E21,Dec!F21,Dec!G21)</f>
        <v>5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4">
        <v>45277</v>
      </c>
      <c r="B17">
        <f>26-SUM(Dec!C22,Dec!E22,Dec!F22,Dec!G22)</f>
        <v>5</v>
      </c>
      <c r="D17">
        <v>2019</v>
      </c>
      <c r="E17">
        <v>38</v>
      </c>
      <c r="F17">
        <v>19</v>
      </c>
      <c r="G17">
        <v>36</v>
      </c>
      <c r="H17">
        <v>0</v>
      </c>
    </row>
    <row r="18" spans="1:8" x14ac:dyDescent="0.2">
      <c r="A18" s="4">
        <v>45278</v>
      </c>
      <c r="B18">
        <f>26-SUM(Dec!C23,Dec!E23,Dec!F23,Dec!G23)</f>
        <v>1</v>
      </c>
      <c r="D18">
        <v>2020</v>
      </c>
      <c r="E18">
        <v>50</v>
      </c>
      <c r="F18">
        <v>7</v>
      </c>
      <c r="G18">
        <v>37</v>
      </c>
      <c r="H18">
        <v>0</v>
      </c>
    </row>
    <row r="19" spans="1:8" x14ac:dyDescent="0.2">
      <c r="A19" s="4">
        <v>45279</v>
      </c>
      <c r="B19">
        <f>26-SUM(Dec!C24,Dec!E24,Dec!F24,Dec!G24)</f>
        <v>0</v>
      </c>
      <c r="D19">
        <v>2021</v>
      </c>
      <c r="E19">
        <v>24</v>
      </c>
      <c r="F19">
        <v>13</v>
      </c>
      <c r="G19">
        <v>33</v>
      </c>
      <c r="H19">
        <v>0</v>
      </c>
    </row>
    <row r="20" spans="1:8" x14ac:dyDescent="0.2">
      <c r="A20" s="4">
        <v>45280</v>
      </c>
      <c r="B20">
        <f>26-SUM(Dec!C25,Dec!E25,Dec!F25,Dec!G25)</f>
        <v>3</v>
      </c>
      <c r="D20">
        <v>2022</v>
      </c>
      <c r="E20">
        <v>5</v>
      </c>
      <c r="F20">
        <v>6</v>
      </c>
      <c r="G20">
        <v>45</v>
      </c>
      <c r="H20">
        <v>0</v>
      </c>
    </row>
    <row r="21" spans="1:8" x14ac:dyDescent="0.2">
      <c r="A21" s="4">
        <v>45281</v>
      </c>
      <c r="B21">
        <f>26-SUM(Dec!C26,Dec!E26,Dec!F26,Dec!G26)</f>
        <v>1</v>
      </c>
      <c r="D21">
        <v>2023</v>
      </c>
      <c r="E21">
        <v>20</v>
      </c>
      <c r="F21">
        <v>7</v>
      </c>
      <c r="G21">
        <v>27</v>
      </c>
      <c r="H21">
        <v>0</v>
      </c>
    </row>
    <row r="22" spans="1:8" x14ac:dyDescent="0.2">
      <c r="A22" s="4">
        <v>45282</v>
      </c>
      <c r="B22">
        <f>26-SUM(Dec!C27,Dec!E27,Dec!F27,Dec!G27)</f>
        <v>5</v>
      </c>
    </row>
    <row r="23" spans="1:8" x14ac:dyDescent="0.2">
      <c r="A23" s="4">
        <v>45283</v>
      </c>
      <c r="B23">
        <f>26-SUM(Dec!C28,Dec!E28,Dec!F28,Dec!G28)</f>
        <v>2</v>
      </c>
    </row>
    <row r="24" spans="1:8" x14ac:dyDescent="0.2">
      <c r="A24" s="4">
        <v>45284</v>
      </c>
      <c r="B24">
        <f>26-SUM(Dec!C29,Dec!E29,Dec!F29,Dec!G29)</f>
        <v>2</v>
      </c>
    </row>
    <row r="25" spans="1:8" x14ac:dyDescent="0.2">
      <c r="A25" s="4">
        <v>45285</v>
      </c>
      <c r="B25">
        <f>26-SUM(Dec!C30,Dec!E30,Dec!F30,Dec!G30)</f>
        <v>2</v>
      </c>
    </row>
    <row r="26" spans="1:8" x14ac:dyDescent="0.2">
      <c r="A26" s="4">
        <v>45286</v>
      </c>
      <c r="B26">
        <f>26-SUM(Dec!C31,Dec!E31,Dec!F31,Dec!G31)</f>
        <v>2</v>
      </c>
    </row>
    <row r="27" spans="1:8" x14ac:dyDescent="0.2">
      <c r="A27" s="4">
        <v>45287</v>
      </c>
      <c r="B27">
        <f>26-SUM(Dec!C32,Dec!E32,Dec!F32,Dec!G32)</f>
        <v>2</v>
      </c>
    </row>
    <row r="28" spans="1:8" x14ac:dyDescent="0.2">
      <c r="A28" s="4">
        <v>45288</v>
      </c>
      <c r="B28">
        <f>26-SUM(Dec!C33,Dec!E33,Dec!F33,Dec!G33)</f>
        <v>0</v>
      </c>
    </row>
    <row r="29" spans="1:8" x14ac:dyDescent="0.2">
      <c r="A29" s="4">
        <v>45289</v>
      </c>
      <c r="B29">
        <f>26-SUM(Dec!C34,Dec!E34,Dec!F34,Dec!G34)</f>
        <v>0</v>
      </c>
    </row>
    <row r="30" spans="1:8" x14ac:dyDescent="0.2">
      <c r="A30" s="4">
        <v>45290</v>
      </c>
      <c r="B30">
        <f>26-SUM(Dec!C35,Dec!E35,Dec!F35,Dec!G35)</f>
        <v>2</v>
      </c>
    </row>
    <row r="31" spans="1:8" x14ac:dyDescent="0.2">
      <c r="A31" s="4">
        <v>45291</v>
      </c>
      <c r="B31">
        <f>26-SUM(Dec!C36,Dec!E36,Dec!F36,Dec!G36)</f>
        <v>2</v>
      </c>
    </row>
    <row r="37" spans="12:12" x14ac:dyDescent="0.2">
      <c r="L3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6" zoomScaleNormal="100" workbookViewId="0">
      <selection activeCell="O34" sqref="O34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31" max="31" width="9.33203125" style="4"/>
    <col min="36" max="36" width="10.6640625" customWidth="1"/>
  </cols>
  <sheetData>
    <row r="1" spans="1:32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32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32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32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32" ht="179.25" x14ac:dyDescent="0.35">
      <c r="A5" s="42" t="s">
        <v>47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E5"/>
      <c r="AF5" s="4"/>
    </row>
    <row r="6" spans="1:32" ht="16.5" x14ac:dyDescent="0.3">
      <c r="A6" s="8">
        <v>1</v>
      </c>
      <c r="B6" s="9" t="s">
        <v>17</v>
      </c>
      <c r="C6" s="9">
        <v>22</v>
      </c>
      <c r="D6" s="9">
        <v>2</v>
      </c>
      <c r="E6" s="9">
        <v>4</v>
      </c>
      <c r="F6" s="9">
        <v>0</v>
      </c>
      <c r="G6" s="9">
        <v>0</v>
      </c>
      <c r="H6" s="9">
        <v>0</v>
      </c>
      <c r="I6" s="9">
        <v>0</v>
      </c>
      <c r="J6" s="9">
        <v>5</v>
      </c>
      <c r="K6" s="9">
        <v>0</v>
      </c>
      <c r="L6" s="10">
        <f>SUM(H6,I6,J6,K6)</f>
        <v>5</v>
      </c>
      <c r="M6" s="11">
        <v>0</v>
      </c>
      <c r="N6" s="12">
        <v>6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E6"/>
      <c r="AF6" s="4"/>
    </row>
    <row r="7" spans="1:32" ht="16.5" x14ac:dyDescent="0.3">
      <c r="A7" s="8">
        <v>2</v>
      </c>
      <c r="B7" s="9" t="s">
        <v>18</v>
      </c>
      <c r="C7" s="9">
        <v>22</v>
      </c>
      <c r="D7" s="9">
        <v>1</v>
      </c>
      <c r="E7" s="9">
        <v>3</v>
      </c>
      <c r="F7" s="9">
        <v>0</v>
      </c>
      <c r="G7" s="9">
        <v>0</v>
      </c>
      <c r="H7" s="9">
        <v>0</v>
      </c>
      <c r="I7" s="9">
        <v>0</v>
      </c>
      <c r="J7" s="9">
        <v>4</v>
      </c>
      <c r="K7" s="9">
        <v>0</v>
      </c>
      <c r="L7" s="10">
        <f t="shared" ref="L7:L33" si="0">SUM(H7,I7,J7,K7)</f>
        <v>4</v>
      </c>
      <c r="M7" s="11">
        <v>1</v>
      </c>
      <c r="N7" s="12">
        <v>4</v>
      </c>
      <c r="O7" s="47">
        <f t="shared" ref="O7:O33" si="1">(C7)/(26-E7-F7-G7)</f>
        <v>0.95652173913043481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E7"/>
      <c r="AF7" s="4"/>
    </row>
    <row r="8" spans="1:32" ht="16.5" x14ac:dyDescent="0.3">
      <c r="A8" s="13">
        <v>3</v>
      </c>
      <c r="B8" s="9" t="s">
        <v>19</v>
      </c>
      <c r="C8" s="9">
        <v>22</v>
      </c>
      <c r="D8" s="9">
        <v>2</v>
      </c>
      <c r="E8" s="9">
        <v>4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10">
        <f t="shared" si="0"/>
        <v>3</v>
      </c>
      <c r="M8" s="11">
        <v>0</v>
      </c>
      <c r="N8" s="12">
        <v>5</v>
      </c>
      <c r="O8" s="47">
        <f t="shared" si="1"/>
        <v>1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E8"/>
      <c r="AF8" s="4"/>
    </row>
    <row r="9" spans="1:32" ht="16.5" x14ac:dyDescent="0.3">
      <c r="A9" s="8">
        <v>4</v>
      </c>
      <c r="B9" s="13" t="s">
        <v>20</v>
      </c>
      <c r="C9" s="9">
        <v>20</v>
      </c>
      <c r="D9" s="9">
        <v>1</v>
      </c>
      <c r="E9" s="9">
        <v>3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10">
        <f t="shared" si="0"/>
        <v>1</v>
      </c>
      <c r="M9" s="11">
        <v>1</v>
      </c>
      <c r="N9" s="12">
        <v>0</v>
      </c>
      <c r="O9" s="47">
        <f t="shared" si="1"/>
        <v>0.86956521739130432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E9"/>
      <c r="AF9" s="4"/>
    </row>
    <row r="10" spans="1:32" ht="16.5" x14ac:dyDescent="0.3">
      <c r="A10" s="13">
        <v>5</v>
      </c>
      <c r="B10" s="13" t="s">
        <v>14</v>
      </c>
      <c r="C10" s="9">
        <v>21</v>
      </c>
      <c r="D10" s="9">
        <v>1</v>
      </c>
      <c r="E10" s="9">
        <v>5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10">
        <f t="shared" si="0"/>
        <v>1</v>
      </c>
      <c r="M10" s="11">
        <v>0</v>
      </c>
      <c r="N10" s="12">
        <v>0</v>
      </c>
      <c r="O10" s="47">
        <f t="shared" si="1"/>
        <v>1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E10"/>
      <c r="AF10" s="4"/>
    </row>
    <row r="11" spans="1:32" ht="16.5" x14ac:dyDescent="0.3">
      <c r="A11" s="13">
        <v>6</v>
      </c>
      <c r="B11" s="9" t="s">
        <v>15</v>
      </c>
      <c r="C11" s="9">
        <v>21</v>
      </c>
      <c r="D11" s="9">
        <v>1</v>
      </c>
      <c r="E11" s="9">
        <v>5</v>
      </c>
      <c r="F11" s="9">
        <v>0</v>
      </c>
      <c r="G11" s="9">
        <v>0</v>
      </c>
      <c r="H11" s="9">
        <v>0</v>
      </c>
      <c r="I11" s="9">
        <v>0</v>
      </c>
      <c r="J11" s="9">
        <v>3</v>
      </c>
      <c r="K11" s="9">
        <v>0</v>
      </c>
      <c r="L11" s="10">
        <f t="shared" si="0"/>
        <v>3</v>
      </c>
      <c r="M11" s="11">
        <v>0</v>
      </c>
      <c r="N11" s="12">
        <v>11</v>
      </c>
      <c r="O11" s="47">
        <f t="shared" si="1"/>
        <v>1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E11"/>
      <c r="AF11" s="4"/>
    </row>
    <row r="12" spans="1:32" ht="16.5" x14ac:dyDescent="0.3">
      <c r="A12" s="13">
        <v>7</v>
      </c>
      <c r="B12" s="9" t="s">
        <v>16</v>
      </c>
      <c r="C12" s="9">
        <v>15</v>
      </c>
      <c r="D12" s="9">
        <v>0</v>
      </c>
      <c r="E12" s="9">
        <v>4</v>
      </c>
      <c r="F12" s="9">
        <v>0</v>
      </c>
      <c r="G12" s="9">
        <v>0</v>
      </c>
      <c r="H12" s="9">
        <v>2</v>
      </c>
      <c r="I12" s="9">
        <v>0</v>
      </c>
      <c r="J12" s="9">
        <v>1</v>
      </c>
      <c r="K12" s="9">
        <v>0</v>
      </c>
      <c r="L12" s="10">
        <f t="shared" si="0"/>
        <v>3</v>
      </c>
      <c r="M12" s="11">
        <v>0</v>
      </c>
      <c r="N12" s="12">
        <v>4</v>
      </c>
      <c r="O12" s="47">
        <f t="shared" si="1"/>
        <v>0.68181818181818177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E12"/>
      <c r="AF12" s="4"/>
    </row>
    <row r="13" spans="1:32" ht="16.5" x14ac:dyDescent="0.3">
      <c r="A13" s="13">
        <v>8</v>
      </c>
      <c r="B13" s="9" t="s">
        <v>17</v>
      </c>
      <c r="C13" s="9">
        <v>13</v>
      </c>
      <c r="D13" s="9">
        <v>0</v>
      </c>
      <c r="E13" s="9">
        <v>2</v>
      </c>
      <c r="F13" s="9">
        <v>0</v>
      </c>
      <c r="G13" s="9">
        <v>0</v>
      </c>
      <c r="H13" s="9">
        <v>2</v>
      </c>
      <c r="I13" s="9">
        <v>0</v>
      </c>
      <c r="J13" s="9">
        <v>6</v>
      </c>
      <c r="K13" s="9">
        <v>0</v>
      </c>
      <c r="L13" s="10">
        <f t="shared" si="0"/>
        <v>8</v>
      </c>
      <c r="M13" s="11">
        <v>1</v>
      </c>
      <c r="N13" s="12">
        <v>3</v>
      </c>
      <c r="O13" s="47">
        <f t="shared" si="1"/>
        <v>0.54166666666666663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E13"/>
      <c r="AF13" s="4"/>
    </row>
    <row r="14" spans="1:32" ht="16.5" x14ac:dyDescent="0.3">
      <c r="A14" s="13">
        <v>9</v>
      </c>
      <c r="B14" s="9" t="s">
        <v>18</v>
      </c>
      <c r="C14" s="9">
        <v>19</v>
      </c>
      <c r="D14" s="9">
        <v>1</v>
      </c>
      <c r="E14" s="9">
        <v>2</v>
      </c>
      <c r="F14" s="9">
        <v>0</v>
      </c>
      <c r="G14" s="9">
        <v>0</v>
      </c>
      <c r="H14" s="9">
        <v>2</v>
      </c>
      <c r="I14" s="9">
        <v>0</v>
      </c>
      <c r="J14" s="9">
        <v>3</v>
      </c>
      <c r="K14" s="9">
        <v>0</v>
      </c>
      <c r="L14" s="10">
        <f t="shared" si="0"/>
        <v>5</v>
      </c>
      <c r="M14" s="11">
        <v>0</v>
      </c>
      <c r="N14" s="12">
        <v>1</v>
      </c>
      <c r="O14" s="47">
        <f t="shared" si="1"/>
        <v>0.79166666666666663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E14"/>
      <c r="AF14" s="4"/>
    </row>
    <row r="15" spans="1:32" ht="16.5" x14ac:dyDescent="0.3">
      <c r="A15" s="13">
        <v>10</v>
      </c>
      <c r="B15" s="9" t="s">
        <v>19</v>
      </c>
      <c r="C15" s="9">
        <v>21</v>
      </c>
      <c r="D15" s="9">
        <v>1</v>
      </c>
      <c r="E15" s="9">
        <v>2</v>
      </c>
      <c r="F15" s="9">
        <v>0</v>
      </c>
      <c r="G15" s="9">
        <v>0</v>
      </c>
      <c r="H15" s="9">
        <v>0</v>
      </c>
      <c r="I15" s="9">
        <v>0</v>
      </c>
      <c r="J15" s="9">
        <v>5</v>
      </c>
      <c r="K15" s="9">
        <v>0</v>
      </c>
      <c r="L15" s="10">
        <f t="shared" si="0"/>
        <v>5</v>
      </c>
      <c r="M15" s="11">
        <v>0</v>
      </c>
      <c r="N15" s="12">
        <v>7</v>
      </c>
      <c r="O15" s="47">
        <f t="shared" si="1"/>
        <v>0.875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E15"/>
      <c r="AF15" s="4"/>
    </row>
    <row r="16" spans="1:32" ht="16.5" x14ac:dyDescent="0.3">
      <c r="A16" s="13">
        <v>11</v>
      </c>
      <c r="B16" s="13" t="s">
        <v>20</v>
      </c>
      <c r="C16" s="9">
        <v>21</v>
      </c>
      <c r="D16" s="9">
        <v>0</v>
      </c>
      <c r="E16" s="9">
        <v>4</v>
      </c>
      <c r="F16" s="9">
        <v>0</v>
      </c>
      <c r="G16" s="9">
        <v>0</v>
      </c>
      <c r="H16" s="9">
        <v>0</v>
      </c>
      <c r="I16" s="9">
        <v>0</v>
      </c>
      <c r="J16" s="9">
        <v>2</v>
      </c>
      <c r="K16" s="9">
        <v>0</v>
      </c>
      <c r="L16" s="10">
        <f t="shared" si="0"/>
        <v>2</v>
      </c>
      <c r="M16" s="11">
        <v>0</v>
      </c>
      <c r="N16" s="12">
        <v>0</v>
      </c>
      <c r="O16" s="47">
        <f t="shared" si="1"/>
        <v>0.95454545454545459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E16"/>
      <c r="AF16" s="4"/>
    </row>
    <row r="17" spans="1:32" ht="16.5" x14ac:dyDescent="0.3">
      <c r="A17" s="13">
        <v>12</v>
      </c>
      <c r="B17" s="13" t="s">
        <v>14</v>
      </c>
      <c r="C17" s="9">
        <v>21</v>
      </c>
      <c r="D17" s="9">
        <v>2</v>
      </c>
      <c r="E17" s="9">
        <v>5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f t="shared" si="0"/>
        <v>0</v>
      </c>
      <c r="M17" s="11">
        <v>0</v>
      </c>
      <c r="N17" s="12">
        <v>0</v>
      </c>
      <c r="O17" s="47">
        <f t="shared" si="1"/>
        <v>1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E17"/>
      <c r="AF17" s="4"/>
    </row>
    <row r="18" spans="1:32" ht="16.5" x14ac:dyDescent="0.3">
      <c r="A18" s="13">
        <v>13</v>
      </c>
      <c r="B18" s="9" t="s">
        <v>15</v>
      </c>
      <c r="C18" s="9">
        <v>21</v>
      </c>
      <c r="D18" s="9">
        <v>2</v>
      </c>
      <c r="E18" s="9">
        <v>5</v>
      </c>
      <c r="F18" s="9">
        <v>0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10">
        <f t="shared" si="0"/>
        <v>3</v>
      </c>
      <c r="M18" s="11">
        <v>0</v>
      </c>
      <c r="N18" s="12">
        <v>6</v>
      </c>
      <c r="O18" s="47">
        <f t="shared" si="1"/>
        <v>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E18"/>
      <c r="AF18" s="4"/>
    </row>
    <row r="19" spans="1:32" ht="16.5" x14ac:dyDescent="0.3">
      <c r="A19" s="13">
        <v>14</v>
      </c>
      <c r="B19" s="9" t="s">
        <v>16</v>
      </c>
      <c r="C19" s="9">
        <v>19</v>
      </c>
      <c r="D19" s="9">
        <v>4</v>
      </c>
      <c r="E19" s="9">
        <v>4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9">
        <v>0</v>
      </c>
      <c r="L19" s="10">
        <f t="shared" si="0"/>
        <v>1</v>
      </c>
      <c r="M19" s="11">
        <v>0</v>
      </c>
      <c r="N19" s="12">
        <v>5</v>
      </c>
      <c r="O19" s="47">
        <f t="shared" si="1"/>
        <v>0.86363636363636365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E19"/>
      <c r="AF19" s="4"/>
    </row>
    <row r="20" spans="1:32" ht="16.5" x14ac:dyDescent="0.3">
      <c r="A20" s="13">
        <v>15</v>
      </c>
      <c r="B20" s="9" t="s">
        <v>17</v>
      </c>
      <c r="C20" s="9">
        <v>14</v>
      </c>
      <c r="D20" s="9">
        <v>2</v>
      </c>
      <c r="E20" s="9">
        <v>2</v>
      </c>
      <c r="F20" s="9">
        <v>0</v>
      </c>
      <c r="G20" s="9">
        <v>10</v>
      </c>
      <c r="H20" s="9">
        <v>0</v>
      </c>
      <c r="I20" s="9">
        <v>2</v>
      </c>
      <c r="J20" s="9">
        <v>1</v>
      </c>
      <c r="K20" s="9">
        <v>0</v>
      </c>
      <c r="L20" s="10">
        <f t="shared" si="0"/>
        <v>3</v>
      </c>
      <c r="M20" s="11">
        <v>0</v>
      </c>
      <c r="N20" s="12">
        <v>3</v>
      </c>
      <c r="O20" s="47">
        <f t="shared" si="1"/>
        <v>1</v>
      </c>
      <c r="P20" s="29" t="s">
        <v>48</v>
      </c>
      <c r="Q20" s="6"/>
      <c r="R20" s="14"/>
      <c r="S20" s="14"/>
      <c r="T20" s="14"/>
      <c r="U20" s="7"/>
      <c r="V20" s="4"/>
      <c r="X20" s="6"/>
      <c r="Y20" s="4"/>
      <c r="Z20"/>
      <c r="AA20" s="1"/>
      <c r="AE20"/>
      <c r="AF20" s="4"/>
    </row>
    <row r="21" spans="1:32" ht="16.5" x14ac:dyDescent="0.3">
      <c r="A21" s="13">
        <v>16</v>
      </c>
      <c r="B21" s="9" t="s">
        <v>18</v>
      </c>
      <c r="C21" s="9">
        <v>17</v>
      </c>
      <c r="D21" s="9">
        <v>3</v>
      </c>
      <c r="E21" s="9">
        <v>5</v>
      </c>
      <c r="F21" s="9">
        <v>0</v>
      </c>
      <c r="G21" s="9">
        <v>1</v>
      </c>
      <c r="H21" s="9">
        <v>1</v>
      </c>
      <c r="I21" s="9">
        <v>2</v>
      </c>
      <c r="J21" s="9">
        <v>3</v>
      </c>
      <c r="K21" s="9">
        <v>0</v>
      </c>
      <c r="L21" s="10">
        <f t="shared" si="0"/>
        <v>6</v>
      </c>
      <c r="M21" s="11">
        <v>0</v>
      </c>
      <c r="N21" s="12">
        <v>5</v>
      </c>
      <c r="O21" s="47">
        <f t="shared" si="1"/>
        <v>0.85</v>
      </c>
      <c r="P21" s="29" t="s">
        <v>48</v>
      </c>
      <c r="Q21" s="6"/>
      <c r="R21" s="14"/>
      <c r="S21" s="14"/>
      <c r="T21" s="14"/>
      <c r="U21" s="7"/>
      <c r="V21" s="4"/>
      <c r="X21" s="6"/>
      <c r="Y21" s="4"/>
      <c r="Z21"/>
      <c r="AA21" s="1"/>
      <c r="AE21"/>
      <c r="AF21" s="4"/>
    </row>
    <row r="22" spans="1:32" ht="16.5" x14ac:dyDescent="0.3">
      <c r="A22" s="13">
        <v>17</v>
      </c>
      <c r="B22" s="9" t="s">
        <v>19</v>
      </c>
      <c r="C22" s="9">
        <v>15</v>
      </c>
      <c r="D22" s="9">
        <v>2</v>
      </c>
      <c r="E22" s="9">
        <v>3</v>
      </c>
      <c r="F22" s="9">
        <v>0</v>
      </c>
      <c r="G22" s="9">
        <v>0</v>
      </c>
      <c r="H22" s="9">
        <v>1</v>
      </c>
      <c r="I22" s="9">
        <v>0</v>
      </c>
      <c r="J22" s="9">
        <v>4</v>
      </c>
      <c r="K22" s="9">
        <v>0</v>
      </c>
      <c r="L22" s="10">
        <f t="shared" si="0"/>
        <v>5</v>
      </c>
      <c r="M22" s="11">
        <v>0</v>
      </c>
      <c r="N22" s="12">
        <v>3</v>
      </c>
      <c r="O22" s="47">
        <f t="shared" si="1"/>
        <v>0.65217391304347827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E22"/>
      <c r="AF22" s="4"/>
    </row>
    <row r="23" spans="1:32" ht="16.5" x14ac:dyDescent="0.3">
      <c r="A23" s="13">
        <v>18</v>
      </c>
      <c r="B23" s="13" t="s">
        <v>20</v>
      </c>
      <c r="C23" s="9">
        <v>21</v>
      </c>
      <c r="D23" s="9">
        <v>3</v>
      </c>
      <c r="E23" s="9">
        <v>5</v>
      </c>
      <c r="F23" s="9">
        <v>0</v>
      </c>
      <c r="G23" s="9">
        <v>0</v>
      </c>
      <c r="H23" s="9">
        <v>3</v>
      </c>
      <c r="I23" s="9">
        <v>0</v>
      </c>
      <c r="J23" s="9">
        <v>1</v>
      </c>
      <c r="K23" s="9">
        <v>0</v>
      </c>
      <c r="L23" s="10">
        <f t="shared" si="0"/>
        <v>4</v>
      </c>
      <c r="M23" s="11">
        <v>0</v>
      </c>
      <c r="N23" s="12">
        <v>0</v>
      </c>
      <c r="O23" s="47">
        <f t="shared" si="1"/>
        <v>1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E23"/>
      <c r="AF23" s="4"/>
    </row>
    <row r="24" spans="1:32" ht="16.5" x14ac:dyDescent="0.3">
      <c r="A24" s="13">
        <v>19</v>
      </c>
      <c r="B24" s="13" t="s">
        <v>14</v>
      </c>
      <c r="C24" s="9">
        <v>21</v>
      </c>
      <c r="D24" s="9">
        <v>3</v>
      </c>
      <c r="E24" s="9">
        <v>5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0">
        <f t="shared" si="0"/>
        <v>0</v>
      </c>
      <c r="M24" s="11">
        <v>0</v>
      </c>
      <c r="N24" s="12">
        <v>0</v>
      </c>
      <c r="O24" s="47">
        <f t="shared" si="1"/>
        <v>1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E24"/>
      <c r="AF24" s="4"/>
    </row>
    <row r="25" spans="1:32" ht="16.5" x14ac:dyDescent="0.3">
      <c r="A25" s="13">
        <v>20</v>
      </c>
      <c r="B25" s="9" t="s">
        <v>15</v>
      </c>
      <c r="C25" s="9">
        <v>21</v>
      </c>
      <c r="D25" s="9">
        <v>3</v>
      </c>
      <c r="E25" s="9">
        <v>5</v>
      </c>
      <c r="F25" s="9">
        <v>0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10">
        <f t="shared" si="0"/>
        <v>4</v>
      </c>
      <c r="M25" s="11">
        <v>0</v>
      </c>
      <c r="N25" s="12">
        <v>6</v>
      </c>
      <c r="O25" s="47">
        <f t="shared" si="1"/>
        <v>1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E25"/>
      <c r="AF25" s="4"/>
    </row>
    <row r="26" spans="1:32" ht="16.5" x14ac:dyDescent="0.3">
      <c r="A26" s="13">
        <v>21</v>
      </c>
      <c r="B26" s="9" t="s">
        <v>16</v>
      </c>
      <c r="C26" s="9">
        <v>19</v>
      </c>
      <c r="D26" s="9">
        <v>3</v>
      </c>
      <c r="E26" s="9">
        <v>6</v>
      </c>
      <c r="F26" s="9">
        <v>0</v>
      </c>
      <c r="G26" s="9">
        <v>0</v>
      </c>
      <c r="H26" s="9">
        <v>0</v>
      </c>
      <c r="I26" s="9">
        <v>0</v>
      </c>
      <c r="J26" s="9">
        <v>3</v>
      </c>
      <c r="K26" s="9">
        <v>0</v>
      </c>
      <c r="L26" s="10">
        <f t="shared" si="0"/>
        <v>3</v>
      </c>
      <c r="M26" s="11">
        <v>0</v>
      </c>
      <c r="N26" s="12">
        <v>3</v>
      </c>
      <c r="O26" s="47">
        <f t="shared" si="1"/>
        <v>0.95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E26"/>
      <c r="AF26" s="4"/>
    </row>
    <row r="27" spans="1:32" ht="16.5" x14ac:dyDescent="0.3">
      <c r="A27" s="13">
        <v>22</v>
      </c>
      <c r="B27" s="9" t="s">
        <v>17</v>
      </c>
      <c r="C27" s="9">
        <v>20</v>
      </c>
      <c r="D27" s="9">
        <v>4</v>
      </c>
      <c r="E27" s="9">
        <v>6</v>
      </c>
      <c r="F27" s="9">
        <v>0</v>
      </c>
      <c r="G27" s="9">
        <v>0</v>
      </c>
      <c r="H27" s="9">
        <v>1</v>
      </c>
      <c r="I27" s="9">
        <v>0</v>
      </c>
      <c r="J27" s="9">
        <v>4</v>
      </c>
      <c r="K27" s="9">
        <v>0</v>
      </c>
      <c r="L27" s="10">
        <f t="shared" si="0"/>
        <v>5</v>
      </c>
      <c r="M27" s="11">
        <v>1</v>
      </c>
      <c r="N27" s="12">
        <v>5</v>
      </c>
      <c r="O27" s="47">
        <f t="shared" si="1"/>
        <v>1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E27"/>
      <c r="AF27" s="4"/>
    </row>
    <row r="28" spans="1:32" ht="16.5" x14ac:dyDescent="0.3">
      <c r="A28" s="13">
        <v>23</v>
      </c>
      <c r="B28" s="9" t="s">
        <v>18</v>
      </c>
      <c r="C28" s="9">
        <v>20</v>
      </c>
      <c r="D28" s="9">
        <v>2</v>
      </c>
      <c r="E28" s="9">
        <v>4</v>
      </c>
      <c r="F28" s="9">
        <v>0</v>
      </c>
      <c r="G28" s="9">
        <v>0</v>
      </c>
      <c r="H28" s="9">
        <v>0</v>
      </c>
      <c r="I28" s="9">
        <v>1</v>
      </c>
      <c r="J28" s="9">
        <v>3</v>
      </c>
      <c r="K28" s="9">
        <v>0</v>
      </c>
      <c r="L28" s="10">
        <f t="shared" si="0"/>
        <v>4</v>
      </c>
      <c r="M28" s="11">
        <v>0</v>
      </c>
      <c r="N28" s="12">
        <v>2</v>
      </c>
      <c r="O28" s="47">
        <f t="shared" si="1"/>
        <v>0.90909090909090906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E28"/>
      <c r="AF28" s="4"/>
    </row>
    <row r="29" spans="1:32" ht="16.5" x14ac:dyDescent="0.3">
      <c r="A29" s="13">
        <v>24</v>
      </c>
      <c r="B29" s="9" t="s">
        <v>19</v>
      </c>
      <c r="C29" s="9">
        <v>22</v>
      </c>
      <c r="D29" s="9">
        <v>2</v>
      </c>
      <c r="E29" s="9">
        <v>4</v>
      </c>
      <c r="F29" s="9">
        <v>0</v>
      </c>
      <c r="G29" s="9">
        <v>0</v>
      </c>
      <c r="H29" s="9">
        <v>0</v>
      </c>
      <c r="I29" s="9">
        <v>1</v>
      </c>
      <c r="J29" s="9">
        <v>3</v>
      </c>
      <c r="K29" s="9">
        <v>0</v>
      </c>
      <c r="L29" s="10">
        <f t="shared" si="0"/>
        <v>4</v>
      </c>
      <c r="M29" s="11">
        <v>0</v>
      </c>
      <c r="N29" s="12">
        <v>6</v>
      </c>
      <c r="O29" s="47">
        <f t="shared" si="1"/>
        <v>1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E29"/>
      <c r="AF29" s="4"/>
    </row>
    <row r="30" spans="1:32" ht="16.5" x14ac:dyDescent="0.3">
      <c r="A30" s="13">
        <v>25</v>
      </c>
      <c r="B30" s="13" t="s">
        <v>20</v>
      </c>
      <c r="C30" s="9">
        <v>20</v>
      </c>
      <c r="D30" s="9">
        <v>2</v>
      </c>
      <c r="E30" s="9">
        <v>5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10">
        <f t="shared" si="0"/>
        <v>1</v>
      </c>
      <c r="M30" s="11">
        <v>0</v>
      </c>
      <c r="N30" s="12">
        <v>0</v>
      </c>
      <c r="O30" s="47">
        <f t="shared" si="1"/>
        <v>0.95238095238095233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E30"/>
      <c r="AF30" s="4"/>
    </row>
    <row r="31" spans="1:32" ht="16.5" x14ac:dyDescent="0.3">
      <c r="A31" s="13">
        <v>26</v>
      </c>
      <c r="B31" s="13" t="s">
        <v>14</v>
      </c>
      <c r="C31" s="9">
        <v>20</v>
      </c>
      <c r="D31" s="9">
        <v>2</v>
      </c>
      <c r="E31" s="9">
        <v>6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10">
        <f t="shared" si="0"/>
        <v>0</v>
      </c>
      <c r="M31" s="11">
        <v>0</v>
      </c>
      <c r="N31" s="12">
        <v>0</v>
      </c>
      <c r="O31" s="47">
        <f t="shared" si="1"/>
        <v>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E31"/>
      <c r="AF31" s="4"/>
    </row>
    <row r="32" spans="1:32" ht="16.5" x14ac:dyDescent="0.3">
      <c r="A32" s="13">
        <v>27</v>
      </c>
      <c r="B32" s="9" t="s">
        <v>15</v>
      </c>
      <c r="C32" s="9">
        <v>20</v>
      </c>
      <c r="D32" s="9">
        <v>3</v>
      </c>
      <c r="E32" s="9">
        <v>6</v>
      </c>
      <c r="F32" s="9">
        <v>0</v>
      </c>
      <c r="G32" s="9">
        <v>0</v>
      </c>
      <c r="H32" s="9">
        <v>0</v>
      </c>
      <c r="I32" s="9">
        <v>1</v>
      </c>
      <c r="J32" s="9">
        <v>3</v>
      </c>
      <c r="K32" s="9">
        <v>0</v>
      </c>
      <c r="L32" s="10">
        <f>SUM(H32,I32,J32,K32)</f>
        <v>4</v>
      </c>
      <c r="M32" s="11">
        <v>0</v>
      </c>
      <c r="N32" s="12">
        <v>5</v>
      </c>
      <c r="O32" s="47">
        <f t="shared" si="1"/>
        <v>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E32"/>
      <c r="AF32" s="4"/>
    </row>
    <row r="33" spans="1:32" ht="16.5" x14ac:dyDescent="0.3">
      <c r="A33" s="13">
        <v>28</v>
      </c>
      <c r="B33" s="9" t="s">
        <v>16</v>
      </c>
      <c r="C33" s="9">
        <v>19</v>
      </c>
      <c r="D33" s="9">
        <v>2</v>
      </c>
      <c r="E33" s="9">
        <v>6</v>
      </c>
      <c r="F33" s="9">
        <v>0</v>
      </c>
      <c r="G33" s="9">
        <v>0</v>
      </c>
      <c r="H33" s="9">
        <v>0</v>
      </c>
      <c r="I33" s="9">
        <v>1</v>
      </c>
      <c r="J33" s="9">
        <v>3</v>
      </c>
      <c r="K33" s="9">
        <v>0</v>
      </c>
      <c r="L33" s="10">
        <f t="shared" si="0"/>
        <v>4</v>
      </c>
      <c r="M33" s="11">
        <v>0</v>
      </c>
      <c r="N33" s="12">
        <v>5</v>
      </c>
      <c r="O33" s="47">
        <f t="shared" si="1"/>
        <v>0.95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E33"/>
      <c r="AF33" s="4"/>
    </row>
    <row r="34" spans="1:32" ht="16.5" x14ac:dyDescent="0.3">
      <c r="A34" s="37" t="s">
        <v>22</v>
      </c>
      <c r="B34" s="37"/>
      <c r="C34" s="13">
        <f t="shared" ref="C34:N34" si="2">SUM(C6:C33)</f>
        <v>547</v>
      </c>
      <c r="D34" s="13">
        <f t="shared" si="2"/>
        <v>54</v>
      </c>
      <c r="E34" s="13">
        <f t="shared" si="2"/>
        <v>120</v>
      </c>
      <c r="F34" s="13">
        <f t="shared" si="2"/>
        <v>0</v>
      </c>
      <c r="G34" s="13">
        <f t="shared" si="2"/>
        <v>11</v>
      </c>
      <c r="H34" s="13">
        <f t="shared" si="2"/>
        <v>14</v>
      </c>
      <c r="I34" s="13">
        <f t="shared" si="2"/>
        <v>9</v>
      </c>
      <c r="J34" s="13">
        <f t="shared" si="2"/>
        <v>68</v>
      </c>
      <c r="K34" s="13">
        <f t="shared" si="2"/>
        <v>0</v>
      </c>
      <c r="L34" s="16">
        <f t="shared" si="2"/>
        <v>91</v>
      </c>
      <c r="M34" s="17">
        <f t="shared" si="2"/>
        <v>4</v>
      </c>
      <c r="N34" s="18">
        <f t="shared" si="2"/>
        <v>95</v>
      </c>
      <c r="O34" s="48">
        <f>AVERAGE(O6:O33)</f>
        <v>0.92135950229894326</v>
      </c>
      <c r="P34" s="19"/>
      <c r="Q34" s="6"/>
      <c r="R34" s="6"/>
      <c r="S34" s="6"/>
      <c r="T34" s="7"/>
      <c r="U34" s="7"/>
      <c r="V34" s="6"/>
      <c r="W34" s="6"/>
    </row>
    <row r="35" spans="1:32" ht="16.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6"/>
      <c r="W35" s="6"/>
    </row>
    <row r="36" spans="1:32" ht="16.5" x14ac:dyDescent="0.3">
      <c r="A36" s="38" t="s">
        <v>23</v>
      </c>
      <c r="B36" s="38"/>
      <c r="C36" s="38"/>
      <c r="D36" s="38"/>
      <c r="E36" s="38"/>
      <c r="F36" s="38"/>
      <c r="G36" s="38"/>
      <c r="H36" s="38"/>
      <c r="I36" s="38"/>
      <c r="J36" s="38"/>
      <c r="K36" s="20"/>
      <c r="L36" s="40">
        <f>AVERAGE(C6:C33)</f>
        <v>19.535714285714285</v>
      </c>
      <c r="M36" s="40"/>
      <c r="N36" s="40"/>
      <c r="O36" s="6"/>
      <c r="P36" s="6"/>
      <c r="Q36" s="6"/>
      <c r="R36" s="6"/>
      <c r="S36" s="6"/>
      <c r="T36" s="7"/>
      <c r="U36" s="7"/>
      <c r="V36" s="6"/>
      <c r="W36" s="6"/>
    </row>
    <row r="37" spans="1:32" ht="16.5" x14ac:dyDescent="0.3">
      <c r="A37" s="38" t="s">
        <v>24</v>
      </c>
      <c r="B37" s="38"/>
      <c r="C37" s="38"/>
      <c r="D37" s="38"/>
      <c r="E37" s="38"/>
      <c r="F37" s="38"/>
      <c r="G37" s="38"/>
      <c r="H37" s="38"/>
      <c r="I37" s="38"/>
      <c r="J37" s="38"/>
      <c r="K37" s="20"/>
      <c r="L37" s="40">
        <f>AVERAGE(E6:E33)</f>
        <v>4.2857142857142856</v>
      </c>
      <c r="M37" s="40"/>
      <c r="N37" s="40"/>
      <c r="O37" s="6"/>
      <c r="P37" s="6"/>
      <c r="Q37" s="6"/>
      <c r="R37" s="6"/>
      <c r="S37" s="6"/>
      <c r="T37" s="7"/>
      <c r="U37" s="7"/>
      <c r="V37" s="6"/>
      <c r="W37" s="6"/>
    </row>
    <row r="38" spans="1:32" ht="16.5" x14ac:dyDescent="0.3">
      <c r="A38" s="38" t="s">
        <v>25</v>
      </c>
      <c r="B38" s="38"/>
      <c r="C38" s="38"/>
      <c r="D38" s="38"/>
      <c r="E38" s="38"/>
      <c r="F38" s="38"/>
      <c r="G38" s="38"/>
      <c r="H38" s="38"/>
      <c r="I38" s="38"/>
      <c r="J38" s="38"/>
      <c r="K38" s="20"/>
      <c r="L38" s="40">
        <f>AVERAGE(L6:L33)</f>
        <v>3.25</v>
      </c>
      <c r="M38" s="40"/>
      <c r="N38" s="40"/>
      <c r="O38" s="6"/>
      <c r="P38" s="6"/>
      <c r="Q38" s="6"/>
      <c r="R38" s="6"/>
      <c r="S38" s="6"/>
      <c r="T38" s="7"/>
      <c r="U38" s="7"/>
      <c r="V38" s="6"/>
      <c r="W38" s="6"/>
    </row>
    <row r="39" spans="1:32" ht="16.5" x14ac:dyDescent="0.3">
      <c r="A39" s="38" t="s">
        <v>26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AVERAGE(H6:H33)</f>
        <v>0.5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32" ht="16.5" x14ac:dyDescent="0.3">
      <c r="A40" s="38" t="s">
        <v>27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AVERAGE(I6:I33)</f>
        <v>0.32142857142857145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32" ht="16.5" x14ac:dyDescent="0.3">
      <c r="A41" s="38" t="s">
        <v>28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AVERAGE(J6:J33)</f>
        <v>2.4285714285714284</v>
      </c>
      <c r="M41" s="40"/>
      <c r="N41" s="40"/>
      <c r="O41" s="6"/>
      <c r="U41" s="7"/>
      <c r="V41" s="6"/>
      <c r="W41" s="6"/>
    </row>
    <row r="42" spans="1:32" ht="16.5" x14ac:dyDescent="0.3">
      <c r="A42" s="38" t="s">
        <v>29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AVERAGE(N6:N33)</f>
        <v>3.3928571428571428</v>
      </c>
      <c r="M42" s="40"/>
      <c r="N42" s="40"/>
      <c r="O42" s="6"/>
      <c r="U42" s="7"/>
      <c r="V42" s="6"/>
      <c r="W42" s="6"/>
    </row>
    <row r="43" spans="1:32" ht="16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21"/>
      <c r="L43" s="41">
        <f>M34/L34</f>
        <v>4.3956043956043959E-2</v>
      </c>
      <c r="M43" s="41"/>
      <c r="N43" s="41"/>
      <c r="O43" s="6"/>
      <c r="U43" s="7"/>
      <c r="V43" s="6"/>
      <c r="W43" s="6"/>
    </row>
    <row r="45" spans="1:32" ht="15.75" x14ac:dyDescent="0.25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22"/>
      <c r="N45" s="22"/>
    </row>
    <row r="46" spans="1:32" ht="16.5" x14ac:dyDescent="0.3">
      <c r="B46" s="9"/>
      <c r="C46" s="35">
        <v>2019</v>
      </c>
      <c r="D46" s="36"/>
      <c r="E46" s="35">
        <v>2020</v>
      </c>
      <c r="F46" s="36"/>
      <c r="G46" s="35">
        <v>2021</v>
      </c>
      <c r="H46" s="36"/>
      <c r="I46" s="37">
        <v>2022</v>
      </c>
      <c r="J46" s="37"/>
      <c r="K46" s="37">
        <v>2023</v>
      </c>
      <c r="L46" s="37"/>
      <c r="M46" s="23"/>
      <c r="T46" s="4"/>
      <c r="U46"/>
      <c r="W46" s="4"/>
      <c r="X46"/>
      <c r="Y46" s="1"/>
      <c r="Z46" s="4"/>
    </row>
    <row r="47" spans="1:32" ht="16.5" x14ac:dyDescent="0.3">
      <c r="B47" s="13" t="s">
        <v>1</v>
      </c>
      <c r="C47" s="31">
        <v>0.1333</v>
      </c>
      <c r="D47" s="32"/>
      <c r="E47" s="31">
        <v>0.1782</v>
      </c>
      <c r="F47" s="32"/>
      <c r="G47" s="31">
        <v>7.6899999999999996E-2</v>
      </c>
      <c r="H47" s="32"/>
      <c r="I47" s="33">
        <v>0.1346</v>
      </c>
      <c r="J47" s="33"/>
      <c r="K47" s="33">
        <v>4.1700000000000001E-2</v>
      </c>
      <c r="L47" s="33"/>
      <c r="M47" s="14"/>
      <c r="T47" s="4"/>
      <c r="U47"/>
      <c r="W47" s="4"/>
      <c r="X47"/>
      <c r="Y47" s="1"/>
      <c r="Z47" s="4"/>
    </row>
    <row r="48" spans="1:32" ht="16.5" x14ac:dyDescent="0.3">
      <c r="B48" s="13" t="s">
        <v>47</v>
      </c>
      <c r="C48" s="31">
        <v>0.13039999999999999</v>
      </c>
      <c r="D48" s="32"/>
      <c r="E48" s="31">
        <v>7.7799999999999994E-2</v>
      </c>
      <c r="F48" s="32"/>
      <c r="G48" s="31">
        <v>0.20430000000000001</v>
      </c>
      <c r="H48" s="32"/>
      <c r="I48" s="33">
        <v>9.4299999999999995E-2</v>
      </c>
      <c r="J48" s="33"/>
      <c r="K48" s="33">
        <v>4.3999999999999997E-2</v>
      </c>
      <c r="L48" s="33"/>
      <c r="M48" s="14"/>
      <c r="T48" s="4"/>
      <c r="U48"/>
      <c r="W48" s="4"/>
      <c r="X48"/>
      <c r="Y48" s="1"/>
      <c r="Z48" s="4"/>
    </row>
  </sheetData>
  <mergeCells count="35"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B45:L45"/>
    <mergeCell ref="C46:D46"/>
    <mergeCell ref="E46:F46"/>
    <mergeCell ref="G46:H46"/>
    <mergeCell ref="I46:J46"/>
    <mergeCell ref="K46:L46"/>
    <mergeCell ref="A41:J41"/>
    <mergeCell ref="L41:N41"/>
    <mergeCell ref="A42:J42"/>
    <mergeCell ref="L42:N42"/>
    <mergeCell ref="A43:J43"/>
    <mergeCell ref="L43:N43"/>
    <mergeCell ref="A38:J38"/>
    <mergeCell ref="L38:N38"/>
    <mergeCell ref="A39:J39"/>
    <mergeCell ref="L39:N39"/>
    <mergeCell ref="A40:J40"/>
    <mergeCell ref="L40:N40"/>
    <mergeCell ref="A37:J37"/>
    <mergeCell ref="L37:N37"/>
    <mergeCell ref="A1:Y3"/>
    <mergeCell ref="A5:B5"/>
    <mergeCell ref="A34:B34"/>
    <mergeCell ref="A36:J36"/>
    <mergeCell ref="L36:N36"/>
  </mergeCells>
  <pageMargins left="0.7" right="0.7" top="0.75" bottom="0.75" header="0.3" footer="0.3"/>
  <pageSetup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1.25" x14ac:dyDescent="0.2"/>
  <sheetData>
    <row r="1" spans="1:8" x14ac:dyDescent="0.2">
      <c r="A1" s="4">
        <v>44958</v>
      </c>
      <c r="B1">
        <f>26-SUM(Feb!C6,Feb!E6,Feb!F6,Feb!G6)</f>
        <v>0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4">
        <v>44959</v>
      </c>
      <c r="B2">
        <f>26-SUM(Feb!C7,Feb!E7,Feb!F7,Feb!G7)</f>
        <v>1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44960</v>
      </c>
      <c r="B3">
        <f>26-SUM(Feb!C8,Feb!E8,Feb!F8,Feb!G8)</f>
        <v>0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44961</v>
      </c>
      <c r="B4">
        <f>26-SUM(Feb!C9,Feb!E9,Feb!F9,Feb!G9)</f>
        <v>3</v>
      </c>
      <c r="D4" t="s">
        <v>36</v>
      </c>
    </row>
    <row r="5" spans="1:8" x14ac:dyDescent="0.2">
      <c r="A5" s="4">
        <v>44962</v>
      </c>
      <c r="B5">
        <f>26-SUM(Feb!C10,Feb!E10,Feb!F10,Feb!G10)</f>
        <v>0</v>
      </c>
      <c r="D5" t="s">
        <v>37</v>
      </c>
    </row>
    <row r="6" spans="1:8" x14ac:dyDescent="0.2">
      <c r="A6" s="4">
        <v>44963</v>
      </c>
      <c r="B6">
        <f>26-SUM(Feb!C11,Feb!E11,Feb!F11,Feb!G11)</f>
        <v>0</v>
      </c>
      <c r="D6" t="s">
        <v>38</v>
      </c>
    </row>
    <row r="7" spans="1:8" x14ac:dyDescent="0.2">
      <c r="A7" s="4">
        <v>44964</v>
      </c>
      <c r="B7">
        <f>26-SUM(Feb!C12,Feb!E12,Feb!F12,Feb!G12)</f>
        <v>7</v>
      </c>
      <c r="D7" t="s">
        <v>39</v>
      </c>
    </row>
    <row r="8" spans="1:8" x14ac:dyDescent="0.2">
      <c r="A8" s="4">
        <v>44965</v>
      </c>
      <c r="B8">
        <f>26-SUM(Feb!C13,Feb!E13,Feb!F13,Feb!G13)</f>
        <v>11</v>
      </c>
      <c r="D8" t="s">
        <v>40</v>
      </c>
    </row>
    <row r="9" spans="1:8" x14ac:dyDescent="0.2">
      <c r="A9" s="4">
        <v>44966</v>
      </c>
      <c r="B9">
        <f>26-SUM(Feb!C14,Feb!E14,Feb!F14,Feb!G14)</f>
        <v>5</v>
      </c>
      <c r="D9" t="s">
        <v>41</v>
      </c>
    </row>
    <row r="10" spans="1:8" x14ac:dyDescent="0.2">
      <c r="A10" s="4">
        <v>44967</v>
      </c>
      <c r="B10">
        <f>26-SUM(Feb!C15,Feb!E15,Feb!F15,Feb!G15)</f>
        <v>3</v>
      </c>
      <c r="D10" t="s">
        <v>42</v>
      </c>
    </row>
    <row r="11" spans="1:8" x14ac:dyDescent="0.2">
      <c r="A11" s="4">
        <v>44968</v>
      </c>
      <c r="B11">
        <f>26-SUM(Feb!C16,Feb!E16,Feb!F16,Feb!G16)</f>
        <v>1</v>
      </c>
      <c r="D11" t="s">
        <v>43</v>
      </c>
    </row>
    <row r="12" spans="1:8" x14ac:dyDescent="0.2">
      <c r="A12" s="4">
        <v>44969</v>
      </c>
      <c r="B12">
        <f>26-SUM(Feb!C17,Feb!E17,Feb!F17,Feb!G17)</f>
        <v>0</v>
      </c>
      <c r="D12" t="s">
        <v>44</v>
      </c>
    </row>
    <row r="13" spans="1:8" x14ac:dyDescent="0.2">
      <c r="A13" s="4">
        <v>44970</v>
      </c>
      <c r="B13">
        <f>26-SUM(Feb!C18,Feb!E18,Feb!F18,Feb!G18)</f>
        <v>0</v>
      </c>
      <c r="D13" t="s">
        <v>45</v>
      </c>
    </row>
    <row r="14" spans="1:8" x14ac:dyDescent="0.2">
      <c r="A14" s="4">
        <v>44971</v>
      </c>
      <c r="B14">
        <f>26-SUM(Feb!C19,Feb!E19,Feb!F19,Feb!G19)</f>
        <v>3</v>
      </c>
      <c r="D14" t="s">
        <v>46</v>
      </c>
      <c r="E14">
        <f>SUM(E2:E13)</f>
        <v>26</v>
      </c>
      <c r="F14">
        <f>SUM(F2:F13)</f>
        <v>19</v>
      </c>
      <c r="G14">
        <f>SUM(G2:G13)</f>
        <v>117</v>
      </c>
      <c r="H14">
        <f>SUM(H2:H13)</f>
        <v>1</v>
      </c>
    </row>
    <row r="15" spans="1:8" x14ac:dyDescent="0.2">
      <c r="A15" s="4">
        <v>44972</v>
      </c>
      <c r="B15">
        <f>26-SUM(Feb!C20,Feb!E20,Feb!F20,Feb!G20)</f>
        <v>0</v>
      </c>
    </row>
    <row r="16" spans="1:8" x14ac:dyDescent="0.2">
      <c r="A16" s="4">
        <v>44973</v>
      </c>
      <c r="B16">
        <f>26-SUM(Feb!C21,Feb!E21,Feb!F21,Feb!G21)</f>
        <v>3</v>
      </c>
      <c r="E16" t="s">
        <v>30</v>
      </c>
      <c r="F16" t="s">
        <v>31</v>
      </c>
      <c r="G16" t="s">
        <v>32</v>
      </c>
    </row>
    <row r="17" spans="1:7" x14ac:dyDescent="0.2">
      <c r="A17" s="4">
        <v>44974</v>
      </c>
      <c r="B17">
        <f>26-SUM(Feb!C22,Feb!E22,Feb!F22,Feb!G22)</f>
        <v>8</v>
      </c>
      <c r="D17">
        <v>2019</v>
      </c>
      <c r="E17">
        <v>44</v>
      </c>
      <c r="F17">
        <v>26</v>
      </c>
      <c r="G17">
        <v>22</v>
      </c>
    </row>
    <row r="18" spans="1:7" x14ac:dyDescent="0.2">
      <c r="A18" s="4">
        <v>44975</v>
      </c>
      <c r="B18">
        <f>26-SUM(Feb!C23,Feb!E23,Feb!F23,Feb!G23)</f>
        <v>0</v>
      </c>
      <c r="D18">
        <v>2020</v>
      </c>
      <c r="E18">
        <v>31</v>
      </c>
      <c r="F18">
        <v>18</v>
      </c>
      <c r="G18">
        <v>41</v>
      </c>
    </row>
    <row r="19" spans="1:7" x14ac:dyDescent="0.2">
      <c r="A19" s="4">
        <v>44976</v>
      </c>
      <c r="B19">
        <f>26-SUM(Feb!C24,Feb!E24,Feb!F24,Feb!G24)</f>
        <v>0</v>
      </c>
      <c r="D19">
        <v>2021</v>
      </c>
      <c r="E19">
        <v>48</v>
      </c>
      <c r="F19">
        <v>6</v>
      </c>
      <c r="G19">
        <v>39</v>
      </c>
    </row>
    <row r="20" spans="1:7" x14ac:dyDescent="0.2">
      <c r="A20" s="4">
        <v>44977</v>
      </c>
      <c r="B20">
        <f>26-SUM(Feb!C25,Feb!E25,Feb!F25,Feb!G25)</f>
        <v>0</v>
      </c>
      <c r="D20">
        <v>2022</v>
      </c>
      <c r="E20">
        <v>14</v>
      </c>
      <c r="F20">
        <v>8</v>
      </c>
      <c r="G20">
        <v>31</v>
      </c>
    </row>
    <row r="21" spans="1:7" x14ac:dyDescent="0.2">
      <c r="A21" s="4">
        <v>44978</v>
      </c>
      <c r="B21">
        <f>26-SUM(Feb!C26,Feb!E26,Feb!F26,Feb!G26)</f>
        <v>1</v>
      </c>
      <c r="D21">
        <v>2023</v>
      </c>
      <c r="E21">
        <v>14</v>
      </c>
      <c r="F21">
        <v>9</v>
      </c>
      <c r="G21">
        <v>68</v>
      </c>
    </row>
    <row r="22" spans="1:7" x14ac:dyDescent="0.2">
      <c r="A22" s="4">
        <v>44979</v>
      </c>
      <c r="B22">
        <f>26-SUM(Feb!C27,Feb!E27,Feb!F27,Feb!G27)</f>
        <v>0</v>
      </c>
    </row>
    <row r="23" spans="1:7" x14ac:dyDescent="0.2">
      <c r="A23" s="4">
        <v>44980</v>
      </c>
      <c r="B23">
        <f>26-SUM(Feb!C28,Feb!E28,Feb!F28,Feb!G28)</f>
        <v>2</v>
      </c>
    </row>
    <row r="24" spans="1:7" x14ac:dyDescent="0.2">
      <c r="A24" s="4">
        <v>44981</v>
      </c>
      <c r="B24">
        <f>26-SUM(Feb!C29,Feb!E29,Feb!F29,Feb!G29)</f>
        <v>0</v>
      </c>
    </row>
    <row r="25" spans="1:7" x14ac:dyDescent="0.2">
      <c r="A25" s="4">
        <v>44982</v>
      </c>
      <c r="B25">
        <f>26-SUM(Feb!C30,Feb!E30,Feb!F30,Feb!G30)</f>
        <v>1</v>
      </c>
    </row>
    <row r="26" spans="1:7" x14ac:dyDescent="0.2">
      <c r="A26" s="4">
        <v>44983</v>
      </c>
      <c r="B26">
        <f>26-SUM(Feb!C31,Feb!E31,Feb!F31,Feb!G31)</f>
        <v>0</v>
      </c>
    </row>
    <row r="27" spans="1:7" x14ac:dyDescent="0.2">
      <c r="A27" s="4">
        <v>44984</v>
      </c>
      <c r="B27">
        <f>26-SUM(Feb!C32,Feb!E32,Feb!F32,Feb!G32)</f>
        <v>0</v>
      </c>
    </row>
    <row r="28" spans="1:7" x14ac:dyDescent="0.2">
      <c r="A28" s="4">
        <v>44985</v>
      </c>
      <c r="B28">
        <f>26-SUM(Feb!C33,Feb!E33,Feb!F33,Feb!G33)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4" zoomScaleNormal="100" workbookViewId="0">
      <selection activeCell="O37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8" max="28" width="9.33203125" style="4"/>
    <col min="36" max="36" width="10.6640625" customWidth="1"/>
  </cols>
  <sheetData>
    <row r="1" spans="1:29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9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9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9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9" ht="179.25" x14ac:dyDescent="0.35">
      <c r="A5" s="42" t="s">
        <v>49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/>
      <c r="AC5" s="4"/>
    </row>
    <row r="6" spans="1:29" ht="16.5" x14ac:dyDescent="0.3">
      <c r="A6" s="8">
        <v>1</v>
      </c>
      <c r="B6" s="9" t="s">
        <v>17</v>
      </c>
      <c r="C6" s="9">
        <v>19</v>
      </c>
      <c r="D6" s="9">
        <v>2</v>
      </c>
      <c r="E6" s="9">
        <v>7</v>
      </c>
      <c r="F6" s="9">
        <v>0</v>
      </c>
      <c r="G6" s="9">
        <v>0</v>
      </c>
      <c r="H6" s="9">
        <v>3</v>
      </c>
      <c r="I6" s="9">
        <v>0</v>
      </c>
      <c r="J6" s="9">
        <v>1</v>
      </c>
      <c r="K6" s="9">
        <v>0</v>
      </c>
      <c r="L6" s="10">
        <f>SUM(H6,I6,J6,K6)</f>
        <v>4</v>
      </c>
      <c r="M6" s="11">
        <v>1</v>
      </c>
      <c r="N6" s="12">
        <v>5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/>
      <c r="AC6" s="4"/>
    </row>
    <row r="7" spans="1:29" ht="16.5" x14ac:dyDescent="0.3">
      <c r="A7" s="8">
        <v>2</v>
      </c>
      <c r="B7" s="9" t="s">
        <v>18</v>
      </c>
      <c r="C7" s="9">
        <v>18</v>
      </c>
      <c r="D7" s="9">
        <v>2</v>
      </c>
      <c r="E7" s="9">
        <v>5</v>
      </c>
      <c r="F7" s="9">
        <v>0</v>
      </c>
      <c r="G7" s="9">
        <v>0</v>
      </c>
      <c r="H7" s="9">
        <v>1</v>
      </c>
      <c r="I7" s="9">
        <v>1</v>
      </c>
      <c r="J7" s="9">
        <v>1</v>
      </c>
      <c r="K7" s="9">
        <v>0</v>
      </c>
      <c r="L7" s="10">
        <f t="shared" ref="L7:L36" si="0">SUM(H7,I7,J7,K7)</f>
        <v>3</v>
      </c>
      <c r="M7" s="11">
        <v>1</v>
      </c>
      <c r="N7" s="12">
        <v>2</v>
      </c>
      <c r="O7" s="47">
        <f t="shared" ref="O7:O36" si="1">(C7)/(26-E7-F7-G7)</f>
        <v>0.8571428571428571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/>
      <c r="AC7" s="4"/>
    </row>
    <row r="8" spans="1:29" ht="16.5" x14ac:dyDescent="0.3">
      <c r="A8" s="13">
        <v>3</v>
      </c>
      <c r="B8" s="9" t="s">
        <v>19</v>
      </c>
      <c r="C8" s="9">
        <v>18</v>
      </c>
      <c r="D8" s="9">
        <v>2</v>
      </c>
      <c r="E8" s="9">
        <v>6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10">
        <f t="shared" si="0"/>
        <v>3</v>
      </c>
      <c r="M8" s="11">
        <v>0</v>
      </c>
      <c r="N8" s="12">
        <v>1</v>
      </c>
      <c r="O8" s="47">
        <f t="shared" si="1"/>
        <v>0.9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/>
      <c r="AC8" s="4"/>
    </row>
    <row r="9" spans="1:29" ht="16.5" x14ac:dyDescent="0.3">
      <c r="A9" s="8">
        <v>4</v>
      </c>
      <c r="B9" s="13" t="s">
        <v>20</v>
      </c>
      <c r="C9" s="9">
        <v>19</v>
      </c>
      <c r="D9" s="9">
        <v>2</v>
      </c>
      <c r="E9" s="9">
        <v>7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f t="shared" si="0"/>
        <v>0</v>
      </c>
      <c r="M9" s="11">
        <v>0</v>
      </c>
      <c r="N9" s="12">
        <v>0</v>
      </c>
      <c r="O9" s="47">
        <f t="shared" si="1"/>
        <v>1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/>
      <c r="AC9" s="4"/>
    </row>
    <row r="10" spans="1:29" ht="16.5" x14ac:dyDescent="0.3">
      <c r="A10" s="13">
        <v>5</v>
      </c>
      <c r="B10" s="13" t="s">
        <v>14</v>
      </c>
      <c r="C10" s="9">
        <v>19</v>
      </c>
      <c r="D10" s="9">
        <v>3</v>
      </c>
      <c r="E10" s="9">
        <v>7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f t="shared" si="0"/>
        <v>0</v>
      </c>
      <c r="M10" s="11">
        <v>0</v>
      </c>
      <c r="N10" s="12">
        <v>0</v>
      </c>
      <c r="O10" s="47">
        <f t="shared" si="1"/>
        <v>1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/>
      <c r="AC10" s="4"/>
    </row>
    <row r="11" spans="1:29" ht="16.5" x14ac:dyDescent="0.3">
      <c r="A11" s="13">
        <v>6</v>
      </c>
      <c r="B11" s="9" t="s">
        <v>15</v>
      </c>
      <c r="C11" s="9">
        <v>19</v>
      </c>
      <c r="D11" s="9">
        <v>3</v>
      </c>
      <c r="E11" s="9">
        <v>7</v>
      </c>
      <c r="F11" s="9">
        <v>0</v>
      </c>
      <c r="G11" s="9">
        <v>0</v>
      </c>
      <c r="H11" s="9">
        <v>0</v>
      </c>
      <c r="I11" s="9">
        <v>0</v>
      </c>
      <c r="J11" s="9">
        <v>3</v>
      </c>
      <c r="K11" s="9">
        <v>0</v>
      </c>
      <c r="L11" s="10">
        <f t="shared" si="0"/>
        <v>3</v>
      </c>
      <c r="M11" s="11">
        <v>0</v>
      </c>
      <c r="N11" s="12">
        <v>4</v>
      </c>
      <c r="O11" s="47">
        <f t="shared" si="1"/>
        <v>1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/>
      <c r="AC11" s="4"/>
    </row>
    <row r="12" spans="1:29" ht="16.5" x14ac:dyDescent="0.3">
      <c r="A12" s="13">
        <v>7</v>
      </c>
      <c r="B12" s="9" t="s">
        <v>16</v>
      </c>
      <c r="C12" s="9">
        <v>19</v>
      </c>
      <c r="D12" s="9">
        <v>2</v>
      </c>
      <c r="E12" s="9">
        <v>4</v>
      </c>
      <c r="F12" s="9">
        <v>0</v>
      </c>
      <c r="G12" s="9">
        <v>0</v>
      </c>
      <c r="H12" s="9">
        <v>0</v>
      </c>
      <c r="I12" s="9">
        <v>1</v>
      </c>
      <c r="J12" s="9">
        <v>4</v>
      </c>
      <c r="K12" s="9">
        <v>0</v>
      </c>
      <c r="L12" s="10">
        <f t="shared" si="0"/>
        <v>5</v>
      </c>
      <c r="M12" s="11">
        <v>1</v>
      </c>
      <c r="N12" s="12">
        <v>6</v>
      </c>
      <c r="O12" s="47">
        <f t="shared" si="1"/>
        <v>0.86363636363636365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/>
      <c r="AC12" s="4"/>
    </row>
    <row r="13" spans="1:29" ht="16.5" x14ac:dyDescent="0.3">
      <c r="A13" s="13">
        <v>8</v>
      </c>
      <c r="B13" s="9" t="s">
        <v>17</v>
      </c>
      <c r="C13" s="9">
        <v>17</v>
      </c>
      <c r="D13" s="9">
        <v>2</v>
      </c>
      <c r="E13" s="9">
        <v>4</v>
      </c>
      <c r="F13" s="9">
        <v>0</v>
      </c>
      <c r="G13" s="9">
        <v>0</v>
      </c>
      <c r="H13" s="9">
        <v>2</v>
      </c>
      <c r="I13" s="9">
        <v>0</v>
      </c>
      <c r="J13" s="9">
        <v>1</v>
      </c>
      <c r="K13" s="9">
        <v>0</v>
      </c>
      <c r="L13" s="10">
        <f t="shared" si="0"/>
        <v>3</v>
      </c>
      <c r="M13" s="11">
        <v>0</v>
      </c>
      <c r="N13" s="12">
        <v>1</v>
      </c>
      <c r="O13" s="47">
        <f t="shared" si="1"/>
        <v>0.77272727272727271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/>
      <c r="AC13" s="4"/>
    </row>
    <row r="14" spans="1:29" ht="16.5" x14ac:dyDescent="0.3">
      <c r="A14" s="13">
        <v>9</v>
      </c>
      <c r="B14" s="9" t="s">
        <v>18</v>
      </c>
      <c r="C14" s="9">
        <v>19</v>
      </c>
      <c r="D14" s="9">
        <v>2</v>
      </c>
      <c r="E14" s="9">
        <v>5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10">
        <f t="shared" si="0"/>
        <v>1</v>
      </c>
      <c r="M14" s="11">
        <v>0</v>
      </c>
      <c r="N14" s="12">
        <v>4</v>
      </c>
      <c r="O14" s="47">
        <f t="shared" si="1"/>
        <v>0.90476190476190477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/>
      <c r="AC14" s="4"/>
    </row>
    <row r="15" spans="1:29" ht="16.5" x14ac:dyDescent="0.3">
      <c r="A15" s="13">
        <v>10</v>
      </c>
      <c r="B15" s="9" t="s">
        <v>19</v>
      </c>
      <c r="C15" s="9">
        <v>16</v>
      </c>
      <c r="D15" s="9">
        <v>2</v>
      </c>
      <c r="E15" s="9">
        <v>7</v>
      </c>
      <c r="F15" s="9">
        <v>0</v>
      </c>
      <c r="G15" s="9">
        <v>0</v>
      </c>
      <c r="H15" s="9">
        <v>0</v>
      </c>
      <c r="I15" s="9">
        <v>0</v>
      </c>
      <c r="J15" s="9">
        <v>2</v>
      </c>
      <c r="K15" s="9">
        <v>0</v>
      </c>
      <c r="L15" s="10">
        <f t="shared" si="0"/>
        <v>2</v>
      </c>
      <c r="M15" s="11">
        <v>0</v>
      </c>
      <c r="N15" s="12">
        <v>2</v>
      </c>
      <c r="O15" s="47">
        <f t="shared" si="1"/>
        <v>0.84210526315789469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/>
      <c r="AC15" s="4"/>
    </row>
    <row r="16" spans="1:29" ht="16.5" x14ac:dyDescent="0.3">
      <c r="A16" s="13">
        <v>11</v>
      </c>
      <c r="B16" s="13" t="s">
        <v>20</v>
      </c>
      <c r="C16" s="9">
        <v>16</v>
      </c>
      <c r="D16" s="9">
        <v>3</v>
      </c>
      <c r="E16" s="9">
        <v>6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f t="shared" si="0"/>
        <v>0</v>
      </c>
      <c r="M16" s="11">
        <v>0</v>
      </c>
      <c r="N16" s="12">
        <v>1</v>
      </c>
      <c r="O16" s="47">
        <f t="shared" si="1"/>
        <v>0.84210526315789469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/>
      <c r="AC16" s="4"/>
    </row>
    <row r="17" spans="1:29" ht="16.5" x14ac:dyDescent="0.3">
      <c r="A17" s="13">
        <v>12</v>
      </c>
      <c r="B17" s="13" t="s">
        <v>14</v>
      </c>
      <c r="C17" s="9">
        <v>16</v>
      </c>
      <c r="D17" s="9">
        <v>4</v>
      </c>
      <c r="E17" s="9">
        <v>6</v>
      </c>
      <c r="F17" s="9">
        <v>2</v>
      </c>
      <c r="G17" s="9">
        <v>0</v>
      </c>
      <c r="H17" s="9">
        <v>0</v>
      </c>
      <c r="I17" s="9">
        <v>0</v>
      </c>
      <c r="J17" s="9">
        <v>1</v>
      </c>
      <c r="K17" s="9">
        <v>0</v>
      </c>
      <c r="L17" s="10">
        <f t="shared" si="0"/>
        <v>1</v>
      </c>
      <c r="M17" s="11">
        <v>0</v>
      </c>
      <c r="N17" s="12">
        <v>0</v>
      </c>
      <c r="O17" s="47">
        <f t="shared" si="1"/>
        <v>0.88888888888888884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/>
      <c r="AC17" s="4"/>
    </row>
    <row r="18" spans="1:29" ht="16.5" x14ac:dyDescent="0.3">
      <c r="A18" s="13">
        <v>13</v>
      </c>
      <c r="B18" s="9" t="s">
        <v>15</v>
      </c>
      <c r="C18" s="9">
        <v>16</v>
      </c>
      <c r="D18" s="9">
        <v>4</v>
      </c>
      <c r="E18" s="9">
        <v>6</v>
      </c>
      <c r="F18" s="9">
        <v>2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10">
        <f t="shared" si="0"/>
        <v>3</v>
      </c>
      <c r="M18" s="11">
        <v>0</v>
      </c>
      <c r="N18" s="12">
        <v>5</v>
      </c>
      <c r="O18" s="47">
        <f t="shared" si="1"/>
        <v>0.88888888888888884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/>
      <c r="AC18" s="4"/>
    </row>
    <row r="19" spans="1:29" ht="16.5" x14ac:dyDescent="0.3">
      <c r="A19" s="13">
        <v>14</v>
      </c>
      <c r="B19" s="9" t="s">
        <v>16</v>
      </c>
      <c r="C19" s="9">
        <v>16</v>
      </c>
      <c r="D19" s="9">
        <v>3</v>
      </c>
      <c r="E19" s="9">
        <v>5</v>
      </c>
      <c r="F19" s="9">
        <v>2</v>
      </c>
      <c r="G19" s="9">
        <v>0</v>
      </c>
      <c r="H19" s="9">
        <v>1</v>
      </c>
      <c r="I19" s="9">
        <v>1</v>
      </c>
      <c r="J19" s="9">
        <v>3</v>
      </c>
      <c r="K19" s="9">
        <v>0</v>
      </c>
      <c r="L19" s="10">
        <f t="shared" si="0"/>
        <v>5</v>
      </c>
      <c r="M19" s="11">
        <v>0</v>
      </c>
      <c r="N19" s="12">
        <v>1</v>
      </c>
      <c r="O19" s="47">
        <f t="shared" si="1"/>
        <v>0.84210526315789469</v>
      </c>
      <c r="P19" s="6"/>
      <c r="Q19" s="14"/>
      <c r="R19" s="14" t="s">
        <v>21</v>
      </c>
      <c r="S19" s="14"/>
      <c r="T19" s="14"/>
      <c r="U19" s="7"/>
      <c r="V19" s="4"/>
      <c r="X19" s="6"/>
      <c r="Y19" s="4"/>
      <c r="Z19"/>
      <c r="AA19" s="1"/>
      <c r="AB19"/>
      <c r="AC19" s="4"/>
    </row>
    <row r="20" spans="1:29" ht="16.5" x14ac:dyDescent="0.3">
      <c r="A20" s="13">
        <v>15</v>
      </c>
      <c r="B20" s="9" t="s">
        <v>17</v>
      </c>
      <c r="C20" s="9">
        <v>18</v>
      </c>
      <c r="D20" s="9">
        <v>2</v>
      </c>
      <c r="E20" s="9">
        <v>5</v>
      </c>
      <c r="F20" s="9">
        <v>2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10">
        <f t="shared" si="0"/>
        <v>1</v>
      </c>
      <c r="M20" s="11">
        <v>0</v>
      </c>
      <c r="N20" s="12">
        <v>1</v>
      </c>
      <c r="O20" s="47">
        <f t="shared" si="1"/>
        <v>0.94736842105263153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/>
      <c r="AC20" s="4"/>
    </row>
    <row r="21" spans="1:29" ht="16.5" x14ac:dyDescent="0.3">
      <c r="A21" s="13">
        <v>16</v>
      </c>
      <c r="B21" s="9" t="s">
        <v>18</v>
      </c>
      <c r="C21" s="9">
        <v>18</v>
      </c>
      <c r="D21" s="9">
        <v>2</v>
      </c>
      <c r="E21" s="9">
        <v>5</v>
      </c>
      <c r="F21" s="9">
        <v>2</v>
      </c>
      <c r="G21" s="9">
        <v>0</v>
      </c>
      <c r="H21" s="9">
        <v>0</v>
      </c>
      <c r="I21" s="9">
        <v>2</v>
      </c>
      <c r="J21" s="9">
        <v>2</v>
      </c>
      <c r="K21" s="9">
        <v>0</v>
      </c>
      <c r="L21" s="10">
        <f t="shared" si="0"/>
        <v>4</v>
      </c>
      <c r="M21" s="11">
        <v>0</v>
      </c>
      <c r="N21" s="12">
        <v>4</v>
      </c>
      <c r="O21" s="47">
        <f t="shared" si="1"/>
        <v>0.94736842105263153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/>
      <c r="AC21" s="4"/>
    </row>
    <row r="22" spans="1:29" ht="16.5" x14ac:dyDescent="0.3">
      <c r="A22" s="13">
        <v>17</v>
      </c>
      <c r="B22" s="9" t="s">
        <v>19</v>
      </c>
      <c r="C22" s="9">
        <v>18</v>
      </c>
      <c r="D22" s="9">
        <v>0</v>
      </c>
      <c r="E22" s="9">
        <v>6</v>
      </c>
      <c r="F22" s="9">
        <v>2</v>
      </c>
      <c r="G22" s="9">
        <v>0</v>
      </c>
      <c r="H22" s="9">
        <v>0</v>
      </c>
      <c r="I22" s="9">
        <v>0</v>
      </c>
      <c r="J22" s="9">
        <v>2</v>
      </c>
      <c r="K22" s="9">
        <v>0</v>
      </c>
      <c r="L22" s="10">
        <f t="shared" si="0"/>
        <v>2</v>
      </c>
      <c r="M22" s="11">
        <v>0</v>
      </c>
      <c r="N22" s="12">
        <v>4</v>
      </c>
      <c r="O22" s="47">
        <f t="shared" si="1"/>
        <v>1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/>
      <c r="AC22" s="4"/>
    </row>
    <row r="23" spans="1:29" ht="16.5" x14ac:dyDescent="0.3">
      <c r="A23" s="13">
        <v>18</v>
      </c>
      <c r="B23" s="13" t="s">
        <v>20</v>
      </c>
      <c r="C23" s="9">
        <v>17</v>
      </c>
      <c r="D23" s="9">
        <v>0</v>
      </c>
      <c r="E23" s="9">
        <v>7</v>
      </c>
      <c r="F23" s="9">
        <v>0</v>
      </c>
      <c r="G23" s="9">
        <v>0</v>
      </c>
      <c r="H23" s="9">
        <v>2</v>
      </c>
      <c r="I23" s="9">
        <v>0</v>
      </c>
      <c r="J23" s="9">
        <v>0</v>
      </c>
      <c r="K23" s="9">
        <v>0</v>
      </c>
      <c r="L23" s="10">
        <f t="shared" si="0"/>
        <v>2</v>
      </c>
      <c r="M23" s="11">
        <v>0</v>
      </c>
      <c r="N23" s="12">
        <v>1</v>
      </c>
      <c r="O23" s="47">
        <f t="shared" si="1"/>
        <v>0.89473684210526316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/>
      <c r="AC23" s="4"/>
    </row>
    <row r="24" spans="1:29" ht="16.5" x14ac:dyDescent="0.3">
      <c r="A24" s="13">
        <v>19</v>
      </c>
      <c r="B24" s="13" t="s">
        <v>14</v>
      </c>
      <c r="C24" s="9">
        <v>19</v>
      </c>
      <c r="D24" s="9">
        <v>0</v>
      </c>
      <c r="E24" s="9">
        <v>6</v>
      </c>
      <c r="F24" s="9">
        <v>0</v>
      </c>
      <c r="G24" s="9">
        <v>0</v>
      </c>
      <c r="H24" s="9">
        <v>2</v>
      </c>
      <c r="I24" s="9">
        <v>0</v>
      </c>
      <c r="J24" s="9">
        <v>0</v>
      </c>
      <c r="K24" s="9">
        <v>0</v>
      </c>
      <c r="L24" s="10">
        <f t="shared" si="0"/>
        <v>2</v>
      </c>
      <c r="M24" s="11">
        <v>0</v>
      </c>
      <c r="N24" s="12">
        <v>0</v>
      </c>
      <c r="O24" s="47">
        <f t="shared" si="1"/>
        <v>0.95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/>
      <c r="AC24" s="4"/>
    </row>
    <row r="25" spans="1:29" ht="16.5" x14ac:dyDescent="0.3">
      <c r="A25" s="13">
        <v>20</v>
      </c>
      <c r="B25" s="9" t="s">
        <v>15</v>
      </c>
      <c r="C25" s="9">
        <v>19</v>
      </c>
      <c r="D25" s="9">
        <v>1</v>
      </c>
      <c r="E25" s="9">
        <v>6</v>
      </c>
      <c r="F25" s="9">
        <v>0</v>
      </c>
      <c r="G25" s="9">
        <v>0</v>
      </c>
      <c r="H25" s="9">
        <v>0</v>
      </c>
      <c r="I25" s="9">
        <v>1</v>
      </c>
      <c r="J25" s="9">
        <v>3</v>
      </c>
      <c r="K25" s="9">
        <v>0</v>
      </c>
      <c r="L25" s="10">
        <f t="shared" si="0"/>
        <v>4</v>
      </c>
      <c r="M25" s="11">
        <v>0</v>
      </c>
      <c r="N25" s="12">
        <v>6</v>
      </c>
      <c r="O25" s="47">
        <f t="shared" si="1"/>
        <v>0.95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/>
      <c r="AC25" s="4"/>
    </row>
    <row r="26" spans="1:29" ht="16.5" x14ac:dyDescent="0.3">
      <c r="A26" s="13">
        <v>21</v>
      </c>
      <c r="B26" s="9" t="s">
        <v>16</v>
      </c>
      <c r="C26" s="9">
        <v>18</v>
      </c>
      <c r="D26" s="9">
        <v>1</v>
      </c>
      <c r="E26" s="9">
        <v>6</v>
      </c>
      <c r="F26" s="9">
        <v>0</v>
      </c>
      <c r="G26" s="9">
        <v>0</v>
      </c>
      <c r="H26" s="9">
        <v>1</v>
      </c>
      <c r="I26" s="9">
        <v>0</v>
      </c>
      <c r="J26" s="9">
        <v>2</v>
      </c>
      <c r="K26" s="9">
        <v>0</v>
      </c>
      <c r="L26" s="10">
        <f t="shared" si="0"/>
        <v>3</v>
      </c>
      <c r="M26" s="11">
        <v>0</v>
      </c>
      <c r="N26" s="12">
        <v>1</v>
      </c>
      <c r="O26" s="47">
        <f t="shared" si="1"/>
        <v>0.9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/>
      <c r="AC26" s="4"/>
    </row>
    <row r="27" spans="1:29" ht="16.5" x14ac:dyDescent="0.3">
      <c r="A27" s="13">
        <v>22</v>
      </c>
      <c r="B27" s="9" t="s">
        <v>17</v>
      </c>
      <c r="C27" s="9">
        <v>19</v>
      </c>
      <c r="D27" s="9">
        <v>2</v>
      </c>
      <c r="E27" s="9">
        <v>7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10">
        <f t="shared" si="0"/>
        <v>1</v>
      </c>
      <c r="M27" s="11">
        <v>0</v>
      </c>
      <c r="N27" s="12">
        <v>5</v>
      </c>
      <c r="O27" s="47">
        <f t="shared" si="1"/>
        <v>1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/>
      <c r="AC27" s="4"/>
    </row>
    <row r="28" spans="1:29" ht="16.5" x14ac:dyDescent="0.3">
      <c r="A28" s="13">
        <v>23</v>
      </c>
      <c r="B28" s="9" t="s">
        <v>18</v>
      </c>
      <c r="C28" s="9">
        <v>15</v>
      </c>
      <c r="D28" s="9">
        <v>0</v>
      </c>
      <c r="E28" s="9">
        <v>5</v>
      </c>
      <c r="F28" s="9">
        <v>0</v>
      </c>
      <c r="G28" s="9">
        <v>0</v>
      </c>
      <c r="H28" s="9">
        <v>1</v>
      </c>
      <c r="I28" s="9">
        <v>0</v>
      </c>
      <c r="J28" s="9">
        <v>2</v>
      </c>
      <c r="K28" s="9">
        <v>0</v>
      </c>
      <c r="L28" s="10">
        <f t="shared" si="0"/>
        <v>3</v>
      </c>
      <c r="M28" s="11">
        <v>1</v>
      </c>
      <c r="N28" s="12">
        <v>6</v>
      </c>
      <c r="O28" s="47">
        <f t="shared" si="1"/>
        <v>0.7142857142857143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/>
      <c r="AC28" s="4"/>
    </row>
    <row r="29" spans="1:29" ht="16.5" x14ac:dyDescent="0.3">
      <c r="A29" s="13">
        <v>24</v>
      </c>
      <c r="B29" s="9" t="s">
        <v>19</v>
      </c>
      <c r="C29" s="9">
        <v>12</v>
      </c>
      <c r="D29" s="9">
        <v>2</v>
      </c>
      <c r="E29" s="9">
        <v>7</v>
      </c>
      <c r="F29" s="9">
        <v>0</v>
      </c>
      <c r="G29" s="9">
        <v>0</v>
      </c>
      <c r="H29" s="9">
        <v>0</v>
      </c>
      <c r="I29" s="9">
        <v>0</v>
      </c>
      <c r="J29" s="9">
        <v>4</v>
      </c>
      <c r="K29" s="9">
        <v>0</v>
      </c>
      <c r="L29" s="10">
        <f t="shared" si="0"/>
        <v>4</v>
      </c>
      <c r="M29" s="11">
        <v>0</v>
      </c>
      <c r="N29" s="12">
        <v>3</v>
      </c>
      <c r="O29" s="47">
        <f t="shared" si="1"/>
        <v>0.63157894736842102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/>
      <c r="AC29" s="4"/>
    </row>
    <row r="30" spans="1:29" ht="16.5" x14ac:dyDescent="0.3">
      <c r="A30" s="13">
        <v>25</v>
      </c>
      <c r="B30" s="13" t="s">
        <v>20</v>
      </c>
      <c r="C30" s="9">
        <v>14</v>
      </c>
      <c r="D30" s="9">
        <v>1</v>
      </c>
      <c r="E30" s="9">
        <v>4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10">
        <f t="shared" si="0"/>
        <v>1</v>
      </c>
      <c r="M30" s="11">
        <v>0</v>
      </c>
      <c r="N30" s="12">
        <v>1</v>
      </c>
      <c r="O30" s="47">
        <f t="shared" si="1"/>
        <v>0.63636363636363635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/>
      <c r="AC30" s="4"/>
    </row>
    <row r="31" spans="1:29" ht="16.5" x14ac:dyDescent="0.3">
      <c r="A31" s="13">
        <v>26</v>
      </c>
      <c r="B31" s="13" t="s">
        <v>14</v>
      </c>
      <c r="C31" s="9">
        <v>18</v>
      </c>
      <c r="D31" s="9">
        <v>1</v>
      </c>
      <c r="E31" s="9">
        <v>5</v>
      </c>
      <c r="F31" s="9">
        <v>0</v>
      </c>
      <c r="G31" s="9">
        <v>0</v>
      </c>
      <c r="H31" s="9">
        <v>1</v>
      </c>
      <c r="I31" s="9">
        <v>0</v>
      </c>
      <c r="J31" s="9">
        <v>2</v>
      </c>
      <c r="K31" s="9">
        <v>1</v>
      </c>
      <c r="L31" s="10">
        <f t="shared" si="0"/>
        <v>4</v>
      </c>
      <c r="M31" s="11">
        <v>0</v>
      </c>
      <c r="N31" s="12">
        <v>0</v>
      </c>
      <c r="O31" s="47">
        <f t="shared" si="1"/>
        <v>0.8571428571428571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/>
      <c r="AC31" s="4"/>
    </row>
    <row r="32" spans="1:29" ht="16.5" x14ac:dyDescent="0.3">
      <c r="A32" s="13">
        <v>27</v>
      </c>
      <c r="B32" s="9" t="s">
        <v>15</v>
      </c>
      <c r="C32" s="9">
        <v>18</v>
      </c>
      <c r="D32" s="9">
        <v>1</v>
      </c>
      <c r="E32" s="9">
        <v>5</v>
      </c>
      <c r="F32" s="9">
        <v>0</v>
      </c>
      <c r="G32" s="9">
        <v>0</v>
      </c>
      <c r="H32" s="9">
        <v>1</v>
      </c>
      <c r="I32" s="9">
        <v>0</v>
      </c>
      <c r="J32" s="9">
        <v>1</v>
      </c>
      <c r="K32" s="9">
        <v>0</v>
      </c>
      <c r="L32" s="10">
        <f>SUM(H32,I32,J32,K32)</f>
        <v>2</v>
      </c>
      <c r="M32" s="11">
        <v>0</v>
      </c>
      <c r="N32" s="12">
        <v>6</v>
      </c>
      <c r="O32" s="47">
        <f t="shared" si="1"/>
        <v>0.8571428571428571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/>
      <c r="AC32" s="4"/>
    </row>
    <row r="33" spans="1:29" ht="16.5" x14ac:dyDescent="0.3">
      <c r="A33" s="13">
        <v>28</v>
      </c>
      <c r="B33" s="9" t="s">
        <v>16</v>
      </c>
      <c r="C33" s="9">
        <v>16</v>
      </c>
      <c r="D33" s="9">
        <v>1</v>
      </c>
      <c r="E33" s="9">
        <v>6</v>
      </c>
      <c r="F33" s="9">
        <v>0</v>
      </c>
      <c r="G33" s="9">
        <v>0</v>
      </c>
      <c r="H33" s="9">
        <v>1</v>
      </c>
      <c r="I33" s="9">
        <v>0</v>
      </c>
      <c r="J33" s="9">
        <v>3</v>
      </c>
      <c r="K33" s="9">
        <v>0</v>
      </c>
      <c r="L33" s="10">
        <f t="shared" si="0"/>
        <v>4</v>
      </c>
      <c r="M33" s="11">
        <v>1</v>
      </c>
      <c r="N33" s="12">
        <v>5</v>
      </c>
      <c r="O33" s="47">
        <f t="shared" si="1"/>
        <v>0.8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/>
      <c r="AC33" s="4"/>
    </row>
    <row r="34" spans="1:29" ht="16.5" x14ac:dyDescent="0.3">
      <c r="A34" s="13">
        <v>29</v>
      </c>
      <c r="B34" s="9" t="s">
        <v>17</v>
      </c>
      <c r="C34" s="9">
        <v>13</v>
      </c>
      <c r="D34" s="9">
        <v>3</v>
      </c>
      <c r="E34" s="9">
        <v>6</v>
      </c>
      <c r="F34" s="9">
        <v>0</v>
      </c>
      <c r="G34" s="9">
        <v>0</v>
      </c>
      <c r="H34" s="9">
        <v>0</v>
      </c>
      <c r="I34" s="9">
        <v>1</v>
      </c>
      <c r="J34" s="9">
        <v>4</v>
      </c>
      <c r="K34" s="9">
        <v>0</v>
      </c>
      <c r="L34" s="10">
        <f t="shared" si="0"/>
        <v>5</v>
      </c>
      <c r="M34" s="11">
        <v>0</v>
      </c>
      <c r="N34" s="12">
        <v>3</v>
      </c>
      <c r="O34" s="47">
        <f t="shared" si="1"/>
        <v>0.65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/>
      <c r="AC34" s="4"/>
    </row>
    <row r="35" spans="1:29" ht="16.5" x14ac:dyDescent="0.3">
      <c r="A35" s="8">
        <v>30</v>
      </c>
      <c r="B35" s="9" t="s">
        <v>18</v>
      </c>
      <c r="C35" s="9">
        <v>15</v>
      </c>
      <c r="D35" s="9">
        <v>4</v>
      </c>
      <c r="E35" s="9">
        <v>6</v>
      </c>
      <c r="F35" s="9">
        <v>0</v>
      </c>
      <c r="G35" s="9">
        <v>0</v>
      </c>
      <c r="H35" s="9">
        <v>0</v>
      </c>
      <c r="I35" s="9">
        <v>0</v>
      </c>
      <c r="J35" s="9">
        <v>4</v>
      </c>
      <c r="K35" s="9">
        <v>0</v>
      </c>
      <c r="L35" s="10">
        <f t="shared" si="0"/>
        <v>4</v>
      </c>
      <c r="M35" s="11">
        <v>0</v>
      </c>
      <c r="N35" s="12">
        <v>2</v>
      </c>
      <c r="O35" s="47">
        <f t="shared" si="1"/>
        <v>0.75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/>
      <c r="AC35" s="4"/>
    </row>
    <row r="36" spans="1:29" ht="16.5" x14ac:dyDescent="0.3">
      <c r="A36" s="13">
        <v>31</v>
      </c>
      <c r="B36" s="9" t="s">
        <v>19</v>
      </c>
      <c r="C36" s="9">
        <v>18</v>
      </c>
      <c r="D36" s="9">
        <v>3</v>
      </c>
      <c r="E36" s="9">
        <v>6</v>
      </c>
      <c r="F36" s="9">
        <v>0</v>
      </c>
      <c r="G36" s="9">
        <v>0</v>
      </c>
      <c r="H36" s="9">
        <v>2</v>
      </c>
      <c r="I36" s="9">
        <v>0</v>
      </c>
      <c r="J36" s="9">
        <v>3</v>
      </c>
      <c r="K36" s="9">
        <v>0</v>
      </c>
      <c r="L36" s="10">
        <f t="shared" si="0"/>
        <v>5</v>
      </c>
      <c r="M36" s="11">
        <v>0</v>
      </c>
      <c r="N36" s="12">
        <v>7</v>
      </c>
      <c r="O36" s="47">
        <f t="shared" si="1"/>
        <v>0.9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/>
      <c r="AC36" s="4"/>
    </row>
    <row r="37" spans="1:29" ht="16.5" x14ac:dyDescent="0.3">
      <c r="A37" s="37" t="s">
        <v>22</v>
      </c>
      <c r="B37" s="37"/>
      <c r="C37" s="13">
        <f>SUM(C6:C36)</f>
        <v>532</v>
      </c>
      <c r="D37" s="13">
        <f t="shared" ref="D37:N37" si="2">SUM(D6:D36)</f>
        <v>60</v>
      </c>
      <c r="E37" s="13">
        <f t="shared" si="2"/>
        <v>180</v>
      </c>
      <c r="F37" s="13">
        <f t="shared" si="2"/>
        <v>13</v>
      </c>
      <c r="G37" s="13">
        <f t="shared" si="2"/>
        <v>0</v>
      </c>
      <c r="H37" s="13">
        <f>SUM(H6:H36)</f>
        <v>18</v>
      </c>
      <c r="I37" s="13">
        <f t="shared" si="2"/>
        <v>9</v>
      </c>
      <c r="J37" s="13">
        <f t="shared" si="2"/>
        <v>56</v>
      </c>
      <c r="K37" s="13">
        <f t="shared" si="2"/>
        <v>1</v>
      </c>
      <c r="L37" s="16">
        <f t="shared" si="2"/>
        <v>84</v>
      </c>
      <c r="M37" s="17">
        <f t="shared" si="2"/>
        <v>5</v>
      </c>
      <c r="N37" s="18">
        <f t="shared" si="2"/>
        <v>87</v>
      </c>
      <c r="O37" s="48">
        <f>AVERAGE(O6:O36)</f>
        <v>0.87059192458173773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/>
      <c r="AC37" s="4"/>
    </row>
    <row r="38" spans="1:29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9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17.161290322580644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9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5.806451612903226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9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2.7096774193548385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9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0.58064516129032262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9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0.29032258064516131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9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1.8064516129032258</v>
      </c>
      <c r="M44" s="40"/>
      <c r="N44" s="40"/>
      <c r="O44" s="6"/>
      <c r="U44" s="7"/>
      <c r="V44" s="6"/>
      <c r="W44" s="6"/>
    </row>
    <row r="45" spans="1:29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2.806451612903226</v>
      </c>
      <c r="M45" s="40"/>
      <c r="N45" s="40"/>
      <c r="O45" s="6"/>
      <c r="U45" s="7"/>
      <c r="V45" s="6"/>
      <c r="W45" s="6"/>
    </row>
    <row r="46" spans="1:29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5.9523809523809521E-2</v>
      </c>
      <c r="M46" s="41"/>
      <c r="N46" s="41"/>
      <c r="O46" s="6"/>
      <c r="U46" s="7"/>
      <c r="V46" s="6"/>
      <c r="W46" s="6"/>
    </row>
    <row r="48" spans="1:29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</sheetData>
  <mergeCells count="40">
    <mergeCell ref="A43:J43"/>
    <mergeCell ref="L43:N43"/>
    <mergeCell ref="A5:B5"/>
    <mergeCell ref="A37:B37"/>
    <mergeCell ref="A39:J39"/>
    <mergeCell ref="A40:J40"/>
    <mergeCell ref="A44:J44"/>
    <mergeCell ref="A45:J45"/>
    <mergeCell ref="A46:J46"/>
    <mergeCell ref="L44:N44"/>
    <mergeCell ref="L45:N45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A1:Y3"/>
    <mergeCell ref="L39:N39"/>
    <mergeCell ref="L40:N40"/>
    <mergeCell ref="L41:N41"/>
    <mergeCell ref="L42:N42"/>
    <mergeCell ref="A41:J41"/>
    <mergeCell ref="A42:J42"/>
    <mergeCell ref="C52:D52"/>
    <mergeCell ref="E52:F52"/>
    <mergeCell ref="G52:H52"/>
    <mergeCell ref="I52:J52"/>
    <mergeCell ref="K52:L52"/>
  </mergeCells>
  <pageMargins left="0.7" right="0.7" top="0.75" bottom="0.75" header="0.3" footer="0.3"/>
  <pageSetup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34" sqref="J34"/>
    </sheetView>
  </sheetViews>
  <sheetFormatPr defaultRowHeight="11.25" x14ac:dyDescent="0.2"/>
  <sheetData>
    <row r="1" spans="1:9" x14ac:dyDescent="0.2">
      <c r="A1" s="4">
        <v>44986</v>
      </c>
      <c r="B1">
        <f>26-SUM(Mar!C6,Mar!E6,Mar!F6,Mar!G6)</f>
        <v>0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4">
        <v>44987</v>
      </c>
      <c r="B2">
        <f>26-SUM(Mar!C7,Mar!E7,Mar!F7,Mar!G7)</f>
        <v>3</v>
      </c>
      <c r="E2" t="s">
        <v>34</v>
      </c>
      <c r="F2">
        <v>12</v>
      </c>
      <c r="G2">
        <v>10</v>
      </c>
      <c r="H2">
        <v>49</v>
      </c>
      <c r="I2">
        <v>1</v>
      </c>
    </row>
    <row r="3" spans="1:9" x14ac:dyDescent="0.2">
      <c r="A3" s="4">
        <v>44988</v>
      </c>
      <c r="B3">
        <f>26-SUM(Mar!C8,Mar!E8,Mar!F8,Mar!G8)</f>
        <v>2</v>
      </c>
      <c r="E3" t="s">
        <v>35</v>
      </c>
      <c r="F3">
        <v>14</v>
      </c>
      <c r="G3">
        <v>9</v>
      </c>
      <c r="H3">
        <v>68</v>
      </c>
      <c r="I3">
        <v>0</v>
      </c>
    </row>
    <row r="4" spans="1:9" x14ac:dyDescent="0.2">
      <c r="A4" s="4">
        <v>44989</v>
      </c>
      <c r="B4">
        <f>26-SUM(Mar!C9,Mar!E9,Mar!F9,Mar!G9)</f>
        <v>0</v>
      </c>
      <c r="E4" t="s">
        <v>36</v>
      </c>
      <c r="F4">
        <v>18</v>
      </c>
      <c r="G4">
        <v>9</v>
      </c>
      <c r="H4">
        <v>56</v>
      </c>
      <c r="I4">
        <v>1</v>
      </c>
    </row>
    <row r="5" spans="1:9" x14ac:dyDescent="0.2">
      <c r="A5" s="4">
        <v>44990</v>
      </c>
      <c r="B5">
        <f>26-SUM(Mar!C10,Mar!E10,Mar!F10,Mar!G10)</f>
        <v>0</v>
      </c>
      <c r="E5" t="s">
        <v>37</v>
      </c>
    </row>
    <row r="6" spans="1:9" x14ac:dyDescent="0.2">
      <c r="A6" s="4">
        <v>44991</v>
      </c>
      <c r="B6">
        <f>26-SUM(Mar!C11,Mar!E11,Mar!F11,Mar!G11)</f>
        <v>0</v>
      </c>
      <c r="E6" t="s">
        <v>38</v>
      </c>
    </row>
    <row r="7" spans="1:9" x14ac:dyDescent="0.2">
      <c r="A7" s="4">
        <v>44992</v>
      </c>
      <c r="B7">
        <f>26-SUM(Mar!C12,Mar!E12,Mar!F12,Mar!G12)</f>
        <v>3</v>
      </c>
      <c r="E7" t="s">
        <v>39</v>
      </c>
    </row>
    <row r="8" spans="1:9" x14ac:dyDescent="0.2">
      <c r="A8" s="4">
        <v>44993</v>
      </c>
      <c r="B8">
        <f>26-SUM(Mar!C13,Mar!E13,Mar!F13,Mar!G13)</f>
        <v>5</v>
      </c>
      <c r="E8" t="s">
        <v>40</v>
      </c>
    </row>
    <row r="9" spans="1:9" x14ac:dyDescent="0.2">
      <c r="A9" s="4">
        <v>44994</v>
      </c>
      <c r="B9">
        <f>26-SUM(Mar!C14,Mar!E14,Mar!F14,Mar!G14)</f>
        <v>2</v>
      </c>
      <c r="E9" t="s">
        <v>41</v>
      </c>
    </row>
    <row r="10" spans="1:9" x14ac:dyDescent="0.2">
      <c r="A10" s="4">
        <v>44995</v>
      </c>
      <c r="B10">
        <f>26-SUM(Mar!C15,Mar!E15,Mar!F15,Mar!G15)</f>
        <v>3</v>
      </c>
      <c r="E10" t="s">
        <v>42</v>
      </c>
    </row>
    <row r="11" spans="1:9" x14ac:dyDescent="0.2">
      <c r="A11" s="4">
        <v>44996</v>
      </c>
      <c r="B11">
        <f>26-SUM(Mar!C16,Mar!E16,Mar!F16,Mar!G16)</f>
        <v>3</v>
      </c>
      <c r="E11" t="s">
        <v>43</v>
      </c>
    </row>
    <row r="12" spans="1:9" x14ac:dyDescent="0.2">
      <c r="A12" s="4">
        <v>44997</v>
      </c>
      <c r="B12">
        <f>26-SUM(Mar!C17,Mar!E17,Mar!F17,Mar!G17)</f>
        <v>2</v>
      </c>
      <c r="E12" t="s">
        <v>44</v>
      </c>
    </row>
    <row r="13" spans="1:9" x14ac:dyDescent="0.2">
      <c r="A13" s="4">
        <v>44998</v>
      </c>
      <c r="B13">
        <f>26-SUM(Mar!C18,Mar!E18,Mar!F18,Mar!G18)</f>
        <v>2</v>
      </c>
      <c r="E13" t="s">
        <v>45</v>
      </c>
    </row>
    <row r="14" spans="1:9" x14ac:dyDescent="0.2">
      <c r="A14" s="4">
        <v>44999</v>
      </c>
      <c r="B14">
        <f>26-SUM(Mar!C19,Mar!E19,Mar!F19,Mar!G19)</f>
        <v>3</v>
      </c>
      <c r="E14" t="s">
        <v>46</v>
      </c>
      <c r="F14">
        <f>SUM(F2:F13)</f>
        <v>44</v>
      </c>
      <c r="G14">
        <f>SUM(G2:G13)</f>
        <v>28</v>
      </c>
      <c r="H14">
        <f>SUM(H2:H13)</f>
        <v>173</v>
      </c>
      <c r="I14">
        <f>SUM(I2:I13)</f>
        <v>2</v>
      </c>
    </row>
    <row r="15" spans="1:9" x14ac:dyDescent="0.2">
      <c r="A15" s="4">
        <v>45000</v>
      </c>
      <c r="B15">
        <f>26-SUM(Mar!C20,Mar!E20,Mar!F20,Mar!G20)</f>
        <v>1</v>
      </c>
    </row>
    <row r="16" spans="1:9" x14ac:dyDescent="0.2">
      <c r="A16" s="4">
        <v>45001</v>
      </c>
      <c r="B16">
        <f>26-SUM(Mar!C21,Mar!E21,Mar!F21,Mar!G21)</f>
        <v>1</v>
      </c>
      <c r="F16" t="s">
        <v>30</v>
      </c>
      <c r="G16" t="s">
        <v>31</v>
      </c>
      <c r="H16" t="s">
        <v>32</v>
      </c>
      <c r="I16" t="s">
        <v>33</v>
      </c>
    </row>
    <row r="17" spans="1:9" x14ac:dyDescent="0.2">
      <c r="A17" s="4">
        <v>45002</v>
      </c>
      <c r="B17">
        <f>26-SUM(Mar!C22,Mar!E22,Mar!F22,Mar!G22)</f>
        <v>0</v>
      </c>
      <c r="E17">
        <v>2019</v>
      </c>
      <c r="F17">
        <v>34</v>
      </c>
      <c r="G17">
        <v>30</v>
      </c>
      <c r="H17">
        <v>24</v>
      </c>
      <c r="I17">
        <v>0</v>
      </c>
    </row>
    <row r="18" spans="1:9" x14ac:dyDescent="0.2">
      <c r="A18" s="4">
        <v>45003</v>
      </c>
      <c r="B18">
        <f>26-SUM(Mar!C23,Mar!E23,Mar!F23,Mar!G23)</f>
        <v>2</v>
      </c>
      <c r="E18">
        <v>2020</v>
      </c>
      <c r="F18">
        <v>56</v>
      </c>
      <c r="G18">
        <v>15</v>
      </c>
      <c r="H18">
        <v>33</v>
      </c>
      <c r="I18">
        <v>0</v>
      </c>
    </row>
    <row r="19" spans="1:9" x14ac:dyDescent="0.2">
      <c r="A19" s="4">
        <v>45004</v>
      </c>
      <c r="B19">
        <f>26-SUM(Mar!C24,Mar!E24,Mar!F24,Mar!G24)</f>
        <v>1</v>
      </c>
      <c r="E19">
        <v>2021</v>
      </c>
      <c r="F19">
        <v>53</v>
      </c>
      <c r="G19">
        <v>8</v>
      </c>
      <c r="H19">
        <v>39</v>
      </c>
      <c r="I19">
        <v>0</v>
      </c>
    </row>
    <row r="20" spans="1:9" x14ac:dyDescent="0.2">
      <c r="A20" s="4">
        <v>45005</v>
      </c>
      <c r="B20">
        <f>26-SUM(Mar!C25,Mar!E25,Mar!F25,Mar!G25)</f>
        <v>1</v>
      </c>
      <c r="E20">
        <v>2022</v>
      </c>
      <c r="F20">
        <v>27</v>
      </c>
      <c r="G20">
        <v>10</v>
      </c>
      <c r="H20">
        <v>41</v>
      </c>
      <c r="I20">
        <v>0</v>
      </c>
    </row>
    <row r="21" spans="1:9" x14ac:dyDescent="0.2">
      <c r="A21" s="4">
        <v>45006</v>
      </c>
      <c r="B21">
        <f>26-SUM(Mar!C26,Mar!E26,Mar!F26,Mar!G26)</f>
        <v>2</v>
      </c>
      <c r="E21">
        <v>2023</v>
      </c>
      <c r="F21">
        <v>18</v>
      </c>
      <c r="G21">
        <v>9</v>
      </c>
      <c r="H21">
        <v>56</v>
      </c>
      <c r="I21">
        <v>1</v>
      </c>
    </row>
    <row r="22" spans="1:9" x14ac:dyDescent="0.2">
      <c r="A22" s="4">
        <v>45007</v>
      </c>
      <c r="B22">
        <f>26-SUM(Mar!C27,Mar!E27,Mar!F27,Mar!G27)</f>
        <v>0</v>
      </c>
    </row>
    <row r="23" spans="1:9" x14ac:dyDescent="0.2">
      <c r="A23" s="4">
        <v>45008</v>
      </c>
      <c r="B23">
        <f>26-SUM(Mar!C28,Mar!E28,Mar!F28,Mar!G28)</f>
        <v>6</v>
      </c>
    </row>
    <row r="24" spans="1:9" x14ac:dyDescent="0.2">
      <c r="A24" s="4">
        <v>45009</v>
      </c>
      <c r="B24">
        <f>26-SUM(Mar!C29,Mar!E29,Mar!F29,Mar!G29)</f>
        <v>7</v>
      </c>
    </row>
    <row r="25" spans="1:9" x14ac:dyDescent="0.2">
      <c r="A25" s="4">
        <v>45010</v>
      </c>
      <c r="B25">
        <f>26-SUM(Mar!C30,Mar!E30,Mar!F30,Mar!G30)</f>
        <v>8</v>
      </c>
    </row>
    <row r="26" spans="1:9" x14ac:dyDescent="0.2">
      <c r="A26" s="4">
        <v>45011</v>
      </c>
      <c r="B26">
        <f>26-SUM(Mar!C31,Mar!E31,Mar!F31,Mar!G31)</f>
        <v>3</v>
      </c>
    </row>
    <row r="27" spans="1:9" x14ac:dyDescent="0.2">
      <c r="A27" s="4">
        <v>45012</v>
      </c>
      <c r="B27">
        <f>26-SUM(Mar!C32,Mar!E32,Mar!F32,Mar!G32)</f>
        <v>3</v>
      </c>
    </row>
    <row r="28" spans="1:9" x14ac:dyDescent="0.2">
      <c r="A28" s="4">
        <v>45013</v>
      </c>
      <c r="B28">
        <f>26-SUM(Mar!C33,Mar!E33,Mar!F33,Mar!G33)</f>
        <v>4</v>
      </c>
    </row>
    <row r="29" spans="1:9" x14ac:dyDescent="0.2">
      <c r="A29" s="4">
        <v>45014</v>
      </c>
      <c r="B29">
        <f>26-SUM(Mar!C34,Mar!E34,Mar!F34,Mar!G34)</f>
        <v>7</v>
      </c>
    </row>
    <row r="30" spans="1:9" x14ac:dyDescent="0.2">
      <c r="A30" s="4">
        <v>45015</v>
      </c>
      <c r="B30">
        <f>26-SUM(Mar!C35,Mar!E35,Mar!F35,Mar!G35)</f>
        <v>5</v>
      </c>
    </row>
    <row r="31" spans="1:9" x14ac:dyDescent="0.2">
      <c r="A31" s="4">
        <v>45016</v>
      </c>
      <c r="B31">
        <f>26-SUM(Mar!C36,Mar!E36,Mar!F36,Mar!G36)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opLeftCell="A4" zoomScaleNormal="100" workbookViewId="0">
      <selection activeCell="O36" sqref="O5:O36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30" max="30" width="9.33203125" style="4"/>
    <col min="36" max="36" width="10.6640625" customWidth="1"/>
  </cols>
  <sheetData>
    <row r="1" spans="1:3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3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3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31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31" ht="179.25" x14ac:dyDescent="0.35">
      <c r="A5" s="42" t="s">
        <v>50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D5"/>
      <c r="AE5" s="4"/>
    </row>
    <row r="6" spans="1:31" ht="16.5" x14ac:dyDescent="0.3">
      <c r="A6" s="8">
        <v>1</v>
      </c>
      <c r="B6" s="13" t="s">
        <v>20</v>
      </c>
      <c r="C6" s="9">
        <v>15</v>
      </c>
      <c r="D6" s="9">
        <v>4</v>
      </c>
      <c r="E6" s="9">
        <v>5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10">
        <f>SUM(H6,I6,J6,K6)</f>
        <v>1</v>
      </c>
      <c r="M6" s="11">
        <v>0</v>
      </c>
      <c r="N6" s="12">
        <v>1</v>
      </c>
      <c r="O6" s="47">
        <f>(C6)/(26-E6-F6-G6)</f>
        <v>0.7142857142857143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D6"/>
      <c r="AE6" s="4"/>
    </row>
    <row r="7" spans="1:31" ht="16.5" x14ac:dyDescent="0.3">
      <c r="A7" s="8">
        <v>2</v>
      </c>
      <c r="B7" s="13" t="s">
        <v>14</v>
      </c>
      <c r="C7" s="9">
        <v>16</v>
      </c>
      <c r="D7" s="9">
        <v>4</v>
      </c>
      <c r="E7" s="9">
        <v>5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10">
        <f t="shared" ref="L7:L35" si="0">SUM(H7,I7,J7,K7)</f>
        <v>1</v>
      </c>
      <c r="M7" s="11">
        <v>0</v>
      </c>
      <c r="N7" s="12">
        <v>0</v>
      </c>
      <c r="O7" s="47">
        <f t="shared" ref="O7:O35" si="1">(C7)/(26-E7-F7-G7)</f>
        <v>0.76190476190476186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D7"/>
      <c r="AE7" s="4"/>
    </row>
    <row r="8" spans="1:31" ht="16.5" x14ac:dyDescent="0.3">
      <c r="A8" s="13">
        <v>3</v>
      </c>
      <c r="B8" s="9" t="s">
        <v>15</v>
      </c>
      <c r="C8" s="9">
        <v>16</v>
      </c>
      <c r="D8" s="9">
        <v>4</v>
      </c>
      <c r="E8" s="9">
        <v>5</v>
      </c>
      <c r="F8" s="9">
        <v>0</v>
      </c>
      <c r="G8" s="9">
        <v>0</v>
      </c>
      <c r="H8" s="9">
        <v>1</v>
      </c>
      <c r="I8" s="9">
        <v>0</v>
      </c>
      <c r="J8" s="9">
        <v>2</v>
      </c>
      <c r="K8" s="9">
        <v>0</v>
      </c>
      <c r="L8" s="10">
        <f t="shared" si="0"/>
        <v>3</v>
      </c>
      <c r="M8" s="11">
        <v>0</v>
      </c>
      <c r="N8" s="12">
        <v>7</v>
      </c>
      <c r="O8" s="47">
        <f t="shared" si="1"/>
        <v>0.76190476190476186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D8"/>
      <c r="AE8" s="4"/>
    </row>
    <row r="9" spans="1:31" ht="16.5" x14ac:dyDescent="0.3">
      <c r="A9" s="8">
        <v>4</v>
      </c>
      <c r="B9" s="9" t="s">
        <v>16</v>
      </c>
      <c r="C9" s="9">
        <v>12</v>
      </c>
      <c r="D9" s="9">
        <v>1</v>
      </c>
      <c r="E9" s="9">
        <v>4</v>
      </c>
      <c r="F9" s="9">
        <v>0</v>
      </c>
      <c r="G9" s="9">
        <v>0</v>
      </c>
      <c r="H9" s="9">
        <v>3</v>
      </c>
      <c r="I9" s="9">
        <v>0</v>
      </c>
      <c r="J9" s="9">
        <v>3</v>
      </c>
      <c r="K9" s="9">
        <v>0</v>
      </c>
      <c r="L9" s="10">
        <f t="shared" si="0"/>
        <v>6</v>
      </c>
      <c r="M9" s="11">
        <v>0</v>
      </c>
      <c r="N9" s="12">
        <v>4</v>
      </c>
      <c r="O9" s="47">
        <f t="shared" si="1"/>
        <v>0.54545454545454541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D9"/>
      <c r="AE9" s="4"/>
    </row>
    <row r="10" spans="1:31" ht="16.5" x14ac:dyDescent="0.3">
      <c r="A10" s="13">
        <v>5</v>
      </c>
      <c r="B10" s="9" t="s">
        <v>17</v>
      </c>
      <c r="C10" s="9">
        <v>15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0</v>
      </c>
      <c r="J10" s="9">
        <v>3</v>
      </c>
      <c r="K10" s="9">
        <v>0</v>
      </c>
      <c r="L10" s="10">
        <f t="shared" si="0"/>
        <v>4</v>
      </c>
      <c r="M10" s="11">
        <v>0</v>
      </c>
      <c r="N10" s="12">
        <v>2</v>
      </c>
      <c r="O10" s="47">
        <f t="shared" si="1"/>
        <v>0.625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D10"/>
      <c r="AE10" s="4"/>
    </row>
    <row r="11" spans="1:31" ht="16.5" x14ac:dyDescent="0.3">
      <c r="A11" s="13">
        <v>6</v>
      </c>
      <c r="B11" s="9" t="s">
        <v>18</v>
      </c>
      <c r="C11" s="9">
        <v>17</v>
      </c>
      <c r="D11" s="9">
        <v>2</v>
      </c>
      <c r="E11" s="9">
        <v>5</v>
      </c>
      <c r="F11" s="9">
        <v>0</v>
      </c>
      <c r="G11" s="9">
        <v>0</v>
      </c>
      <c r="H11" s="9">
        <v>1</v>
      </c>
      <c r="I11" s="9">
        <v>0</v>
      </c>
      <c r="J11" s="9">
        <v>6</v>
      </c>
      <c r="K11" s="9">
        <v>0</v>
      </c>
      <c r="L11" s="10">
        <f t="shared" si="0"/>
        <v>7</v>
      </c>
      <c r="M11" s="11">
        <v>1</v>
      </c>
      <c r="N11" s="12">
        <v>4</v>
      </c>
      <c r="O11" s="47">
        <f t="shared" si="1"/>
        <v>0.80952380952380953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D11"/>
      <c r="AE11" s="4"/>
    </row>
    <row r="12" spans="1:31" ht="16.5" x14ac:dyDescent="0.3">
      <c r="A12" s="13">
        <v>7</v>
      </c>
      <c r="B12" s="9" t="s">
        <v>19</v>
      </c>
      <c r="C12" s="9">
        <v>19</v>
      </c>
      <c r="D12" s="9">
        <v>1</v>
      </c>
      <c r="E12" s="9">
        <v>6</v>
      </c>
      <c r="F12" s="9">
        <v>0</v>
      </c>
      <c r="G12" s="9">
        <v>0</v>
      </c>
      <c r="H12" s="9">
        <v>0</v>
      </c>
      <c r="I12" s="9">
        <v>0</v>
      </c>
      <c r="J12" s="9">
        <v>4</v>
      </c>
      <c r="K12" s="9">
        <v>0</v>
      </c>
      <c r="L12" s="10">
        <f t="shared" si="0"/>
        <v>4</v>
      </c>
      <c r="M12" s="11">
        <v>0</v>
      </c>
      <c r="N12" s="12">
        <v>4</v>
      </c>
      <c r="O12" s="47">
        <f t="shared" si="1"/>
        <v>0.95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D12"/>
      <c r="AE12" s="4"/>
    </row>
    <row r="13" spans="1:31" ht="16.5" x14ac:dyDescent="0.3">
      <c r="A13" s="13">
        <v>8</v>
      </c>
      <c r="B13" s="13" t="s">
        <v>20</v>
      </c>
      <c r="C13" s="9">
        <v>19</v>
      </c>
      <c r="D13" s="9">
        <v>2</v>
      </c>
      <c r="E13" s="9">
        <v>7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">
        <f t="shared" si="0"/>
        <v>0</v>
      </c>
      <c r="M13" s="11">
        <v>0</v>
      </c>
      <c r="N13" s="12">
        <v>0</v>
      </c>
      <c r="O13" s="47">
        <f t="shared" si="1"/>
        <v>1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D13"/>
      <c r="AE13" s="4"/>
    </row>
    <row r="14" spans="1:31" ht="16.5" x14ac:dyDescent="0.3">
      <c r="A14" s="13">
        <v>9</v>
      </c>
      <c r="B14" s="13" t="s">
        <v>14</v>
      </c>
      <c r="C14" s="9">
        <v>19</v>
      </c>
      <c r="D14" s="9">
        <v>2</v>
      </c>
      <c r="E14" s="9">
        <v>7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f t="shared" si="0"/>
        <v>0</v>
      </c>
      <c r="M14" s="11">
        <v>0</v>
      </c>
      <c r="N14" s="12">
        <v>0</v>
      </c>
      <c r="O14" s="47">
        <f t="shared" si="1"/>
        <v>1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D14"/>
      <c r="AE14" s="4"/>
    </row>
    <row r="15" spans="1:31" ht="16.5" x14ac:dyDescent="0.3">
      <c r="A15" s="13">
        <v>10</v>
      </c>
      <c r="B15" s="9" t="s">
        <v>15</v>
      </c>
      <c r="C15" s="9">
        <v>19</v>
      </c>
      <c r="D15" s="9">
        <v>2</v>
      </c>
      <c r="E15" s="9">
        <v>7</v>
      </c>
      <c r="F15" s="9">
        <v>0</v>
      </c>
      <c r="G15" s="9">
        <v>0</v>
      </c>
      <c r="H15" s="9">
        <v>1</v>
      </c>
      <c r="I15" s="9">
        <v>0</v>
      </c>
      <c r="J15" s="9">
        <v>3</v>
      </c>
      <c r="K15" s="9">
        <v>0</v>
      </c>
      <c r="L15" s="10">
        <f t="shared" si="0"/>
        <v>4</v>
      </c>
      <c r="M15" s="11">
        <v>1</v>
      </c>
      <c r="N15" s="12">
        <v>4</v>
      </c>
      <c r="O15" s="47">
        <f t="shared" si="1"/>
        <v>1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D15"/>
      <c r="AE15" s="4"/>
    </row>
    <row r="16" spans="1:31" ht="16.5" x14ac:dyDescent="0.3">
      <c r="A16" s="13">
        <v>11</v>
      </c>
      <c r="B16" s="9" t="s">
        <v>16</v>
      </c>
      <c r="C16" s="9">
        <v>19</v>
      </c>
      <c r="D16" s="9">
        <v>2</v>
      </c>
      <c r="E16" s="9">
        <v>7</v>
      </c>
      <c r="F16" s="9">
        <v>0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10">
        <f t="shared" si="0"/>
        <v>3</v>
      </c>
      <c r="M16" s="11">
        <v>1</v>
      </c>
      <c r="N16" s="12">
        <v>5</v>
      </c>
      <c r="O16" s="47">
        <f t="shared" si="1"/>
        <v>1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D16"/>
      <c r="AE16" s="4"/>
    </row>
    <row r="17" spans="1:31" ht="16.5" x14ac:dyDescent="0.3">
      <c r="A17" s="13">
        <v>12</v>
      </c>
      <c r="B17" s="9" t="s">
        <v>17</v>
      </c>
      <c r="C17" s="9">
        <v>17</v>
      </c>
      <c r="D17" s="9">
        <v>0</v>
      </c>
      <c r="E17" s="9">
        <v>6</v>
      </c>
      <c r="F17" s="9">
        <v>0</v>
      </c>
      <c r="G17" s="9">
        <v>0</v>
      </c>
      <c r="H17" s="9">
        <v>0</v>
      </c>
      <c r="I17" s="9">
        <v>0</v>
      </c>
      <c r="J17" s="9">
        <v>4</v>
      </c>
      <c r="K17" s="9">
        <v>0</v>
      </c>
      <c r="L17" s="10">
        <f t="shared" si="0"/>
        <v>4</v>
      </c>
      <c r="M17" s="11">
        <v>0</v>
      </c>
      <c r="N17" s="12">
        <v>5</v>
      </c>
      <c r="O17" s="47">
        <f t="shared" si="1"/>
        <v>0.85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D17"/>
      <c r="AE17" s="4"/>
    </row>
    <row r="18" spans="1:31" ht="16.5" x14ac:dyDescent="0.3">
      <c r="A18" s="13">
        <v>13</v>
      </c>
      <c r="B18" s="9" t="s">
        <v>18</v>
      </c>
      <c r="C18" s="9">
        <v>16</v>
      </c>
      <c r="D18" s="9">
        <v>2</v>
      </c>
      <c r="E18" s="9">
        <v>5</v>
      </c>
      <c r="F18" s="9">
        <v>0</v>
      </c>
      <c r="G18" s="9">
        <v>0</v>
      </c>
      <c r="H18" s="9">
        <v>0</v>
      </c>
      <c r="I18" s="9">
        <v>1</v>
      </c>
      <c r="J18" s="9">
        <v>4</v>
      </c>
      <c r="K18" s="9">
        <v>0</v>
      </c>
      <c r="L18" s="10">
        <f t="shared" si="0"/>
        <v>5</v>
      </c>
      <c r="M18" s="11">
        <v>0</v>
      </c>
      <c r="N18" s="12">
        <v>1</v>
      </c>
      <c r="O18" s="47">
        <f t="shared" si="1"/>
        <v>0.76190476190476186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D18"/>
      <c r="AE18" s="4"/>
    </row>
    <row r="19" spans="1:31" ht="16.5" x14ac:dyDescent="0.3">
      <c r="A19" s="13">
        <v>14</v>
      </c>
      <c r="B19" s="9" t="s">
        <v>19</v>
      </c>
      <c r="C19" s="9">
        <v>21</v>
      </c>
      <c r="D19" s="9">
        <v>2</v>
      </c>
      <c r="E19" s="9">
        <v>5</v>
      </c>
      <c r="F19" s="9">
        <v>0</v>
      </c>
      <c r="G19" s="9">
        <v>0</v>
      </c>
      <c r="H19" s="9">
        <v>0</v>
      </c>
      <c r="I19" s="9">
        <v>1</v>
      </c>
      <c r="J19" s="9">
        <v>2</v>
      </c>
      <c r="K19" s="9">
        <v>0</v>
      </c>
      <c r="L19" s="10">
        <f t="shared" si="0"/>
        <v>3</v>
      </c>
      <c r="M19" s="11">
        <v>0</v>
      </c>
      <c r="N19" s="12">
        <v>3</v>
      </c>
      <c r="O19" s="47">
        <f t="shared" si="1"/>
        <v>1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D19"/>
      <c r="AE19" s="4"/>
    </row>
    <row r="20" spans="1:31" ht="16.5" x14ac:dyDescent="0.3">
      <c r="A20" s="13">
        <v>15</v>
      </c>
      <c r="B20" s="13" t="s">
        <v>20</v>
      </c>
      <c r="C20" s="9">
        <v>20</v>
      </c>
      <c r="D20" s="9">
        <v>1</v>
      </c>
      <c r="E20" s="9">
        <v>6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f t="shared" si="0"/>
        <v>0</v>
      </c>
      <c r="M20" s="11">
        <v>0</v>
      </c>
      <c r="N20" s="12">
        <v>0</v>
      </c>
      <c r="O20" s="47">
        <f t="shared" si="1"/>
        <v>1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D20"/>
      <c r="AE20" s="4"/>
    </row>
    <row r="21" spans="1:31" ht="16.5" x14ac:dyDescent="0.3">
      <c r="A21" s="13">
        <v>16</v>
      </c>
      <c r="B21" s="13" t="s">
        <v>14</v>
      </c>
      <c r="C21" s="9">
        <v>18</v>
      </c>
      <c r="D21" s="9">
        <v>1</v>
      </c>
      <c r="E21" s="9">
        <v>7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10">
        <f t="shared" si="0"/>
        <v>0</v>
      </c>
      <c r="M21" s="11">
        <v>0</v>
      </c>
      <c r="N21" s="12">
        <v>2</v>
      </c>
      <c r="O21" s="47">
        <f t="shared" si="1"/>
        <v>0.94736842105263153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D21"/>
      <c r="AE21" s="4"/>
    </row>
    <row r="22" spans="1:31" ht="16.5" x14ac:dyDescent="0.3">
      <c r="A22" s="13">
        <v>17</v>
      </c>
      <c r="B22" s="9" t="s">
        <v>15</v>
      </c>
      <c r="C22" s="9">
        <v>18</v>
      </c>
      <c r="D22" s="9">
        <v>0</v>
      </c>
      <c r="E22" s="9">
        <v>6</v>
      </c>
      <c r="F22" s="9">
        <v>0</v>
      </c>
      <c r="G22" s="9">
        <v>0</v>
      </c>
      <c r="H22" s="9">
        <v>1</v>
      </c>
      <c r="I22" s="9">
        <v>0</v>
      </c>
      <c r="J22" s="9">
        <v>4</v>
      </c>
      <c r="K22" s="9">
        <v>0</v>
      </c>
      <c r="L22" s="10">
        <f t="shared" si="0"/>
        <v>5</v>
      </c>
      <c r="M22" s="11">
        <v>0</v>
      </c>
      <c r="N22" s="12">
        <v>5</v>
      </c>
      <c r="O22" s="47">
        <f t="shared" si="1"/>
        <v>0.9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D22"/>
      <c r="AE22" s="4"/>
    </row>
    <row r="23" spans="1:31" ht="16.5" x14ac:dyDescent="0.3">
      <c r="A23" s="13">
        <v>18</v>
      </c>
      <c r="B23" s="9" t="s">
        <v>16</v>
      </c>
      <c r="C23" s="9">
        <v>18</v>
      </c>
      <c r="D23" s="9">
        <v>1</v>
      </c>
      <c r="E23" s="9">
        <v>7</v>
      </c>
      <c r="F23" s="9">
        <v>0</v>
      </c>
      <c r="G23" s="9">
        <v>0</v>
      </c>
      <c r="H23" s="9">
        <v>1</v>
      </c>
      <c r="I23" s="9">
        <v>0</v>
      </c>
      <c r="J23" s="9">
        <v>3</v>
      </c>
      <c r="K23" s="9">
        <v>0</v>
      </c>
      <c r="L23" s="10">
        <f t="shared" si="0"/>
        <v>4</v>
      </c>
      <c r="M23" s="11">
        <v>0</v>
      </c>
      <c r="N23" s="12">
        <v>5</v>
      </c>
      <c r="O23" s="47">
        <f t="shared" si="1"/>
        <v>0.94736842105263153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D23"/>
      <c r="AE23" s="4"/>
    </row>
    <row r="24" spans="1:31" ht="16.5" x14ac:dyDescent="0.3">
      <c r="A24" s="13">
        <v>19</v>
      </c>
      <c r="B24" s="9" t="s">
        <v>17</v>
      </c>
      <c r="C24" s="9">
        <v>18</v>
      </c>
      <c r="D24" s="9">
        <v>1</v>
      </c>
      <c r="E24" s="9">
        <v>7</v>
      </c>
      <c r="F24" s="9">
        <v>0</v>
      </c>
      <c r="G24" s="9">
        <v>0</v>
      </c>
      <c r="H24" s="9">
        <v>1</v>
      </c>
      <c r="I24" s="9">
        <v>1</v>
      </c>
      <c r="J24" s="9">
        <v>3</v>
      </c>
      <c r="K24" s="9">
        <v>0</v>
      </c>
      <c r="L24" s="10">
        <f t="shared" si="0"/>
        <v>5</v>
      </c>
      <c r="M24" s="11">
        <v>0</v>
      </c>
      <c r="N24" s="12">
        <v>4</v>
      </c>
      <c r="O24" s="47">
        <f t="shared" si="1"/>
        <v>0.94736842105263153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D24"/>
      <c r="AE24" s="4"/>
    </row>
    <row r="25" spans="1:31" ht="16.5" x14ac:dyDescent="0.3">
      <c r="A25" s="13">
        <v>20</v>
      </c>
      <c r="B25" s="9" t="s">
        <v>18</v>
      </c>
      <c r="C25" s="9">
        <v>18</v>
      </c>
      <c r="D25" s="9">
        <v>1</v>
      </c>
      <c r="E25" s="9">
        <v>6</v>
      </c>
      <c r="F25" s="9">
        <v>0</v>
      </c>
      <c r="G25" s="9">
        <v>0</v>
      </c>
      <c r="H25" s="9">
        <v>0</v>
      </c>
      <c r="I25" s="9">
        <v>1</v>
      </c>
      <c r="J25" s="9">
        <v>3</v>
      </c>
      <c r="K25" s="9">
        <v>0</v>
      </c>
      <c r="L25" s="10">
        <f t="shared" si="0"/>
        <v>4</v>
      </c>
      <c r="M25" s="11">
        <v>1</v>
      </c>
      <c r="N25" s="12">
        <v>6</v>
      </c>
      <c r="O25" s="47">
        <f t="shared" si="1"/>
        <v>0.9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D25"/>
      <c r="AE25" s="4"/>
    </row>
    <row r="26" spans="1:31" ht="16.5" x14ac:dyDescent="0.3">
      <c r="A26" s="13">
        <v>21</v>
      </c>
      <c r="B26" s="9" t="s">
        <v>19</v>
      </c>
      <c r="C26" s="9">
        <v>16</v>
      </c>
      <c r="D26" s="9">
        <v>2</v>
      </c>
      <c r="E26" s="9">
        <v>5</v>
      </c>
      <c r="F26" s="9">
        <v>0</v>
      </c>
      <c r="G26" s="9">
        <v>0</v>
      </c>
      <c r="H26" s="9">
        <v>0</v>
      </c>
      <c r="I26" s="9">
        <v>2</v>
      </c>
      <c r="J26" s="9">
        <v>1</v>
      </c>
      <c r="K26" s="9">
        <v>0</v>
      </c>
      <c r="L26" s="10">
        <f t="shared" si="0"/>
        <v>3</v>
      </c>
      <c r="M26" s="11">
        <v>1</v>
      </c>
      <c r="N26" s="12">
        <v>3</v>
      </c>
      <c r="O26" s="47">
        <f t="shared" si="1"/>
        <v>0.76190476190476186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D26"/>
      <c r="AE26" s="4"/>
    </row>
    <row r="27" spans="1:31" ht="16.5" x14ac:dyDescent="0.3">
      <c r="A27" s="13">
        <v>22</v>
      </c>
      <c r="B27" s="13" t="s">
        <v>20</v>
      </c>
      <c r="C27" s="9">
        <v>17</v>
      </c>
      <c r="D27" s="9">
        <v>1</v>
      </c>
      <c r="E27" s="9">
        <v>8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0</v>
      </c>
      <c r="L27" s="10">
        <f t="shared" si="0"/>
        <v>1</v>
      </c>
      <c r="M27" s="11">
        <v>0</v>
      </c>
      <c r="N27" s="12">
        <v>0</v>
      </c>
      <c r="O27" s="47">
        <f t="shared" si="1"/>
        <v>0.94444444444444442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D27"/>
      <c r="AE27" s="4"/>
    </row>
    <row r="28" spans="1:31" ht="16.5" x14ac:dyDescent="0.3">
      <c r="A28" s="13">
        <v>23</v>
      </c>
      <c r="B28" s="13" t="s">
        <v>14</v>
      </c>
      <c r="C28" s="9">
        <v>17</v>
      </c>
      <c r="D28" s="9">
        <v>1</v>
      </c>
      <c r="E28" s="9">
        <v>8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f t="shared" si="0"/>
        <v>0</v>
      </c>
      <c r="M28" s="11">
        <v>0</v>
      </c>
      <c r="N28" s="12">
        <v>0</v>
      </c>
      <c r="O28" s="47">
        <f t="shared" si="1"/>
        <v>0.94444444444444442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D28"/>
      <c r="AE28" s="4"/>
    </row>
    <row r="29" spans="1:31" ht="16.5" x14ac:dyDescent="0.3">
      <c r="A29" s="13">
        <v>24</v>
      </c>
      <c r="B29" s="9" t="s">
        <v>15</v>
      </c>
      <c r="C29" s="9">
        <v>17</v>
      </c>
      <c r="D29" s="9">
        <v>2</v>
      </c>
      <c r="E29" s="9">
        <v>8</v>
      </c>
      <c r="F29" s="9">
        <v>0</v>
      </c>
      <c r="G29" s="9">
        <v>0</v>
      </c>
      <c r="H29" s="9">
        <v>0</v>
      </c>
      <c r="I29" s="9">
        <v>0</v>
      </c>
      <c r="J29" s="9">
        <v>3</v>
      </c>
      <c r="K29" s="9">
        <v>0</v>
      </c>
      <c r="L29" s="10">
        <f t="shared" si="0"/>
        <v>3</v>
      </c>
      <c r="M29" s="11">
        <v>0</v>
      </c>
      <c r="N29" s="12">
        <v>3</v>
      </c>
      <c r="O29" s="47">
        <f t="shared" si="1"/>
        <v>0.94444444444444442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D29"/>
      <c r="AE29" s="4"/>
    </row>
    <row r="30" spans="1:31" ht="16.5" x14ac:dyDescent="0.3">
      <c r="A30" s="13">
        <v>25</v>
      </c>
      <c r="B30" s="9" t="s">
        <v>16</v>
      </c>
      <c r="C30" s="9">
        <v>17</v>
      </c>
      <c r="D30" s="9">
        <v>2</v>
      </c>
      <c r="E30" s="9">
        <v>6</v>
      </c>
      <c r="F30" s="9">
        <v>0</v>
      </c>
      <c r="G30" s="9">
        <v>0</v>
      </c>
      <c r="H30" s="9">
        <v>1</v>
      </c>
      <c r="I30" s="9">
        <v>0</v>
      </c>
      <c r="J30" s="9">
        <v>4</v>
      </c>
      <c r="K30" s="9">
        <v>0</v>
      </c>
      <c r="L30" s="10">
        <f t="shared" si="0"/>
        <v>5</v>
      </c>
      <c r="M30" s="11">
        <v>1</v>
      </c>
      <c r="N30" s="12">
        <v>2</v>
      </c>
      <c r="O30" s="47">
        <f t="shared" si="1"/>
        <v>0.85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D30"/>
      <c r="AE30" s="4"/>
    </row>
    <row r="31" spans="1:31" ht="16.5" x14ac:dyDescent="0.3">
      <c r="A31" s="13">
        <v>26</v>
      </c>
      <c r="B31" s="9" t="s">
        <v>17</v>
      </c>
      <c r="C31" s="9">
        <v>21</v>
      </c>
      <c r="D31" s="9">
        <v>3</v>
      </c>
      <c r="E31" s="9">
        <v>5</v>
      </c>
      <c r="F31" s="9">
        <v>0</v>
      </c>
      <c r="G31" s="9">
        <v>0</v>
      </c>
      <c r="H31" s="9">
        <v>1</v>
      </c>
      <c r="I31" s="9">
        <v>0</v>
      </c>
      <c r="J31" s="9">
        <v>4</v>
      </c>
      <c r="K31" s="9">
        <v>0</v>
      </c>
      <c r="L31" s="10">
        <f t="shared" si="0"/>
        <v>5</v>
      </c>
      <c r="M31" s="11">
        <v>0</v>
      </c>
      <c r="N31" s="12">
        <v>6</v>
      </c>
      <c r="O31" s="47">
        <f t="shared" si="1"/>
        <v>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D31"/>
      <c r="AE31" s="4"/>
    </row>
    <row r="32" spans="1:31" ht="16.5" x14ac:dyDescent="0.3">
      <c r="A32" s="13">
        <v>27</v>
      </c>
      <c r="B32" s="9" t="s">
        <v>18</v>
      </c>
      <c r="C32" s="9">
        <v>21</v>
      </c>
      <c r="D32" s="9">
        <v>1</v>
      </c>
      <c r="E32" s="9">
        <v>5</v>
      </c>
      <c r="F32" s="9">
        <v>0</v>
      </c>
      <c r="G32" s="9">
        <v>0</v>
      </c>
      <c r="H32" s="9">
        <v>1</v>
      </c>
      <c r="I32" s="9">
        <v>0</v>
      </c>
      <c r="J32" s="9">
        <v>3</v>
      </c>
      <c r="K32" s="9">
        <v>0</v>
      </c>
      <c r="L32" s="10">
        <f>SUM(H32,I32,J32,K32)</f>
        <v>4</v>
      </c>
      <c r="M32" s="11">
        <v>1</v>
      </c>
      <c r="N32" s="12">
        <v>3</v>
      </c>
      <c r="O32" s="47">
        <f t="shared" si="1"/>
        <v>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D32"/>
      <c r="AE32" s="4"/>
    </row>
    <row r="33" spans="1:31" ht="16.5" x14ac:dyDescent="0.3">
      <c r="A33" s="13">
        <v>28</v>
      </c>
      <c r="B33" s="9" t="s">
        <v>19</v>
      </c>
      <c r="C33" s="9">
        <v>20</v>
      </c>
      <c r="D33" s="9">
        <v>1</v>
      </c>
      <c r="E33" s="9">
        <v>6</v>
      </c>
      <c r="F33" s="9">
        <v>0</v>
      </c>
      <c r="G33" s="9">
        <v>0</v>
      </c>
      <c r="H33" s="9">
        <v>0</v>
      </c>
      <c r="I33" s="9">
        <v>1</v>
      </c>
      <c r="J33" s="9">
        <v>2</v>
      </c>
      <c r="K33" s="9">
        <v>0</v>
      </c>
      <c r="L33" s="10">
        <f t="shared" si="0"/>
        <v>3</v>
      </c>
      <c r="M33" s="11">
        <v>1</v>
      </c>
      <c r="N33" s="12">
        <v>6</v>
      </c>
      <c r="O33" s="47">
        <f t="shared" si="1"/>
        <v>1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D33"/>
      <c r="AE33" s="4"/>
    </row>
    <row r="34" spans="1:31" ht="16.5" x14ac:dyDescent="0.3">
      <c r="A34" s="8">
        <v>29</v>
      </c>
      <c r="B34" s="13" t="s">
        <v>20</v>
      </c>
      <c r="C34" s="9">
        <v>18</v>
      </c>
      <c r="D34" s="9">
        <v>1</v>
      </c>
      <c r="E34" s="9">
        <v>8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10">
        <f t="shared" si="0"/>
        <v>1</v>
      </c>
      <c r="M34" s="11">
        <v>0</v>
      </c>
      <c r="N34" s="12">
        <v>0</v>
      </c>
      <c r="O34" s="47">
        <f t="shared" si="1"/>
        <v>1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D34"/>
      <c r="AE34" s="4"/>
    </row>
    <row r="35" spans="1:31" ht="16.5" x14ac:dyDescent="0.3">
      <c r="A35" s="8">
        <v>30</v>
      </c>
      <c r="B35" s="13" t="s">
        <v>14</v>
      </c>
      <c r="C35" s="9">
        <v>18</v>
      </c>
      <c r="D35" s="9">
        <v>1</v>
      </c>
      <c r="E35" s="9">
        <v>8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f t="shared" si="0"/>
        <v>0</v>
      </c>
      <c r="M35" s="11">
        <v>0</v>
      </c>
      <c r="N35" s="12">
        <v>0</v>
      </c>
      <c r="O35" s="47">
        <f t="shared" si="1"/>
        <v>1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D35"/>
      <c r="AE35" s="4"/>
    </row>
    <row r="36" spans="1:31" ht="16.5" x14ac:dyDescent="0.3">
      <c r="A36" s="37" t="s">
        <v>22</v>
      </c>
      <c r="B36" s="37"/>
      <c r="C36" s="13">
        <f t="shared" ref="C36:N36" si="2">SUM(C6:C35)</f>
        <v>532</v>
      </c>
      <c r="D36" s="13">
        <f t="shared" si="2"/>
        <v>49</v>
      </c>
      <c r="E36" s="13">
        <f t="shared" si="2"/>
        <v>182</v>
      </c>
      <c r="F36" s="13">
        <f t="shared" si="2"/>
        <v>0</v>
      </c>
      <c r="G36" s="13">
        <f t="shared" si="2"/>
        <v>0</v>
      </c>
      <c r="H36" s="13">
        <f t="shared" si="2"/>
        <v>16</v>
      </c>
      <c r="I36" s="13">
        <f t="shared" si="2"/>
        <v>7</v>
      </c>
      <c r="J36" s="13">
        <f t="shared" si="2"/>
        <v>65</v>
      </c>
      <c r="K36" s="13">
        <f t="shared" si="2"/>
        <v>0</v>
      </c>
      <c r="L36" s="16">
        <f t="shared" si="2"/>
        <v>88</v>
      </c>
      <c r="M36" s="17">
        <f t="shared" si="2"/>
        <v>8</v>
      </c>
      <c r="N36" s="18">
        <f t="shared" si="2"/>
        <v>85</v>
      </c>
      <c r="O36" s="48">
        <f>AVERAGE(O6:O35)</f>
        <v>0.89557739044581142</v>
      </c>
      <c r="P36" s="19"/>
      <c r="Q36" s="6"/>
      <c r="R36" s="6"/>
      <c r="S36" s="6"/>
      <c r="T36" s="7"/>
      <c r="U36" s="7"/>
      <c r="V36" s="6"/>
      <c r="W36" s="6"/>
    </row>
    <row r="37" spans="1:31" ht="16.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6"/>
      <c r="W37" s="6"/>
    </row>
    <row r="38" spans="1:31" ht="16.5" x14ac:dyDescent="0.3">
      <c r="A38" s="38" t="s">
        <v>23</v>
      </c>
      <c r="B38" s="38"/>
      <c r="C38" s="38"/>
      <c r="D38" s="38"/>
      <c r="E38" s="38"/>
      <c r="F38" s="38"/>
      <c r="G38" s="38"/>
      <c r="H38" s="38"/>
      <c r="I38" s="38"/>
      <c r="J38" s="38"/>
      <c r="K38" s="20"/>
      <c r="L38" s="40">
        <f>AVERAGE(C6:C35)</f>
        <v>17.733333333333334</v>
      </c>
      <c r="M38" s="40"/>
      <c r="N38" s="40"/>
      <c r="O38" s="6"/>
      <c r="P38" s="6"/>
      <c r="Q38" s="6"/>
      <c r="R38" s="6"/>
      <c r="S38" s="6"/>
      <c r="T38" s="7"/>
      <c r="U38" s="7"/>
      <c r="V38" s="6"/>
      <c r="W38" s="6"/>
    </row>
    <row r="39" spans="1:31" ht="16.5" x14ac:dyDescent="0.3">
      <c r="A39" s="38" t="s">
        <v>24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AVERAGE(E6:E35)</f>
        <v>6.0666666666666664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31" ht="16.5" x14ac:dyDescent="0.3">
      <c r="A40" s="38" t="s">
        <v>25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AVERAGE(L6:L35)</f>
        <v>2.9333333333333331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31" ht="16.5" x14ac:dyDescent="0.3">
      <c r="A41" s="38" t="s">
        <v>26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AVERAGE(H6:H35)</f>
        <v>0.53333333333333333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31" ht="16.5" x14ac:dyDescent="0.3">
      <c r="A42" s="38" t="s">
        <v>27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AVERAGE(I6:I35)</f>
        <v>0.23333333333333334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31" ht="16.5" x14ac:dyDescent="0.3">
      <c r="A43" s="38" t="s">
        <v>28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AVERAGE(J6:J35)</f>
        <v>2.1666666666666665</v>
      </c>
      <c r="M43" s="40"/>
      <c r="N43" s="40"/>
      <c r="O43" s="6"/>
      <c r="U43" s="7"/>
      <c r="V43" s="6"/>
      <c r="W43" s="6"/>
    </row>
    <row r="44" spans="1:31" ht="16.5" x14ac:dyDescent="0.3">
      <c r="A44" s="38" t="s">
        <v>29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AVERAGE(N6:N35)</f>
        <v>2.8333333333333335</v>
      </c>
      <c r="M44" s="40"/>
      <c r="N44" s="40"/>
      <c r="O44" s="6"/>
      <c r="U44" s="7"/>
      <c r="V44" s="6"/>
      <c r="W44" s="6"/>
    </row>
    <row r="45" spans="1:31" ht="16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21"/>
      <c r="L45" s="41">
        <f>M36/L36</f>
        <v>9.0909090909090912E-2</v>
      </c>
      <c r="M45" s="41"/>
      <c r="N45" s="41"/>
      <c r="O45" s="6"/>
      <c r="U45" s="7"/>
      <c r="V45" s="6"/>
      <c r="W45" s="6"/>
    </row>
    <row r="47" spans="1:31" ht="15.75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2"/>
      <c r="N47" s="22"/>
    </row>
    <row r="48" spans="1:31" ht="16.5" x14ac:dyDescent="0.3">
      <c r="B48" s="9"/>
      <c r="C48" s="35">
        <v>2019</v>
      </c>
      <c r="D48" s="36"/>
      <c r="E48" s="35">
        <v>2020</v>
      </c>
      <c r="F48" s="36"/>
      <c r="G48" s="35">
        <v>2021</v>
      </c>
      <c r="H48" s="36"/>
      <c r="I48" s="37">
        <v>2022</v>
      </c>
      <c r="J48" s="37"/>
      <c r="K48" s="37">
        <v>2023</v>
      </c>
      <c r="L48" s="37"/>
      <c r="M48" s="23"/>
      <c r="T48" s="4"/>
      <c r="U48"/>
      <c r="W48" s="4"/>
      <c r="X48"/>
      <c r="Y48" s="1"/>
      <c r="Z48" s="4"/>
    </row>
    <row r="49" spans="2:26" ht="16.5" x14ac:dyDescent="0.3">
      <c r="B49" s="13" t="s">
        <v>1</v>
      </c>
      <c r="C49" s="31">
        <v>0.1333</v>
      </c>
      <c r="D49" s="32"/>
      <c r="E49" s="31">
        <v>0.1782</v>
      </c>
      <c r="F49" s="32"/>
      <c r="G49" s="31">
        <v>7.6899999999999996E-2</v>
      </c>
      <c r="H49" s="32"/>
      <c r="I49" s="33">
        <v>0.1346</v>
      </c>
      <c r="J49" s="33"/>
      <c r="K49" s="33">
        <v>4.1700000000000001E-2</v>
      </c>
      <c r="L49" s="33"/>
      <c r="M49" s="14"/>
      <c r="T49" s="4"/>
      <c r="U49"/>
      <c r="W49" s="4"/>
      <c r="X49"/>
      <c r="Y49" s="1"/>
      <c r="Z49" s="4"/>
    </row>
    <row r="50" spans="2:26" ht="16.5" x14ac:dyDescent="0.3">
      <c r="B50" s="13" t="s">
        <v>47</v>
      </c>
      <c r="C50" s="31">
        <v>0.13039999999999999</v>
      </c>
      <c r="D50" s="32"/>
      <c r="E50" s="31">
        <v>7.7799999999999994E-2</v>
      </c>
      <c r="F50" s="32"/>
      <c r="G50" s="31">
        <v>0.20430000000000001</v>
      </c>
      <c r="H50" s="32"/>
      <c r="I50" s="33">
        <v>9.4299999999999995E-2</v>
      </c>
      <c r="J50" s="33"/>
      <c r="K50" s="33">
        <v>4.3999999999999997E-2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49</v>
      </c>
      <c r="C51" s="31">
        <v>6.8199999999999997E-2</v>
      </c>
      <c r="D51" s="32"/>
      <c r="E51" s="31">
        <v>0.125</v>
      </c>
      <c r="F51" s="32"/>
      <c r="G51" s="31">
        <v>7.0000000000000007E-2</v>
      </c>
      <c r="H51" s="32"/>
      <c r="I51" s="33">
        <v>0.16669999999999999</v>
      </c>
      <c r="J51" s="33"/>
      <c r="K51" s="33">
        <v>5.9499999999999997E-2</v>
      </c>
      <c r="L51" s="33"/>
      <c r="T51" s="4"/>
      <c r="U51"/>
      <c r="W51" s="4"/>
      <c r="X51"/>
      <c r="Y51" s="1"/>
      <c r="Z51" s="4"/>
    </row>
    <row r="52" spans="2:26" ht="16.5" x14ac:dyDescent="0.3">
      <c r="B52" s="13" t="s">
        <v>50</v>
      </c>
      <c r="C52" s="31">
        <v>7.6899999999999996E-2</v>
      </c>
      <c r="D52" s="32"/>
      <c r="E52" s="31">
        <v>0.16850000000000001</v>
      </c>
      <c r="F52" s="32"/>
      <c r="G52" s="31">
        <v>0.10199999999999999</v>
      </c>
      <c r="H52" s="32"/>
      <c r="I52" s="33">
        <v>9.2299999999999993E-2</v>
      </c>
      <c r="J52" s="33"/>
      <c r="K52" s="33">
        <v>9.0899999999999995E-2</v>
      </c>
      <c r="L52" s="33"/>
      <c r="T52" s="4"/>
      <c r="U52"/>
      <c r="W52" s="4"/>
      <c r="X52"/>
      <c r="Y52" s="1"/>
      <c r="Z52" s="4"/>
    </row>
  </sheetData>
  <mergeCells count="45">
    <mergeCell ref="C51:D51"/>
    <mergeCell ref="E51:F51"/>
    <mergeCell ref="G51:H51"/>
    <mergeCell ref="I51:J51"/>
    <mergeCell ref="K51:L51"/>
    <mergeCell ref="C52:D52"/>
    <mergeCell ref="E52:F52"/>
    <mergeCell ref="G52:H52"/>
    <mergeCell ref="I52:J52"/>
    <mergeCell ref="K52:L52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B47:L47"/>
    <mergeCell ref="C48:D48"/>
    <mergeCell ref="E48:F48"/>
    <mergeCell ref="G48:H48"/>
    <mergeCell ref="I48:J48"/>
    <mergeCell ref="K48:L48"/>
    <mergeCell ref="A43:J43"/>
    <mergeCell ref="L43:N43"/>
    <mergeCell ref="A44:J44"/>
    <mergeCell ref="L44:N44"/>
    <mergeCell ref="A45:J45"/>
    <mergeCell ref="L45:N45"/>
    <mergeCell ref="A40:J40"/>
    <mergeCell ref="L40:N40"/>
    <mergeCell ref="A41:J41"/>
    <mergeCell ref="L41:N41"/>
    <mergeCell ref="A42:J42"/>
    <mergeCell ref="L42:N42"/>
    <mergeCell ref="A39:J39"/>
    <mergeCell ref="L39:N39"/>
    <mergeCell ref="A1:Y3"/>
    <mergeCell ref="A5:B5"/>
    <mergeCell ref="A36:B36"/>
    <mergeCell ref="A38:J38"/>
    <mergeCell ref="L38:N38"/>
  </mergeCells>
  <pageMargins left="0.7" right="0.7" top="0.75" bottom="0.75" header="0.3" footer="0.3"/>
  <pageSetup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26" sqref="M26"/>
    </sheetView>
  </sheetViews>
  <sheetFormatPr defaultRowHeight="11.25" x14ac:dyDescent="0.2"/>
  <sheetData>
    <row r="1" spans="1:8" x14ac:dyDescent="0.2">
      <c r="A1" s="4">
        <v>45017</v>
      </c>
      <c r="B1">
        <f>26-SUM(Apr!C6,Apr!E6,Apr!F6,Apr!G6)</f>
        <v>6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4">
        <v>45018</v>
      </c>
      <c r="B2">
        <f>26-SUM(Apr!C7,Apr!E7,Apr!F7,Apr!G7)</f>
        <v>5</v>
      </c>
      <c r="D2" t="s">
        <v>34</v>
      </c>
      <c r="E2">
        <v>12</v>
      </c>
      <c r="F2">
        <v>10</v>
      </c>
      <c r="G2">
        <v>49</v>
      </c>
      <c r="H2">
        <v>1</v>
      </c>
    </row>
    <row r="3" spans="1:8" x14ac:dyDescent="0.2">
      <c r="A3" s="4">
        <v>45019</v>
      </c>
      <c r="B3">
        <f>26-SUM(Apr!C8,Apr!E8,Apr!F8,Apr!G8)</f>
        <v>5</v>
      </c>
      <c r="D3" t="s">
        <v>35</v>
      </c>
      <c r="E3">
        <v>14</v>
      </c>
      <c r="F3">
        <v>9</v>
      </c>
      <c r="G3">
        <v>68</v>
      </c>
      <c r="H3">
        <v>0</v>
      </c>
    </row>
    <row r="4" spans="1:8" x14ac:dyDescent="0.2">
      <c r="A4" s="4">
        <v>45020</v>
      </c>
      <c r="B4">
        <f>26-SUM(Apr!C9,Apr!E9,Apr!F9,Apr!G9)</f>
        <v>10</v>
      </c>
      <c r="D4" t="s">
        <v>36</v>
      </c>
      <c r="E4">
        <v>18</v>
      </c>
      <c r="F4">
        <v>9</v>
      </c>
      <c r="G4">
        <v>56</v>
      </c>
      <c r="H4">
        <v>1</v>
      </c>
    </row>
    <row r="5" spans="1:8" x14ac:dyDescent="0.2">
      <c r="A5" s="4">
        <v>45021</v>
      </c>
      <c r="B5">
        <f>26-SUM(Apr!C10,Apr!E10,Apr!F10,Apr!G10)</f>
        <v>9</v>
      </c>
      <c r="D5" t="s">
        <v>37</v>
      </c>
      <c r="E5">
        <v>16</v>
      </c>
      <c r="F5">
        <v>7</v>
      </c>
      <c r="G5">
        <v>65</v>
      </c>
      <c r="H5">
        <v>0</v>
      </c>
    </row>
    <row r="6" spans="1:8" x14ac:dyDescent="0.2">
      <c r="A6" s="4">
        <v>45022</v>
      </c>
      <c r="B6">
        <f>26-SUM(Apr!C11,Apr!E11,Apr!F11,Apr!G11)</f>
        <v>4</v>
      </c>
      <c r="D6" t="s">
        <v>38</v>
      </c>
    </row>
    <row r="7" spans="1:8" x14ac:dyDescent="0.2">
      <c r="A7" s="4">
        <v>45023</v>
      </c>
      <c r="B7">
        <f>26-SUM(Apr!C12,Apr!E12,Apr!F12,Apr!G12)</f>
        <v>1</v>
      </c>
      <c r="D7" t="s">
        <v>39</v>
      </c>
    </row>
    <row r="8" spans="1:8" x14ac:dyDescent="0.2">
      <c r="A8" s="4">
        <v>45024</v>
      </c>
      <c r="B8">
        <f>26-SUM(Apr!C13,Apr!E13,Apr!F13,Apr!G13)</f>
        <v>0</v>
      </c>
      <c r="D8" t="s">
        <v>40</v>
      </c>
    </row>
    <row r="9" spans="1:8" x14ac:dyDescent="0.2">
      <c r="A9" s="4">
        <v>45025</v>
      </c>
      <c r="B9">
        <f>26-SUM(Apr!C14,Apr!E14,Apr!F14,Apr!G14)</f>
        <v>0</v>
      </c>
      <c r="D9" t="s">
        <v>41</v>
      </c>
    </row>
    <row r="10" spans="1:8" x14ac:dyDescent="0.2">
      <c r="A10" s="4">
        <v>45026</v>
      </c>
      <c r="B10">
        <f>26-SUM(Apr!C15,Apr!E15,Apr!F15,Apr!G15)</f>
        <v>0</v>
      </c>
      <c r="D10" t="s">
        <v>42</v>
      </c>
    </row>
    <row r="11" spans="1:8" x14ac:dyDescent="0.2">
      <c r="A11" s="4">
        <v>45027</v>
      </c>
      <c r="B11">
        <f>26-SUM(Apr!C16,Apr!E16,Apr!F16,Apr!G16)</f>
        <v>0</v>
      </c>
      <c r="D11" t="s">
        <v>43</v>
      </c>
    </row>
    <row r="12" spans="1:8" x14ac:dyDescent="0.2">
      <c r="A12" s="4">
        <v>45028</v>
      </c>
      <c r="B12">
        <f>26-SUM(Apr!C17,Apr!E17,Apr!F17,Apr!G17)</f>
        <v>3</v>
      </c>
      <c r="D12" t="s">
        <v>44</v>
      </c>
    </row>
    <row r="13" spans="1:8" x14ac:dyDescent="0.2">
      <c r="A13" s="4">
        <v>45029</v>
      </c>
      <c r="B13">
        <f>26-SUM(Apr!C18,Apr!E18,Apr!F18,Apr!G18)</f>
        <v>5</v>
      </c>
      <c r="D13" t="s">
        <v>45</v>
      </c>
    </row>
    <row r="14" spans="1:8" x14ac:dyDescent="0.2">
      <c r="A14" s="4">
        <v>45030</v>
      </c>
      <c r="B14">
        <f>26-SUM(Apr!C19,Apr!E19,Apr!F19,Apr!G19)</f>
        <v>0</v>
      </c>
      <c r="D14" t="s">
        <v>46</v>
      </c>
      <c r="E14">
        <f>SUM(E2:E13)</f>
        <v>60</v>
      </c>
      <c r="F14">
        <f>SUM(F2:F13)</f>
        <v>35</v>
      </c>
      <c r="G14">
        <f>SUM(G2:G13)</f>
        <v>238</v>
      </c>
      <c r="H14">
        <f>SUM(H2:H13)</f>
        <v>2</v>
      </c>
    </row>
    <row r="15" spans="1:8" x14ac:dyDescent="0.2">
      <c r="A15" s="4">
        <v>45031</v>
      </c>
      <c r="B15">
        <f>26-SUM(Apr!C20,Apr!E20,Apr!F20,Apr!G20)</f>
        <v>0</v>
      </c>
    </row>
    <row r="16" spans="1:8" x14ac:dyDescent="0.2">
      <c r="A16" s="4">
        <v>45032</v>
      </c>
      <c r="B16">
        <f>26-SUM(Apr!C21,Apr!E21,Apr!F21,Apr!G21)</f>
        <v>1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4">
        <v>45033</v>
      </c>
      <c r="B17">
        <f>26-SUM(Apr!C22,Apr!E22,Apr!F22,Apr!G22)</f>
        <v>2</v>
      </c>
      <c r="D17">
        <v>2019</v>
      </c>
      <c r="E17">
        <v>47</v>
      </c>
      <c r="F17">
        <v>20</v>
      </c>
      <c r="G17">
        <v>24</v>
      </c>
      <c r="H17">
        <v>0</v>
      </c>
    </row>
    <row r="18" spans="1:8" x14ac:dyDescent="0.2">
      <c r="A18" s="4">
        <v>45034</v>
      </c>
      <c r="B18">
        <f>26-SUM(Apr!C23,Apr!E23,Apr!F23,Apr!G23)</f>
        <v>1</v>
      </c>
      <c r="D18">
        <v>2020</v>
      </c>
      <c r="E18">
        <v>60</v>
      </c>
      <c r="F18">
        <v>13</v>
      </c>
      <c r="G18">
        <v>16</v>
      </c>
      <c r="H18">
        <v>0</v>
      </c>
    </row>
    <row r="19" spans="1:8" x14ac:dyDescent="0.2">
      <c r="A19" s="4">
        <v>45035</v>
      </c>
      <c r="B19">
        <f>26-SUM(Apr!C24,Apr!E24,Apr!F24,Apr!G24)</f>
        <v>1</v>
      </c>
      <c r="D19">
        <v>2021</v>
      </c>
      <c r="E19">
        <v>39</v>
      </c>
      <c r="F19">
        <v>11</v>
      </c>
      <c r="G19">
        <v>48</v>
      </c>
      <c r="H19">
        <v>0</v>
      </c>
    </row>
    <row r="20" spans="1:8" x14ac:dyDescent="0.2">
      <c r="A20" s="4">
        <v>45036</v>
      </c>
      <c r="B20">
        <f>26-SUM(Apr!C25,Apr!E25,Apr!F25,Apr!G25)</f>
        <v>2</v>
      </c>
      <c r="D20">
        <v>2022</v>
      </c>
      <c r="E20">
        <v>20</v>
      </c>
      <c r="F20">
        <v>13</v>
      </c>
      <c r="G20">
        <v>32</v>
      </c>
      <c r="H20">
        <v>0</v>
      </c>
    </row>
    <row r="21" spans="1:8" x14ac:dyDescent="0.2">
      <c r="A21" s="4">
        <v>45037</v>
      </c>
      <c r="B21">
        <f>26-SUM(Apr!C26,Apr!E26,Apr!F26,Apr!G26)</f>
        <v>5</v>
      </c>
      <c r="D21">
        <v>2023</v>
      </c>
      <c r="E21">
        <v>16</v>
      </c>
      <c r="F21">
        <v>7</v>
      </c>
      <c r="G21">
        <v>65</v>
      </c>
      <c r="H21">
        <v>0</v>
      </c>
    </row>
    <row r="22" spans="1:8" x14ac:dyDescent="0.2">
      <c r="A22" s="4">
        <v>45038</v>
      </c>
      <c r="B22">
        <f>26-SUM(Apr!C27,Apr!E27,Apr!F27,Apr!G27)</f>
        <v>1</v>
      </c>
    </row>
    <row r="23" spans="1:8" x14ac:dyDescent="0.2">
      <c r="A23" s="4">
        <v>45039</v>
      </c>
      <c r="B23">
        <f>26-SUM(Apr!C28,Apr!E28,Apr!F28,Apr!G28)</f>
        <v>1</v>
      </c>
    </row>
    <row r="24" spans="1:8" x14ac:dyDescent="0.2">
      <c r="A24" s="4">
        <v>45040</v>
      </c>
      <c r="B24">
        <f>26-SUM(Apr!C29,Apr!E29,Apr!F29,Apr!G29)</f>
        <v>1</v>
      </c>
    </row>
    <row r="25" spans="1:8" x14ac:dyDescent="0.2">
      <c r="A25" s="4">
        <v>45041</v>
      </c>
      <c r="B25">
        <f>26-SUM(Apr!C30,Apr!E30,Apr!F30,Apr!G30)</f>
        <v>3</v>
      </c>
    </row>
    <row r="26" spans="1:8" x14ac:dyDescent="0.2">
      <c r="A26" s="4">
        <v>45042</v>
      </c>
      <c r="B26">
        <f>26-SUM(Apr!C31,Apr!E31,Apr!F31,Apr!G31)</f>
        <v>0</v>
      </c>
    </row>
    <row r="27" spans="1:8" x14ac:dyDescent="0.2">
      <c r="A27" s="4">
        <v>45043</v>
      </c>
      <c r="B27">
        <f>26-SUM(Apr!C32,Apr!E32,Apr!F32,Apr!G32)</f>
        <v>0</v>
      </c>
    </row>
    <row r="28" spans="1:8" x14ac:dyDescent="0.2">
      <c r="A28" s="4">
        <v>45044</v>
      </c>
      <c r="B28">
        <f>26-SUM(Apr!C33,Apr!E33,Apr!F33,Apr!G33)</f>
        <v>0</v>
      </c>
    </row>
    <row r="29" spans="1:8" x14ac:dyDescent="0.2">
      <c r="A29" s="4">
        <v>45045</v>
      </c>
      <c r="B29">
        <f>26-SUM(Apr!C34,Apr!E34,Apr!F34,Apr!G34)</f>
        <v>0</v>
      </c>
    </row>
    <row r="30" spans="1:8" x14ac:dyDescent="0.2">
      <c r="A30" s="4">
        <v>45046</v>
      </c>
      <c r="B30">
        <f>26-SUM(Apr!C35,Apr!E35,Apr!F35,Apr!G35)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A4" zoomScaleNormal="100" workbookViewId="0">
      <selection activeCell="O37" sqref="O5:O37"/>
    </sheetView>
  </sheetViews>
  <sheetFormatPr defaultRowHeight="12.75" x14ac:dyDescent="0.25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4"/>
    <col min="24" max="24" width="9.33203125" style="4"/>
    <col min="26" max="26" width="9.33203125" style="1"/>
    <col min="27" max="27" width="9.33203125" style="4"/>
    <col min="36" max="36" width="10.6640625" customWidth="1"/>
  </cols>
  <sheetData>
    <row r="1" spans="1:28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8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8" ht="4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</row>
    <row r="5" spans="1:28" ht="179.25" x14ac:dyDescent="0.35">
      <c r="A5" s="42" t="s">
        <v>38</v>
      </c>
      <c r="B5" s="42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46" t="s">
        <v>61</v>
      </c>
      <c r="P5" s="6"/>
      <c r="Q5" s="6"/>
      <c r="R5" s="6"/>
      <c r="S5" s="6"/>
      <c r="T5" s="6"/>
      <c r="U5" s="7"/>
      <c r="V5" s="7"/>
      <c r="W5" s="6"/>
      <c r="X5" s="6"/>
      <c r="Y5" s="4"/>
      <c r="Z5"/>
      <c r="AA5" s="1"/>
      <c r="AB5" s="4"/>
    </row>
    <row r="6" spans="1:28" ht="16.5" x14ac:dyDescent="0.3">
      <c r="A6" s="8">
        <v>1</v>
      </c>
      <c r="B6" s="9" t="s">
        <v>15</v>
      </c>
      <c r="C6" s="9">
        <v>18</v>
      </c>
      <c r="D6" s="9">
        <v>1</v>
      </c>
      <c r="E6" s="9">
        <v>8</v>
      </c>
      <c r="F6" s="9">
        <v>0</v>
      </c>
      <c r="G6" s="9">
        <v>0</v>
      </c>
      <c r="H6" s="9">
        <v>0</v>
      </c>
      <c r="I6" s="9">
        <v>0</v>
      </c>
      <c r="J6" s="9">
        <v>4</v>
      </c>
      <c r="K6" s="9">
        <v>0</v>
      </c>
      <c r="L6" s="10">
        <f>SUM(H6,I6,J6,K6)</f>
        <v>4</v>
      </c>
      <c r="M6" s="11">
        <v>0</v>
      </c>
      <c r="N6" s="12">
        <v>5</v>
      </c>
      <c r="O6" s="47">
        <f>(C6)/(26-E6-F6-G6)</f>
        <v>1</v>
      </c>
      <c r="P6" s="6"/>
      <c r="Q6" s="6"/>
      <c r="R6" s="6"/>
      <c r="S6" s="6"/>
      <c r="T6" s="6"/>
      <c r="U6" s="7"/>
      <c r="V6" s="4"/>
      <c r="X6" s="6"/>
      <c r="Y6" s="4"/>
      <c r="Z6"/>
      <c r="AA6" s="1"/>
      <c r="AB6" s="4"/>
    </row>
    <row r="7" spans="1:28" ht="16.5" x14ac:dyDescent="0.3">
      <c r="A7" s="8">
        <v>2</v>
      </c>
      <c r="B7" s="9" t="s">
        <v>16</v>
      </c>
      <c r="C7" s="9">
        <v>18</v>
      </c>
      <c r="D7" s="9">
        <v>1</v>
      </c>
      <c r="E7" s="9">
        <v>7</v>
      </c>
      <c r="F7" s="9">
        <v>0</v>
      </c>
      <c r="G7" s="9">
        <v>0</v>
      </c>
      <c r="H7" s="9">
        <v>0</v>
      </c>
      <c r="I7" s="9">
        <v>2</v>
      </c>
      <c r="J7" s="9">
        <v>2</v>
      </c>
      <c r="K7" s="9">
        <v>0</v>
      </c>
      <c r="L7" s="10">
        <f t="shared" ref="L7:L36" si="0">SUM(H7,I7,J7,K7)</f>
        <v>4</v>
      </c>
      <c r="M7" s="11">
        <v>1</v>
      </c>
      <c r="N7" s="12">
        <v>3</v>
      </c>
      <c r="O7" s="47">
        <f t="shared" ref="O7:O36" si="1">(C7)/(26-E7-F7-G7)</f>
        <v>0.94736842105263153</v>
      </c>
      <c r="P7" s="6"/>
      <c r="Q7" s="6"/>
      <c r="R7" s="6"/>
      <c r="S7" s="6"/>
      <c r="T7" s="6"/>
      <c r="U7" s="7"/>
      <c r="V7" s="4"/>
      <c r="X7" s="6"/>
      <c r="Y7" s="4"/>
      <c r="Z7"/>
      <c r="AA7" s="1"/>
      <c r="AB7" s="4"/>
    </row>
    <row r="8" spans="1:28" ht="16.5" x14ac:dyDescent="0.3">
      <c r="A8" s="13">
        <v>3</v>
      </c>
      <c r="B8" s="9" t="s">
        <v>17</v>
      </c>
      <c r="C8" s="9">
        <v>19</v>
      </c>
      <c r="D8" s="9">
        <v>1</v>
      </c>
      <c r="E8" s="9">
        <v>7</v>
      </c>
      <c r="F8" s="9">
        <v>0</v>
      </c>
      <c r="G8" s="9">
        <v>0</v>
      </c>
      <c r="H8" s="9">
        <v>1</v>
      </c>
      <c r="I8" s="9">
        <v>1</v>
      </c>
      <c r="J8" s="9">
        <v>2</v>
      </c>
      <c r="K8" s="9">
        <v>0</v>
      </c>
      <c r="L8" s="10">
        <f t="shared" si="0"/>
        <v>4</v>
      </c>
      <c r="M8" s="11">
        <v>1</v>
      </c>
      <c r="N8" s="12">
        <v>2</v>
      </c>
      <c r="O8" s="47">
        <f t="shared" si="1"/>
        <v>1</v>
      </c>
      <c r="P8" s="6"/>
      <c r="Q8" s="6"/>
      <c r="R8" s="6"/>
      <c r="S8" s="6"/>
      <c r="T8" s="6"/>
      <c r="U8" s="7"/>
      <c r="V8" s="4"/>
      <c r="X8" s="6"/>
      <c r="Y8" s="4"/>
      <c r="Z8"/>
      <c r="AA8" s="1"/>
      <c r="AB8" s="4"/>
    </row>
    <row r="9" spans="1:28" ht="16.5" x14ac:dyDescent="0.3">
      <c r="A9" s="8">
        <v>4</v>
      </c>
      <c r="B9" s="9" t="s">
        <v>18</v>
      </c>
      <c r="C9" s="9">
        <v>20</v>
      </c>
      <c r="D9" s="9">
        <v>1</v>
      </c>
      <c r="E9" s="9">
        <v>5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10">
        <f t="shared" si="0"/>
        <v>1</v>
      </c>
      <c r="M9" s="11">
        <v>0</v>
      </c>
      <c r="N9" s="12">
        <v>1</v>
      </c>
      <c r="O9" s="47">
        <f t="shared" si="1"/>
        <v>0.95238095238095233</v>
      </c>
      <c r="P9" s="6"/>
      <c r="Q9" s="6"/>
      <c r="R9" s="6"/>
      <c r="S9" s="6"/>
      <c r="T9" s="6"/>
      <c r="U9" s="7"/>
      <c r="V9" s="4"/>
      <c r="X9" s="6"/>
      <c r="Y9" s="4"/>
      <c r="Z9"/>
      <c r="AA9" s="1"/>
      <c r="AB9" s="4"/>
    </row>
    <row r="10" spans="1:28" ht="16.5" x14ac:dyDescent="0.3">
      <c r="A10" s="13">
        <v>5</v>
      </c>
      <c r="B10" s="9" t="s">
        <v>19</v>
      </c>
      <c r="C10" s="9">
        <v>20</v>
      </c>
      <c r="D10" s="9">
        <v>1</v>
      </c>
      <c r="E10" s="9">
        <v>6</v>
      </c>
      <c r="F10" s="9">
        <v>0</v>
      </c>
      <c r="G10" s="9">
        <v>0</v>
      </c>
      <c r="H10" s="9">
        <v>0</v>
      </c>
      <c r="I10" s="9">
        <v>0</v>
      </c>
      <c r="J10" s="9">
        <v>2</v>
      </c>
      <c r="K10" s="9">
        <v>0</v>
      </c>
      <c r="L10" s="10">
        <f t="shared" si="0"/>
        <v>2</v>
      </c>
      <c r="M10" s="11">
        <v>0</v>
      </c>
      <c r="N10" s="12">
        <v>2</v>
      </c>
      <c r="O10" s="47">
        <f t="shared" si="1"/>
        <v>1</v>
      </c>
      <c r="P10" s="6"/>
      <c r="Q10" s="6"/>
      <c r="R10" s="14"/>
      <c r="S10" s="14"/>
      <c r="T10" s="14"/>
      <c r="U10" s="7"/>
      <c r="V10" s="4"/>
      <c r="X10" s="6"/>
      <c r="Y10" s="4"/>
      <c r="Z10"/>
      <c r="AA10" s="1"/>
      <c r="AB10" s="4"/>
    </row>
    <row r="11" spans="1:28" ht="16.5" x14ac:dyDescent="0.3">
      <c r="A11" s="13">
        <v>6</v>
      </c>
      <c r="B11" s="13" t="s">
        <v>20</v>
      </c>
      <c r="C11" s="9">
        <v>20</v>
      </c>
      <c r="D11" s="9">
        <v>1</v>
      </c>
      <c r="E11" s="9">
        <v>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f t="shared" si="0"/>
        <v>0</v>
      </c>
      <c r="M11" s="11">
        <v>0</v>
      </c>
      <c r="N11" s="12">
        <v>0</v>
      </c>
      <c r="O11" s="47">
        <f t="shared" si="1"/>
        <v>1</v>
      </c>
      <c r="P11" s="6"/>
      <c r="Q11" s="6"/>
      <c r="R11" s="14"/>
      <c r="S11" s="14"/>
      <c r="T11" s="14"/>
      <c r="U11" s="7"/>
      <c r="V11" s="4"/>
      <c r="X11" s="6"/>
      <c r="Y11" s="4"/>
      <c r="Z11"/>
      <c r="AA11" s="1"/>
      <c r="AB11" s="4"/>
    </row>
    <row r="12" spans="1:28" ht="16.5" x14ac:dyDescent="0.3">
      <c r="A12" s="13">
        <v>7</v>
      </c>
      <c r="B12" s="13" t="s">
        <v>14</v>
      </c>
      <c r="C12" s="9">
        <v>20</v>
      </c>
      <c r="D12" s="9">
        <v>1</v>
      </c>
      <c r="E12" s="9">
        <v>6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f t="shared" si="0"/>
        <v>0</v>
      </c>
      <c r="M12" s="11">
        <v>0</v>
      </c>
      <c r="N12" s="12">
        <v>0</v>
      </c>
      <c r="O12" s="47">
        <f t="shared" si="1"/>
        <v>1</v>
      </c>
      <c r="P12" s="15"/>
      <c r="Q12" s="6"/>
      <c r="R12" s="14"/>
      <c r="S12" s="14"/>
      <c r="T12" s="14"/>
      <c r="U12" s="7"/>
      <c r="V12" s="4"/>
      <c r="X12" s="6"/>
      <c r="Y12" s="4"/>
      <c r="Z12"/>
      <c r="AA12" s="1"/>
      <c r="AB12" s="4"/>
    </row>
    <row r="13" spans="1:28" ht="16.5" x14ac:dyDescent="0.3">
      <c r="A13" s="13">
        <v>8</v>
      </c>
      <c r="B13" s="9" t="s">
        <v>15</v>
      </c>
      <c r="C13" s="9">
        <v>20</v>
      </c>
      <c r="D13" s="9">
        <v>1</v>
      </c>
      <c r="E13" s="9">
        <v>6</v>
      </c>
      <c r="F13" s="9">
        <v>0</v>
      </c>
      <c r="G13" s="9">
        <v>0</v>
      </c>
      <c r="H13" s="9">
        <v>0</v>
      </c>
      <c r="I13" s="9">
        <v>0</v>
      </c>
      <c r="J13" s="9">
        <v>4</v>
      </c>
      <c r="K13" s="9">
        <v>0</v>
      </c>
      <c r="L13" s="10">
        <f t="shared" si="0"/>
        <v>4</v>
      </c>
      <c r="M13" s="11">
        <v>0</v>
      </c>
      <c r="N13" s="12">
        <v>7</v>
      </c>
      <c r="O13" s="47">
        <f t="shared" si="1"/>
        <v>1</v>
      </c>
      <c r="P13" s="6"/>
      <c r="Q13" s="6"/>
      <c r="R13" s="14"/>
      <c r="S13" s="14"/>
      <c r="T13" s="14"/>
      <c r="U13" s="7"/>
      <c r="V13" s="4"/>
      <c r="X13" s="6"/>
      <c r="Y13" s="4"/>
      <c r="Z13"/>
      <c r="AA13" s="1"/>
      <c r="AB13" s="4"/>
    </row>
    <row r="14" spans="1:28" ht="16.5" x14ac:dyDescent="0.3">
      <c r="A14" s="13">
        <v>9</v>
      </c>
      <c r="B14" s="9" t="s">
        <v>16</v>
      </c>
      <c r="C14" s="9">
        <v>17</v>
      </c>
      <c r="D14" s="9">
        <v>1</v>
      </c>
      <c r="E14" s="9">
        <v>9</v>
      </c>
      <c r="F14" s="9">
        <v>0</v>
      </c>
      <c r="G14" s="9">
        <v>0</v>
      </c>
      <c r="H14" s="9">
        <v>0</v>
      </c>
      <c r="I14" s="9">
        <v>0</v>
      </c>
      <c r="J14" s="9">
        <v>5</v>
      </c>
      <c r="K14" s="9">
        <v>0</v>
      </c>
      <c r="L14" s="10">
        <f t="shared" si="0"/>
        <v>5</v>
      </c>
      <c r="M14" s="11">
        <v>0</v>
      </c>
      <c r="N14" s="12">
        <v>1</v>
      </c>
      <c r="O14" s="47">
        <f t="shared" si="1"/>
        <v>1</v>
      </c>
      <c r="P14" s="6"/>
      <c r="Q14" s="6"/>
      <c r="R14" s="14"/>
      <c r="S14" s="14"/>
      <c r="T14" s="14"/>
      <c r="U14" s="7"/>
      <c r="V14" s="4"/>
      <c r="X14" s="6"/>
      <c r="Y14" s="4"/>
      <c r="Z14"/>
      <c r="AA14" s="1"/>
      <c r="AB14" s="4"/>
    </row>
    <row r="15" spans="1:28" ht="16.5" x14ac:dyDescent="0.3">
      <c r="A15" s="13">
        <v>10</v>
      </c>
      <c r="B15" s="9" t="s">
        <v>17</v>
      </c>
      <c r="C15" s="9">
        <v>21</v>
      </c>
      <c r="D15" s="9">
        <v>1</v>
      </c>
      <c r="E15" s="9">
        <v>5</v>
      </c>
      <c r="F15" s="9">
        <v>0</v>
      </c>
      <c r="G15" s="9">
        <v>0</v>
      </c>
      <c r="H15" s="9">
        <v>0</v>
      </c>
      <c r="I15" s="9">
        <v>1</v>
      </c>
      <c r="J15" s="9">
        <v>2</v>
      </c>
      <c r="K15" s="9">
        <v>0</v>
      </c>
      <c r="L15" s="10">
        <f t="shared" si="0"/>
        <v>3</v>
      </c>
      <c r="M15" s="11">
        <v>0</v>
      </c>
      <c r="N15" s="12">
        <v>3</v>
      </c>
      <c r="O15" s="47">
        <f t="shared" si="1"/>
        <v>1</v>
      </c>
      <c r="P15" s="6"/>
      <c r="Q15" s="6"/>
      <c r="R15" s="14"/>
      <c r="S15" s="14"/>
      <c r="T15" s="14"/>
      <c r="U15" s="7"/>
      <c r="V15" s="4"/>
      <c r="X15" s="6"/>
      <c r="Y15" s="4"/>
      <c r="Z15"/>
      <c r="AA15" s="1"/>
      <c r="AB15" s="4"/>
    </row>
    <row r="16" spans="1:28" ht="16.5" x14ac:dyDescent="0.3">
      <c r="A16" s="13">
        <v>11</v>
      </c>
      <c r="B16" s="9" t="s">
        <v>18</v>
      </c>
      <c r="C16" s="9">
        <v>21</v>
      </c>
      <c r="D16" s="9">
        <v>1</v>
      </c>
      <c r="E16" s="9">
        <v>5</v>
      </c>
      <c r="F16" s="9">
        <v>0</v>
      </c>
      <c r="G16" s="9">
        <v>0</v>
      </c>
      <c r="H16" s="9">
        <v>0</v>
      </c>
      <c r="I16" s="9">
        <v>0</v>
      </c>
      <c r="J16" s="9">
        <v>4</v>
      </c>
      <c r="K16" s="9">
        <v>0</v>
      </c>
      <c r="L16" s="10">
        <f t="shared" si="0"/>
        <v>4</v>
      </c>
      <c r="M16" s="11">
        <v>0</v>
      </c>
      <c r="N16" s="12">
        <v>6</v>
      </c>
      <c r="O16" s="47">
        <f t="shared" si="1"/>
        <v>1</v>
      </c>
      <c r="P16" s="6"/>
      <c r="Q16" s="6"/>
      <c r="R16" s="14"/>
      <c r="S16" s="14"/>
      <c r="T16" s="14"/>
      <c r="U16" s="7"/>
      <c r="V16" s="4"/>
      <c r="X16" s="6"/>
      <c r="Y16" s="4"/>
      <c r="Z16"/>
      <c r="AA16" s="1"/>
      <c r="AB16" s="4"/>
    </row>
    <row r="17" spans="1:28" ht="16.5" x14ac:dyDescent="0.3">
      <c r="A17" s="13">
        <v>12</v>
      </c>
      <c r="B17" s="9" t="s">
        <v>19</v>
      </c>
      <c r="C17" s="9">
        <v>21</v>
      </c>
      <c r="D17" s="9">
        <v>2</v>
      </c>
      <c r="E17" s="9">
        <v>5</v>
      </c>
      <c r="F17" s="9">
        <v>0</v>
      </c>
      <c r="G17" s="9">
        <v>0</v>
      </c>
      <c r="H17" s="9">
        <v>1</v>
      </c>
      <c r="I17" s="9">
        <v>1</v>
      </c>
      <c r="J17" s="9">
        <v>2</v>
      </c>
      <c r="K17" s="9">
        <v>0</v>
      </c>
      <c r="L17" s="10">
        <f t="shared" si="0"/>
        <v>4</v>
      </c>
      <c r="M17" s="11">
        <v>0</v>
      </c>
      <c r="N17" s="12">
        <v>4</v>
      </c>
      <c r="O17" s="47">
        <f t="shared" si="1"/>
        <v>1</v>
      </c>
      <c r="P17" s="6"/>
      <c r="Q17" s="6"/>
      <c r="R17" s="14"/>
      <c r="S17" s="14"/>
      <c r="T17" s="14"/>
      <c r="U17" s="7"/>
      <c r="V17" s="4"/>
      <c r="X17" s="6"/>
      <c r="Y17" s="4"/>
      <c r="Z17"/>
      <c r="AA17" s="1"/>
      <c r="AB17" s="4"/>
    </row>
    <row r="18" spans="1:28" ht="16.5" x14ac:dyDescent="0.3">
      <c r="A18" s="13">
        <v>13</v>
      </c>
      <c r="B18" s="13" t="s">
        <v>20</v>
      </c>
      <c r="C18" s="9">
        <v>19</v>
      </c>
      <c r="D18" s="9">
        <v>2</v>
      </c>
      <c r="E18" s="9">
        <v>7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f t="shared" si="0"/>
        <v>0</v>
      </c>
      <c r="M18" s="11">
        <v>0</v>
      </c>
      <c r="N18" s="12">
        <v>0</v>
      </c>
      <c r="O18" s="47">
        <f t="shared" si="1"/>
        <v>1</v>
      </c>
      <c r="P18" s="6"/>
      <c r="Q18" s="6"/>
      <c r="R18" s="14"/>
      <c r="S18" s="14"/>
      <c r="T18" s="14"/>
      <c r="U18" s="7"/>
      <c r="V18" s="4"/>
      <c r="X18" s="6"/>
      <c r="Y18" s="4"/>
      <c r="Z18"/>
      <c r="AA18" s="1"/>
      <c r="AB18" s="4"/>
    </row>
    <row r="19" spans="1:28" ht="16.5" x14ac:dyDescent="0.3">
      <c r="A19" s="13">
        <v>14</v>
      </c>
      <c r="B19" s="13" t="s">
        <v>14</v>
      </c>
      <c r="C19" s="9">
        <v>19</v>
      </c>
      <c r="D19" s="9">
        <v>2</v>
      </c>
      <c r="E19" s="9">
        <v>7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f t="shared" si="0"/>
        <v>0</v>
      </c>
      <c r="M19" s="11">
        <v>0</v>
      </c>
      <c r="N19" s="12">
        <v>0</v>
      </c>
      <c r="O19" s="47">
        <f t="shared" si="1"/>
        <v>1</v>
      </c>
      <c r="P19" s="6"/>
      <c r="Q19" s="14"/>
      <c r="R19" s="14"/>
      <c r="S19" s="14"/>
      <c r="T19" s="14"/>
      <c r="U19" s="7"/>
      <c r="V19" s="4"/>
      <c r="X19" s="6"/>
      <c r="Y19" s="4"/>
      <c r="Z19"/>
      <c r="AA19" s="1"/>
      <c r="AB19" s="4"/>
    </row>
    <row r="20" spans="1:28" ht="16.5" x14ac:dyDescent="0.3">
      <c r="A20" s="13">
        <v>15</v>
      </c>
      <c r="B20" s="9" t="s">
        <v>15</v>
      </c>
      <c r="C20" s="9">
        <v>19</v>
      </c>
      <c r="D20" s="9">
        <v>1</v>
      </c>
      <c r="E20" s="9">
        <v>7</v>
      </c>
      <c r="F20" s="9">
        <v>0</v>
      </c>
      <c r="G20" s="9">
        <v>0</v>
      </c>
      <c r="H20" s="9">
        <v>0</v>
      </c>
      <c r="I20" s="9">
        <v>3</v>
      </c>
      <c r="J20" s="9">
        <v>1</v>
      </c>
      <c r="K20" s="9">
        <v>0</v>
      </c>
      <c r="L20" s="10">
        <f t="shared" si="0"/>
        <v>4</v>
      </c>
      <c r="M20" s="11">
        <v>1</v>
      </c>
      <c r="N20" s="12">
        <v>6</v>
      </c>
      <c r="O20" s="47">
        <f t="shared" si="1"/>
        <v>1</v>
      </c>
      <c r="P20" s="6"/>
      <c r="Q20" s="6"/>
      <c r="R20" s="14"/>
      <c r="S20" s="14"/>
      <c r="T20" s="14"/>
      <c r="U20" s="7"/>
      <c r="V20" s="4"/>
      <c r="X20" s="6"/>
      <c r="Y20" s="4"/>
      <c r="Z20"/>
      <c r="AA20" s="1"/>
      <c r="AB20" s="4"/>
    </row>
    <row r="21" spans="1:28" ht="16.5" x14ac:dyDescent="0.3">
      <c r="A21" s="13">
        <v>16</v>
      </c>
      <c r="B21" s="9" t="s">
        <v>16</v>
      </c>
      <c r="C21" s="9">
        <v>18</v>
      </c>
      <c r="D21" s="9">
        <v>1</v>
      </c>
      <c r="E21" s="9">
        <v>8</v>
      </c>
      <c r="F21" s="9">
        <v>0</v>
      </c>
      <c r="G21" s="9">
        <v>0</v>
      </c>
      <c r="H21" s="9">
        <v>1</v>
      </c>
      <c r="I21" s="9">
        <v>2</v>
      </c>
      <c r="J21" s="9">
        <v>1</v>
      </c>
      <c r="K21" s="9">
        <v>0</v>
      </c>
      <c r="L21" s="10">
        <f t="shared" si="0"/>
        <v>4</v>
      </c>
      <c r="M21" s="11">
        <v>1</v>
      </c>
      <c r="N21" s="12">
        <v>2</v>
      </c>
      <c r="O21" s="47">
        <f t="shared" si="1"/>
        <v>1</v>
      </c>
      <c r="P21" s="15"/>
      <c r="Q21" s="6"/>
      <c r="R21" s="14"/>
      <c r="S21" s="14"/>
      <c r="T21" s="14"/>
      <c r="U21" s="7"/>
      <c r="V21" s="4"/>
      <c r="X21" s="6"/>
      <c r="Y21" s="4"/>
      <c r="Z21"/>
      <c r="AA21" s="1"/>
      <c r="AB21" s="4"/>
    </row>
    <row r="22" spans="1:28" ht="16.5" x14ac:dyDescent="0.3">
      <c r="A22" s="13">
        <v>17</v>
      </c>
      <c r="B22" s="9" t="s">
        <v>17</v>
      </c>
      <c r="C22" s="9">
        <v>19</v>
      </c>
      <c r="D22" s="9">
        <v>1</v>
      </c>
      <c r="E22" s="9">
        <v>7</v>
      </c>
      <c r="F22" s="9">
        <v>0</v>
      </c>
      <c r="G22" s="9">
        <v>0</v>
      </c>
      <c r="H22" s="9">
        <v>0</v>
      </c>
      <c r="I22" s="9">
        <v>0</v>
      </c>
      <c r="J22" s="9">
        <v>2</v>
      </c>
      <c r="K22" s="9">
        <v>0</v>
      </c>
      <c r="L22" s="10">
        <f t="shared" si="0"/>
        <v>2</v>
      </c>
      <c r="M22" s="11">
        <v>0</v>
      </c>
      <c r="N22" s="12">
        <v>2</v>
      </c>
      <c r="O22" s="47">
        <f t="shared" si="1"/>
        <v>1</v>
      </c>
      <c r="P22" s="6"/>
      <c r="Q22" s="6"/>
      <c r="R22" s="14"/>
      <c r="S22" s="14"/>
      <c r="T22" s="14"/>
      <c r="U22" s="7"/>
      <c r="V22" s="4"/>
      <c r="X22" s="6"/>
      <c r="Y22" s="4"/>
      <c r="Z22"/>
      <c r="AA22" s="1"/>
      <c r="AB22" s="4"/>
    </row>
    <row r="23" spans="1:28" ht="16.5" x14ac:dyDescent="0.3">
      <c r="A23" s="13">
        <v>18</v>
      </c>
      <c r="B23" s="9" t="s">
        <v>18</v>
      </c>
      <c r="C23" s="9">
        <v>19</v>
      </c>
      <c r="D23" s="9">
        <v>1</v>
      </c>
      <c r="E23" s="9">
        <v>6</v>
      </c>
      <c r="F23" s="9">
        <v>0</v>
      </c>
      <c r="G23" s="9">
        <v>0</v>
      </c>
      <c r="H23" s="9">
        <v>0</v>
      </c>
      <c r="I23" s="9">
        <v>0</v>
      </c>
      <c r="J23" s="9">
        <v>3</v>
      </c>
      <c r="K23" s="9">
        <v>0</v>
      </c>
      <c r="L23" s="10">
        <f t="shared" si="0"/>
        <v>3</v>
      </c>
      <c r="M23" s="11">
        <v>0</v>
      </c>
      <c r="N23" s="12">
        <v>5</v>
      </c>
      <c r="O23" s="47">
        <f t="shared" si="1"/>
        <v>0.95</v>
      </c>
      <c r="P23" s="6"/>
      <c r="Q23" s="6"/>
      <c r="R23" s="14"/>
      <c r="S23" s="14"/>
      <c r="T23" s="14"/>
      <c r="U23" s="7"/>
      <c r="V23" s="4"/>
      <c r="X23" s="6"/>
      <c r="Y23" s="4"/>
      <c r="Z23"/>
      <c r="AA23" s="1"/>
      <c r="AB23" s="4"/>
    </row>
    <row r="24" spans="1:28" ht="16.5" x14ac:dyDescent="0.3">
      <c r="A24" s="13">
        <v>19</v>
      </c>
      <c r="B24" s="9" t="s">
        <v>19</v>
      </c>
      <c r="C24" s="9">
        <v>17</v>
      </c>
      <c r="D24" s="9">
        <v>1</v>
      </c>
      <c r="E24" s="9">
        <v>5</v>
      </c>
      <c r="F24" s="9">
        <v>0</v>
      </c>
      <c r="G24" s="9">
        <v>2</v>
      </c>
      <c r="H24" s="9">
        <v>1</v>
      </c>
      <c r="I24" s="9">
        <v>0</v>
      </c>
      <c r="J24" s="9">
        <v>3</v>
      </c>
      <c r="K24" s="9">
        <v>0</v>
      </c>
      <c r="L24" s="10">
        <f t="shared" si="0"/>
        <v>4</v>
      </c>
      <c r="M24" s="11">
        <v>0</v>
      </c>
      <c r="N24" s="12">
        <v>5</v>
      </c>
      <c r="O24" s="47">
        <f t="shared" si="1"/>
        <v>0.89473684210526316</v>
      </c>
      <c r="P24" s="6"/>
      <c r="Q24" s="6"/>
      <c r="R24" s="6"/>
      <c r="S24" s="6"/>
      <c r="T24" s="14"/>
      <c r="U24" s="7"/>
      <c r="V24" s="4"/>
      <c r="X24" s="6"/>
      <c r="Y24" s="4"/>
      <c r="Z24"/>
      <c r="AA24" s="1"/>
      <c r="AB24" s="4"/>
    </row>
    <row r="25" spans="1:28" ht="16.5" x14ac:dyDescent="0.3">
      <c r="A25" s="13">
        <v>20</v>
      </c>
      <c r="B25" s="13" t="s">
        <v>20</v>
      </c>
      <c r="C25" s="9">
        <v>20</v>
      </c>
      <c r="D25" s="9">
        <v>2</v>
      </c>
      <c r="E25" s="9">
        <v>4</v>
      </c>
      <c r="F25" s="9">
        <v>0</v>
      </c>
      <c r="G25" s="9">
        <v>0</v>
      </c>
      <c r="H25" s="9">
        <v>1</v>
      </c>
      <c r="I25" s="9">
        <v>0</v>
      </c>
      <c r="J25" s="9">
        <v>3</v>
      </c>
      <c r="K25" s="9">
        <v>0</v>
      </c>
      <c r="L25" s="10">
        <f t="shared" si="0"/>
        <v>4</v>
      </c>
      <c r="M25" s="11">
        <v>0</v>
      </c>
      <c r="N25" s="12">
        <v>0</v>
      </c>
      <c r="O25" s="47">
        <f t="shared" si="1"/>
        <v>0.90909090909090906</v>
      </c>
      <c r="P25" s="6"/>
      <c r="Q25" s="6"/>
      <c r="R25" s="6"/>
      <c r="S25" s="6"/>
      <c r="T25" s="6"/>
      <c r="U25" s="7"/>
      <c r="V25" s="4"/>
      <c r="X25" s="6"/>
      <c r="Y25" s="4"/>
      <c r="Z25"/>
      <c r="AA25" s="1"/>
      <c r="AB25" s="4"/>
    </row>
    <row r="26" spans="1:28" ht="16.5" x14ac:dyDescent="0.3">
      <c r="A26" s="13">
        <v>21</v>
      </c>
      <c r="B26" s="13" t="s">
        <v>14</v>
      </c>
      <c r="C26" s="9">
        <v>21</v>
      </c>
      <c r="D26" s="9">
        <v>2</v>
      </c>
      <c r="E26" s="9">
        <v>5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10">
        <f t="shared" si="0"/>
        <v>1</v>
      </c>
      <c r="M26" s="11">
        <v>0</v>
      </c>
      <c r="N26" s="12">
        <v>0</v>
      </c>
      <c r="O26" s="47">
        <f t="shared" si="1"/>
        <v>1</v>
      </c>
      <c r="P26" s="6"/>
      <c r="Q26" s="6"/>
      <c r="R26" s="6"/>
      <c r="S26" s="6"/>
      <c r="T26" s="6"/>
      <c r="U26" s="7"/>
      <c r="V26" s="4"/>
      <c r="X26" s="6"/>
      <c r="Y26" s="4"/>
      <c r="Z26"/>
      <c r="AA26" s="1"/>
      <c r="AB26" s="4"/>
    </row>
    <row r="27" spans="1:28" ht="16.5" x14ac:dyDescent="0.3">
      <c r="A27" s="13">
        <v>22</v>
      </c>
      <c r="B27" s="9" t="s">
        <v>15</v>
      </c>
      <c r="C27" s="9">
        <v>20</v>
      </c>
      <c r="D27" s="9">
        <v>1</v>
      </c>
      <c r="E27" s="9">
        <v>5</v>
      </c>
      <c r="F27" s="9">
        <v>0</v>
      </c>
      <c r="G27" s="9">
        <v>0</v>
      </c>
      <c r="H27" s="9">
        <v>0</v>
      </c>
      <c r="I27" s="9">
        <v>2</v>
      </c>
      <c r="J27" s="9">
        <v>2</v>
      </c>
      <c r="K27" s="9">
        <v>0</v>
      </c>
      <c r="L27" s="10">
        <f t="shared" si="0"/>
        <v>4</v>
      </c>
      <c r="M27" s="11">
        <v>0</v>
      </c>
      <c r="N27" s="12">
        <v>8</v>
      </c>
      <c r="O27" s="47">
        <f t="shared" si="1"/>
        <v>0.95238095238095233</v>
      </c>
      <c r="P27" s="6"/>
      <c r="Q27" s="6"/>
      <c r="R27" s="6"/>
      <c r="S27" s="6"/>
      <c r="T27" s="6"/>
      <c r="U27" s="7"/>
      <c r="V27" s="4"/>
      <c r="X27" s="6"/>
      <c r="Y27" s="4"/>
      <c r="Z27"/>
      <c r="AA27" s="1"/>
      <c r="AB27" s="4"/>
    </row>
    <row r="28" spans="1:28" ht="16.5" x14ac:dyDescent="0.3">
      <c r="A28" s="13">
        <v>23</v>
      </c>
      <c r="B28" s="9" t="s">
        <v>16</v>
      </c>
      <c r="C28" s="9">
        <v>17</v>
      </c>
      <c r="D28" s="9">
        <v>1</v>
      </c>
      <c r="E28" s="9">
        <v>4</v>
      </c>
      <c r="F28" s="9">
        <v>0</v>
      </c>
      <c r="G28" s="9">
        <v>0</v>
      </c>
      <c r="H28" s="9">
        <v>1</v>
      </c>
      <c r="I28" s="9">
        <v>0</v>
      </c>
      <c r="J28" s="9">
        <v>2</v>
      </c>
      <c r="K28" s="9">
        <v>0</v>
      </c>
      <c r="L28" s="10">
        <f t="shared" si="0"/>
        <v>3</v>
      </c>
      <c r="M28" s="11">
        <v>0</v>
      </c>
      <c r="N28" s="12">
        <v>1</v>
      </c>
      <c r="O28" s="47">
        <f t="shared" si="1"/>
        <v>0.77272727272727271</v>
      </c>
      <c r="P28" s="6"/>
      <c r="Q28" s="6"/>
      <c r="R28" s="6"/>
      <c r="S28" s="6"/>
      <c r="T28" s="6"/>
      <c r="U28" s="7"/>
      <c r="V28" s="4"/>
      <c r="X28" s="6"/>
      <c r="Y28" s="4"/>
      <c r="Z28"/>
      <c r="AA28" s="1"/>
      <c r="AB28" s="4"/>
    </row>
    <row r="29" spans="1:28" ht="16.5" x14ac:dyDescent="0.3">
      <c r="A29" s="13">
        <v>24</v>
      </c>
      <c r="B29" s="9" t="s">
        <v>17</v>
      </c>
      <c r="C29" s="9">
        <v>19</v>
      </c>
      <c r="D29" s="9">
        <v>2</v>
      </c>
      <c r="E29" s="9">
        <v>7</v>
      </c>
      <c r="F29" s="9">
        <v>0</v>
      </c>
      <c r="G29" s="9">
        <v>0</v>
      </c>
      <c r="H29" s="9">
        <v>0</v>
      </c>
      <c r="I29" s="9">
        <v>0</v>
      </c>
      <c r="J29" s="9">
        <v>3</v>
      </c>
      <c r="K29" s="9">
        <v>0</v>
      </c>
      <c r="L29" s="10">
        <f t="shared" si="0"/>
        <v>3</v>
      </c>
      <c r="M29" s="11">
        <v>0</v>
      </c>
      <c r="N29" s="12">
        <v>4</v>
      </c>
      <c r="O29" s="47">
        <f t="shared" si="1"/>
        <v>1</v>
      </c>
      <c r="P29" s="6"/>
      <c r="Q29" s="6"/>
      <c r="R29" s="6"/>
      <c r="S29" s="6"/>
      <c r="T29" s="6"/>
      <c r="U29" s="7"/>
      <c r="V29" s="4"/>
      <c r="X29" s="6"/>
      <c r="Y29" s="4"/>
      <c r="Z29"/>
      <c r="AA29" s="1"/>
      <c r="AB29" s="4"/>
    </row>
    <row r="30" spans="1:28" ht="16.5" x14ac:dyDescent="0.3">
      <c r="A30" s="13">
        <v>25</v>
      </c>
      <c r="B30" s="9" t="s">
        <v>18</v>
      </c>
      <c r="C30" s="9">
        <v>19</v>
      </c>
      <c r="D30" s="9">
        <v>2</v>
      </c>
      <c r="E30" s="9">
        <v>7</v>
      </c>
      <c r="F30" s="9">
        <v>0</v>
      </c>
      <c r="G30" s="9">
        <v>0</v>
      </c>
      <c r="H30" s="9">
        <v>1</v>
      </c>
      <c r="I30" s="9">
        <v>0</v>
      </c>
      <c r="J30" s="9">
        <v>3</v>
      </c>
      <c r="K30" s="9">
        <v>0</v>
      </c>
      <c r="L30" s="10">
        <f t="shared" si="0"/>
        <v>4</v>
      </c>
      <c r="M30" s="11">
        <v>0</v>
      </c>
      <c r="N30" s="12">
        <v>4</v>
      </c>
      <c r="O30" s="47">
        <f t="shared" si="1"/>
        <v>1</v>
      </c>
      <c r="P30" s="6"/>
      <c r="Q30" s="6"/>
      <c r="R30" s="6"/>
      <c r="S30" s="6"/>
      <c r="T30" s="6"/>
      <c r="U30" s="7"/>
      <c r="V30" s="4"/>
      <c r="X30" s="6"/>
      <c r="Y30" s="4"/>
      <c r="Z30"/>
      <c r="AA30" s="1"/>
      <c r="AB30" s="4"/>
    </row>
    <row r="31" spans="1:28" ht="16.5" x14ac:dyDescent="0.3">
      <c r="A31" s="13">
        <v>26</v>
      </c>
      <c r="B31" s="9" t="s">
        <v>19</v>
      </c>
      <c r="C31" s="9">
        <v>18</v>
      </c>
      <c r="D31" s="9">
        <v>2</v>
      </c>
      <c r="E31" s="9">
        <v>8</v>
      </c>
      <c r="F31" s="9">
        <v>0</v>
      </c>
      <c r="G31" s="9">
        <v>0</v>
      </c>
      <c r="H31" s="9">
        <v>0</v>
      </c>
      <c r="I31" s="9">
        <v>0</v>
      </c>
      <c r="J31" s="9">
        <v>4</v>
      </c>
      <c r="K31" s="9">
        <v>0</v>
      </c>
      <c r="L31" s="10">
        <f t="shared" si="0"/>
        <v>4</v>
      </c>
      <c r="M31" s="11">
        <v>0</v>
      </c>
      <c r="N31" s="12">
        <v>4</v>
      </c>
      <c r="O31" s="47">
        <f t="shared" si="1"/>
        <v>1</v>
      </c>
      <c r="P31" s="6"/>
      <c r="Q31" s="6"/>
      <c r="R31" s="6"/>
      <c r="S31" s="6"/>
      <c r="T31" s="6"/>
      <c r="U31" s="7"/>
      <c r="V31" s="4"/>
      <c r="X31" s="6"/>
      <c r="Y31" s="4"/>
      <c r="Z31"/>
      <c r="AA31" s="1"/>
      <c r="AB31" s="4"/>
    </row>
    <row r="32" spans="1:28" ht="16.5" x14ac:dyDescent="0.3">
      <c r="A32" s="13">
        <v>27</v>
      </c>
      <c r="B32" s="13" t="s">
        <v>20</v>
      </c>
      <c r="C32" s="9">
        <v>19</v>
      </c>
      <c r="D32" s="9">
        <v>4</v>
      </c>
      <c r="E32" s="9">
        <v>7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f>SUM(H32,I32,J32,K32)</f>
        <v>1</v>
      </c>
      <c r="M32" s="11">
        <v>0</v>
      </c>
      <c r="N32" s="12">
        <v>1</v>
      </c>
      <c r="O32" s="47">
        <f t="shared" si="1"/>
        <v>1</v>
      </c>
      <c r="P32" s="15"/>
      <c r="Q32" s="6"/>
      <c r="R32" s="6" t="s">
        <v>21</v>
      </c>
      <c r="S32" s="6"/>
      <c r="T32" s="6"/>
      <c r="U32" s="7"/>
      <c r="V32" s="4"/>
      <c r="X32" s="6"/>
      <c r="Y32" s="4"/>
      <c r="Z32"/>
      <c r="AA32" s="1"/>
      <c r="AB32" s="4"/>
    </row>
    <row r="33" spans="1:28" ht="16.5" x14ac:dyDescent="0.3">
      <c r="A33" s="13">
        <v>28</v>
      </c>
      <c r="B33" s="13" t="s">
        <v>14</v>
      </c>
      <c r="C33" s="9">
        <v>19</v>
      </c>
      <c r="D33" s="9">
        <v>4</v>
      </c>
      <c r="E33" s="9">
        <v>7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10">
        <f t="shared" si="0"/>
        <v>1</v>
      </c>
      <c r="M33" s="11">
        <v>0</v>
      </c>
      <c r="N33" s="12">
        <v>0</v>
      </c>
      <c r="O33" s="47">
        <f t="shared" si="1"/>
        <v>1</v>
      </c>
      <c r="P33" s="6"/>
      <c r="Q33" s="6"/>
      <c r="R33" s="6"/>
      <c r="S33" s="6"/>
      <c r="T33" s="6"/>
      <c r="U33" s="7"/>
      <c r="V33" s="4"/>
      <c r="X33" s="6"/>
      <c r="Y33" s="4"/>
      <c r="Z33"/>
      <c r="AA33" s="1"/>
      <c r="AB33" s="4"/>
    </row>
    <row r="34" spans="1:28" ht="16.5" x14ac:dyDescent="0.3">
      <c r="A34" s="24">
        <v>29</v>
      </c>
      <c r="B34" s="9" t="s">
        <v>15</v>
      </c>
      <c r="C34" s="9">
        <v>20</v>
      </c>
      <c r="D34" s="9">
        <v>4</v>
      </c>
      <c r="E34" s="9">
        <v>6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10">
        <f t="shared" si="0"/>
        <v>1</v>
      </c>
      <c r="M34" s="11">
        <v>0</v>
      </c>
      <c r="N34" s="12">
        <v>0</v>
      </c>
      <c r="O34" s="47">
        <f t="shared" si="1"/>
        <v>1</v>
      </c>
      <c r="P34" s="6"/>
      <c r="Q34" s="6"/>
      <c r="R34" s="6"/>
      <c r="S34" s="6"/>
      <c r="T34" s="6"/>
      <c r="U34" s="7"/>
      <c r="V34" s="4"/>
      <c r="X34" s="6"/>
      <c r="Y34" s="4"/>
      <c r="Z34"/>
      <c r="AA34" s="1"/>
      <c r="AB34" s="4"/>
    </row>
    <row r="35" spans="1:28" ht="16.5" x14ac:dyDescent="0.3">
      <c r="A35" s="8">
        <v>30</v>
      </c>
      <c r="B35" s="9" t="s">
        <v>16</v>
      </c>
      <c r="C35" s="9">
        <v>20</v>
      </c>
      <c r="D35" s="9">
        <v>4</v>
      </c>
      <c r="E35" s="9">
        <v>5</v>
      </c>
      <c r="F35" s="9">
        <v>0</v>
      </c>
      <c r="G35" s="9">
        <v>0</v>
      </c>
      <c r="H35" s="9">
        <v>0</v>
      </c>
      <c r="I35" s="9">
        <v>1</v>
      </c>
      <c r="J35" s="9">
        <v>4</v>
      </c>
      <c r="K35" s="9">
        <v>0</v>
      </c>
      <c r="L35" s="10">
        <f t="shared" si="0"/>
        <v>5</v>
      </c>
      <c r="M35" s="11">
        <v>1</v>
      </c>
      <c r="N35" s="12">
        <v>5</v>
      </c>
      <c r="O35" s="47">
        <f t="shared" si="1"/>
        <v>0.95238095238095233</v>
      </c>
      <c r="P35" s="6"/>
      <c r="Q35" s="6"/>
      <c r="R35" s="6"/>
      <c r="S35" s="6"/>
      <c r="T35" s="6"/>
      <c r="U35" s="7"/>
      <c r="V35" s="4"/>
      <c r="X35" s="6"/>
      <c r="Y35" s="4"/>
      <c r="Z35"/>
      <c r="AA35" s="1"/>
      <c r="AB35" s="4"/>
    </row>
    <row r="36" spans="1:28" ht="16.5" x14ac:dyDescent="0.3">
      <c r="A36" s="13">
        <v>31</v>
      </c>
      <c r="B36" s="9" t="s">
        <v>17</v>
      </c>
      <c r="C36" s="9">
        <v>20</v>
      </c>
      <c r="D36" s="9">
        <v>3</v>
      </c>
      <c r="E36" s="9">
        <v>6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10">
        <f t="shared" si="0"/>
        <v>1</v>
      </c>
      <c r="M36" s="11">
        <v>0</v>
      </c>
      <c r="N36" s="12">
        <v>1</v>
      </c>
      <c r="O36" s="47">
        <f t="shared" si="1"/>
        <v>1</v>
      </c>
      <c r="P36" s="6"/>
      <c r="Q36" s="6"/>
      <c r="R36" s="6"/>
      <c r="S36" s="6"/>
      <c r="T36" s="6"/>
      <c r="U36" s="7"/>
      <c r="V36" s="4"/>
      <c r="X36" s="6"/>
      <c r="Y36" s="4"/>
      <c r="Z36"/>
      <c r="AA36" s="1"/>
      <c r="AB36" s="4"/>
    </row>
    <row r="37" spans="1:28" ht="16.5" x14ac:dyDescent="0.3">
      <c r="A37" s="37" t="s">
        <v>22</v>
      </c>
      <c r="B37" s="37"/>
      <c r="C37" s="13">
        <f>SUM(C6:C36)</f>
        <v>597</v>
      </c>
      <c r="D37" s="13">
        <f t="shared" ref="D37:N37" si="2">SUM(D6:D36)</f>
        <v>53</v>
      </c>
      <c r="E37" s="13">
        <f t="shared" si="2"/>
        <v>193</v>
      </c>
      <c r="F37" s="13">
        <f t="shared" si="2"/>
        <v>0</v>
      </c>
      <c r="G37" s="13">
        <f t="shared" si="2"/>
        <v>2</v>
      </c>
      <c r="H37" s="13">
        <f>SUM(H6:H36)</f>
        <v>10</v>
      </c>
      <c r="I37" s="13">
        <f t="shared" si="2"/>
        <v>14</v>
      </c>
      <c r="J37" s="13">
        <f t="shared" si="2"/>
        <v>60</v>
      </c>
      <c r="K37" s="13">
        <f t="shared" si="2"/>
        <v>0</v>
      </c>
      <c r="L37" s="16">
        <f t="shared" si="2"/>
        <v>84</v>
      </c>
      <c r="M37" s="17">
        <f t="shared" si="2"/>
        <v>5</v>
      </c>
      <c r="N37" s="18">
        <f t="shared" si="2"/>
        <v>82</v>
      </c>
      <c r="O37" s="48">
        <f>AVERAGE(O6:O36)</f>
        <v>0.9784214936167398</v>
      </c>
      <c r="P37" s="6"/>
      <c r="Q37" s="19"/>
      <c r="R37" s="6"/>
      <c r="S37" s="6"/>
      <c r="T37" s="6"/>
      <c r="U37" s="7"/>
      <c r="V37" s="7"/>
      <c r="W37" s="6"/>
      <c r="X37" s="6"/>
      <c r="Y37" s="4"/>
      <c r="Z37"/>
      <c r="AA37" s="1"/>
      <c r="AB37" s="4"/>
    </row>
    <row r="38" spans="1:28" ht="16.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6"/>
      <c r="W38" s="6"/>
    </row>
    <row r="39" spans="1:28" ht="16.5" x14ac:dyDescent="0.3">
      <c r="A39" s="38" t="s">
        <v>23</v>
      </c>
      <c r="B39" s="38"/>
      <c r="C39" s="38"/>
      <c r="D39" s="38"/>
      <c r="E39" s="38"/>
      <c r="F39" s="38"/>
      <c r="G39" s="38"/>
      <c r="H39" s="38"/>
      <c r="I39" s="38"/>
      <c r="J39" s="38"/>
      <c r="K39" s="20"/>
      <c r="L39" s="40">
        <f>AVERAGE(C6:C36)</f>
        <v>19.258064516129032</v>
      </c>
      <c r="M39" s="40"/>
      <c r="N39" s="40"/>
      <c r="O39" s="6"/>
      <c r="P39" s="6"/>
      <c r="Q39" s="6"/>
      <c r="R39" s="6"/>
      <c r="S39" s="6"/>
      <c r="T39" s="7"/>
      <c r="U39" s="7"/>
      <c r="V39" s="6"/>
      <c r="W39" s="6"/>
    </row>
    <row r="40" spans="1:28" ht="16.5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20"/>
      <c r="L40" s="40">
        <f>AVERAGE(E6:E36)</f>
        <v>6.225806451612903</v>
      </c>
      <c r="M40" s="40"/>
      <c r="N40" s="40"/>
      <c r="O40" s="6"/>
      <c r="P40" s="6"/>
      <c r="Q40" s="6"/>
      <c r="R40" s="6"/>
      <c r="S40" s="6"/>
      <c r="T40" s="7"/>
      <c r="U40" s="7"/>
      <c r="V40" s="6"/>
      <c r="W40" s="6"/>
    </row>
    <row r="41" spans="1:28" ht="16.5" x14ac:dyDescent="0.3">
      <c r="A41" s="38" t="s">
        <v>25</v>
      </c>
      <c r="B41" s="38"/>
      <c r="C41" s="38"/>
      <c r="D41" s="38"/>
      <c r="E41" s="38"/>
      <c r="F41" s="38"/>
      <c r="G41" s="38"/>
      <c r="H41" s="38"/>
      <c r="I41" s="38"/>
      <c r="J41" s="38"/>
      <c r="K41" s="20"/>
      <c r="L41" s="40">
        <f>AVERAGE(L6:L36)</f>
        <v>2.7096774193548385</v>
      </c>
      <c r="M41" s="40"/>
      <c r="N41" s="40"/>
      <c r="O41" s="6"/>
      <c r="P41" s="6"/>
      <c r="Q41" s="6"/>
      <c r="R41" s="6"/>
      <c r="S41" s="6"/>
      <c r="T41" s="7"/>
      <c r="U41" s="7"/>
      <c r="V41" s="6"/>
      <c r="W41" s="6"/>
    </row>
    <row r="42" spans="1:28" ht="16.5" x14ac:dyDescent="0.3">
      <c r="A42" s="38" t="s">
        <v>26</v>
      </c>
      <c r="B42" s="38"/>
      <c r="C42" s="38"/>
      <c r="D42" s="38"/>
      <c r="E42" s="38"/>
      <c r="F42" s="38"/>
      <c r="G42" s="38"/>
      <c r="H42" s="38"/>
      <c r="I42" s="38"/>
      <c r="J42" s="38"/>
      <c r="K42" s="20"/>
      <c r="L42" s="40">
        <f>AVERAGE(H6:H36)</f>
        <v>0.32258064516129031</v>
      </c>
      <c r="M42" s="40"/>
      <c r="N42" s="40"/>
      <c r="O42" s="6"/>
      <c r="P42" s="6"/>
      <c r="Q42" s="6"/>
      <c r="R42" s="6"/>
      <c r="S42" s="6"/>
      <c r="T42" s="7"/>
      <c r="U42" s="7"/>
      <c r="V42" s="6"/>
      <c r="W42" s="6"/>
    </row>
    <row r="43" spans="1:28" ht="16.5" x14ac:dyDescent="0.3">
      <c r="A43" s="38" t="s">
        <v>27</v>
      </c>
      <c r="B43" s="38"/>
      <c r="C43" s="38"/>
      <c r="D43" s="38"/>
      <c r="E43" s="38"/>
      <c r="F43" s="38"/>
      <c r="G43" s="38"/>
      <c r="H43" s="38"/>
      <c r="I43" s="38"/>
      <c r="J43" s="38"/>
      <c r="K43" s="20"/>
      <c r="L43" s="40">
        <f>AVERAGE(I6:I36)</f>
        <v>0.45161290322580644</v>
      </c>
      <c r="M43" s="40"/>
      <c r="N43" s="40"/>
      <c r="O43" s="6"/>
      <c r="P43" s="6"/>
      <c r="Q43" s="6"/>
      <c r="R43" s="6"/>
      <c r="S43" s="6"/>
      <c r="T43" s="7"/>
      <c r="U43" s="7"/>
      <c r="V43" s="6"/>
      <c r="W43" s="6"/>
    </row>
    <row r="44" spans="1:28" ht="16.5" x14ac:dyDescent="0.3">
      <c r="A44" s="38" t="s">
        <v>28</v>
      </c>
      <c r="B44" s="38"/>
      <c r="C44" s="38"/>
      <c r="D44" s="38"/>
      <c r="E44" s="38"/>
      <c r="F44" s="38"/>
      <c r="G44" s="38"/>
      <c r="H44" s="38"/>
      <c r="I44" s="38"/>
      <c r="J44" s="38"/>
      <c r="K44" s="20"/>
      <c r="L44" s="40">
        <f>AVERAGE(J6:J36)</f>
        <v>1.935483870967742</v>
      </c>
      <c r="M44" s="40"/>
      <c r="N44" s="40"/>
      <c r="O44" s="6"/>
      <c r="U44" s="7"/>
      <c r="V44" s="6"/>
      <c r="W44" s="6"/>
    </row>
    <row r="45" spans="1:28" ht="16.5" x14ac:dyDescent="0.3">
      <c r="A45" s="38" t="s">
        <v>29</v>
      </c>
      <c r="B45" s="38"/>
      <c r="C45" s="38"/>
      <c r="D45" s="38"/>
      <c r="E45" s="38"/>
      <c r="F45" s="38"/>
      <c r="G45" s="38"/>
      <c r="H45" s="38"/>
      <c r="I45" s="38"/>
      <c r="J45" s="38"/>
      <c r="K45" s="20"/>
      <c r="L45" s="40">
        <f>AVERAGE(N6:N36)</f>
        <v>2.6451612903225805</v>
      </c>
      <c r="M45" s="40"/>
      <c r="N45" s="40"/>
      <c r="O45" s="6"/>
      <c r="U45" s="7"/>
      <c r="V45" s="6"/>
      <c r="W45" s="6"/>
    </row>
    <row r="46" spans="1:28" ht="16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21"/>
      <c r="L46" s="41">
        <f>M37/L37</f>
        <v>5.9523809523809521E-2</v>
      </c>
      <c r="M46" s="41"/>
      <c r="N46" s="41"/>
      <c r="O46" s="6"/>
      <c r="U46" s="7"/>
      <c r="V46" s="6"/>
      <c r="W46" s="6"/>
    </row>
    <row r="48" spans="1:28" ht="15.75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2"/>
      <c r="N48" s="22"/>
    </row>
    <row r="49" spans="2:26" ht="16.5" x14ac:dyDescent="0.3">
      <c r="B49" s="9"/>
      <c r="C49" s="35">
        <v>2019</v>
      </c>
      <c r="D49" s="36"/>
      <c r="E49" s="35">
        <v>2020</v>
      </c>
      <c r="F49" s="36"/>
      <c r="G49" s="35">
        <v>2021</v>
      </c>
      <c r="H49" s="36"/>
      <c r="I49" s="37">
        <v>2022</v>
      </c>
      <c r="J49" s="37"/>
      <c r="K49" s="37">
        <v>2023</v>
      </c>
      <c r="L49" s="37"/>
      <c r="M49" s="23"/>
      <c r="T49" s="4"/>
      <c r="U49"/>
      <c r="W49" s="4"/>
      <c r="X49"/>
      <c r="Y49" s="1"/>
      <c r="Z49" s="4"/>
    </row>
    <row r="50" spans="2:26" ht="16.5" x14ac:dyDescent="0.3">
      <c r="B50" s="13" t="s">
        <v>1</v>
      </c>
      <c r="C50" s="31">
        <v>0.1333</v>
      </c>
      <c r="D50" s="32"/>
      <c r="E50" s="31">
        <v>0.1782</v>
      </c>
      <c r="F50" s="32"/>
      <c r="G50" s="31">
        <v>7.6899999999999996E-2</v>
      </c>
      <c r="H50" s="32"/>
      <c r="I50" s="33">
        <v>0.1346</v>
      </c>
      <c r="J50" s="33"/>
      <c r="K50" s="33">
        <v>4.1700000000000001E-2</v>
      </c>
      <c r="L50" s="33"/>
      <c r="M50" s="14"/>
      <c r="T50" s="4"/>
      <c r="U50"/>
      <c r="W50" s="4"/>
      <c r="X50"/>
      <c r="Y50" s="1"/>
      <c r="Z50" s="4"/>
    </row>
    <row r="51" spans="2:26" ht="16.5" x14ac:dyDescent="0.3">
      <c r="B51" s="13" t="s">
        <v>47</v>
      </c>
      <c r="C51" s="31">
        <v>0.13039999999999999</v>
      </c>
      <c r="D51" s="32"/>
      <c r="E51" s="31">
        <v>7.7799999999999994E-2</v>
      </c>
      <c r="F51" s="32"/>
      <c r="G51" s="31">
        <v>0.20430000000000001</v>
      </c>
      <c r="H51" s="32"/>
      <c r="I51" s="33">
        <v>9.4299999999999995E-2</v>
      </c>
      <c r="J51" s="33"/>
      <c r="K51" s="33">
        <v>4.3999999999999997E-2</v>
      </c>
      <c r="L51" s="33"/>
      <c r="M51" s="14"/>
      <c r="T51" s="4"/>
      <c r="U51"/>
      <c r="W51" s="4"/>
      <c r="X51"/>
      <c r="Y51" s="1"/>
      <c r="Z51" s="4"/>
    </row>
    <row r="52" spans="2:26" ht="16.5" x14ac:dyDescent="0.3">
      <c r="B52" s="13" t="s">
        <v>49</v>
      </c>
      <c r="C52" s="31">
        <v>6.8199999999999997E-2</v>
      </c>
      <c r="D52" s="32"/>
      <c r="E52" s="31">
        <v>0.125</v>
      </c>
      <c r="F52" s="32"/>
      <c r="G52" s="31">
        <v>7.0000000000000007E-2</v>
      </c>
      <c r="H52" s="32"/>
      <c r="I52" s="33">
        <v>0.16669999999999999</v>
      </c>
      <c r="J52" s="33"/>
      <c r="K52" s="33">
        <v>5.9499999999999997E-2</v>
      </c>
      <c r="L52" s="33"/>
      <c r="T52" s="4"/>
      <c r="U52"/>
      <c r="W52" s="4"/>
      <c r="X52"/>
      <c r="Y52" s="1"/>
      <c r="Z52" s="4"/>
    </row>
    <row r="53" spans="2:26" ht="16.5" x14ac:dyDescent="0.3">
      <c r="B53" s="13" t="s">
        <v>50</v>
      </c>
      <c r="C53" s="31">
        <v>7.6899999999999996E-2</v>
      </c>
      <c r="D53" s="32"/>
      <c r="E53" s="31">
        <v>0.16850000000000001</v>
      </c>
      <c r="F53" s="32"/>
      <c r="G53" s="31">
        <v>0.10199999999999999</v>
      </c>
      <c r="H53" s="32"/>
      <c r="I53" s="33">
        <v>9.2299999999999993E-2</v>
      </c>
      <c r="J53" s="33"/>
      <c r="K53" s="33">
        <v>9.0899999999999995E-2</v>
      </c>
      <c r="L53" s="33"/>
      <c r="T53" s="4"/>
      <c r="U53"/>
      <c r="W53" s="4"/>
      <c r="X53"/>
      <c r="Y53" s="1"/>
      <c r="Z53" s="4"/>
    </row>
    <row r="54" spans="2:26" ht="16.5" x14ac:dyDescent="0.3">
      <c r="B54" s="13" t="s">
        <v>38</v>
      </c>
      <c r="C54" s="31">
        <v>0.13789999999999999</v>
      </c>
      <c r="D54" s="32"/>
      <c r="E54" s="31">
        <v>0.1444</v>
      </c>
      <c r="F54" s="32"/>
      <c r="G54" s="31">
        <v>8.8200000000000001E-2</v>
      </c>
      <c r="H54" s="32"/>
      <c r="I54" s="31">
        <v>0.05</v>
      </c>
      <c r="J54" s="32"/>
      <c r="K54" s="31">
        <v>5.9499999999999997E-2</v>
      </c>
      <c r="L54" s="32"/>
      <c r="T54" s="4"/>
      <c r="U54"/>
      <c r="W54" s="4"/>
      <c r="X54"/>
      <c r="Y54" s="1"/>
      <c r="Z54" s="4"/>
    </row>
  </sheetData>
  <mergeCells count="5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C53:D53"/>
    <mergeCell ref="E53:F53"/>
    <mergeCell ref="G53:H53"/>
    <mergeCell ref="I53:J53"/>
    <mergeCell ref="K53:L53"/>
    <mergeCell ref="C52:D52"/>
    <mergeCell ref="E52:F52"/>
    <mergeCell ref="G52:H52"/>
    <mergeCell ref="I52:J52"/>
    <mergeCell ref="K52:L52"/>
    <mergeCell ref="C54:D54"/>
    <mergeCell ref="E54:F54"/>
    <mergeCell ref="G54:H54"/>
    <mergeCell ref="I54:J54"/>
    <mergeCell ref="K54:L54"/>
  </mergeCells>
  <pageMargins left="0.7" right="0.7" top="0.75" bottom="0.75" header="0.3" footer="0.3"/>
  <pageSetup scale="6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4BF2343C71844BBD9E325C485F69A" ma:contentTypeVersion="6" ma:contentTypeDescription="Create a new document." ma:contentTypeScope="" ma:versionID="d258e6c78f6aeccdeb233d89e922b732">
  <xsd:schema xmlns:xsd="http://www.w3.org/2001/XMLSchema" xmlns:xs="http://www.w3.org/2001/XMLSchema" xmlns:p="http://schemas.microsoft.com/office/2006/metadata/properties" xmlns:ns2="04b586df-34d8-41f1-aa80-df7de4fe8acd" xmlns:ns3="38b6c0a0-20fd-4a0b-8230-ec6ddcce1614" targetNamespace="http://schemas.microsoft.com/office/2006/metadata/properties" ma:root="true" ma:fieldsID="97fc4f7f09016ec8c249f40783891e23" ns2:_="" ns3:_="">
    <xsd:import namespace="04b586df-34d8-41f1-aa80-df7de4fe8acd"/>
    <xsd:import namespace="38b6c0a0-20fd-4a0b-8230-ec6ddcce1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586df-34d8-41f1-aa80-df7de4fe8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c0a0-20fd-4a0b-8230-ec6ddcce16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8b6c0a0-20fd-4a0b-8230-ec6ddcce1614">
      <UserInfo>
        <DisplayName>Brantley, Drew</DisplayName>
        <AccountId>11</AccountId>
        <AccountType/>
      </UserInfo>
      <UserInfo>
        <DisplayName>Lewis, Alan</DisplayName>
        <AccountId>135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8B467D-6FD3-44E5-BA19-9560A85DE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586df-34d8-41f1-aa80-df7de4fe8acd"/>
    <ds:schemaRef ds:uri="38b6c0a0-20fd-4a0b-8230-ec6ddcce1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72C6B1-8238-4D2D-B81E-F8B81220501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04b586df-34d8-41f1-aa80-df7de4fe8ac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8b6c0a0-20fd-4a0b-8230-ec6ddcce161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8B4555-3987-43F3-98DC-778EE84347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</vt:lpstr>
      <vt:lpstr>jan Chart</vt:lpstr>
      <vt:lpstr>Feb</vt:lpstr>
      <vt:lpstr>Feb Graph</vt:lpstr>
      <vt:lpstr>Mar</vt:lpstr>
      <vt:lpstr>Mar Graph</vt:lpstr>
      <vt:lpstr>Apr</vt:lpstr>
      <vt:lpstr>Apr Graph</vt:lpstr>
      <vt:lpstr>May</vt:lpstr>
      <vt:lpstr>May Graph</vt:lpstr>
      <vt:lpstr>Jun</vt:lpstr>
      <vt:lpstr>Jun Graph</vt:lpstr>
      <vt:lpstr>Jul</vt:lpstr>
      <vt:lpstr>Sheet1</vt:lpstr>
      <vt:lpstr>Aug</vt:lpstr>
      <vt:lpstr>Aug Chart</vt:lpstr>
      <vt:lpstr>Sep</vt:lpstr>
      <vt:lpstr>sep Graph</vt:lpstr>
      <vt:lpstr>Oct</vt:lpstr>
      <vt:lpstr>Oct Graph</vt:lpstr>
      <vt:lpstr>Nov</vt:lpstr>
      <vt:lpstr>Nov Chart</vt:lpstr>
      <vt:lpstr>Dec</vt:lpstr>
      <vt:lpstr>Dec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Brantley, Drew</dc:creator>
  <cp:keywords/>
  <dc:description/>
  <cp:lastModifiedBy>Lewis, Alan</cp:lastModifiedBy>
  <cp:revision/>
  <cp:lastPrinted>2024-01-24T11:56:53Z</cp:lastPrinted>
  <dcterms:created xsi:type="dcterms:W3CDTF">2023-01-03T11:06:38Z</dcterms:created>
  <dcterms:modified xsi:type="dcterms:W3CDTF">2024-04-17T17:57:36Z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0x010100F144BF2343C71844BBD9E325C485F69A</vt:lpwstr>
  </property>
</Properties>
</file>