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nnifer\Dropbox\Guzowski Lab\People- Data\Jen Czerniawski\CDC Systemic Minocycline LPS\"/>
    </mc:Choice>
  </mc:AlternateContent>
  <bookViews>
    <workbookView xWindow="-135" yWindow="165" windowWidth="19320" windowHeight="11760"/>
  </bookViews>
  <sheets>
    <sheet name="DH cytokines" sheetId="1" r:id="rId1"/>
    <sheet name="Sheet1" sheetId="5" r:id="rId2"/>
    <sheet name="Arc" sheetId="4" r:id="rId3"/>
  </sheets>
  <calcPr calcId="152511" concurrentCalc="0"/>
</workbook>
</file>

<file path=xl/calcChain.xml><?xml version="1.0" encoding="utf-8"?>
<calcChain xmlns="http://schemas.openxmlformats.org/spreadsheetml/2006/main">
  <c r="L6" i="1" l="1"/>
  <c r="I10" i="1"/>
  <c r="J10" i="1"/>
  <c r="K10" i="1"/>
  <c r="L12" i="1"/>
  <c r="L20" i="1"/>
  <c r="I11" i="1"/>
  <c r="Y14" i="1"/>
  <c r="X14" i="1"/>
  <c r="Z14" i="1"/>
  <c r="T14" i="1"/>
  <c r="S14" i="1"/>
  <c r="U14" i="1"/>
  <c r="F14" i="1"/>
  <c r="S8" i="1"/>
  <c r="T25" i="1"/>
  <c r="U25" i="1"/>
  <c r="S5" i="1"/>
  <c r="S6" i="1"/>
  <c r="T22" i="1"/>
  <c r="U22" i="1"/>
  <c r="T23" i="1"/>
  <c r="U23" i="1"/>
  <c r="T24" i="1"/>
  <c r="U24" i="1"/>
  <c r="V26" i="1"/>
  <c r="T29" i="1"/>
  <c r="U29" i="1"/>
  <c r="T30" i="1"/>
  <c r="U30" i="1"/>
  <c r="T31" i="1"/>
  <c r="U31" i="1"/>
  <c r="T32" i="1"/>
  <c r="U32" i="1"/>
  <c r="T33" i="1"/>
  <c r="U33" i="1"/>
  <c r="T34" i="1"/>
  <c r="U34" i="1"/>
  <c r="V34" i="1"/>
  <c r="T8" i="1"/>
  <c r="U8" i="1"/>
  <c r="T9" i="1"/>
  <c r="U9" i="1"/>
  <c r="T10" i="1"/>
  <c r="U10" i="1"/>
  <c r="T11" i="1"/>
  <c r="U11" i="1"/>
  <c r="V13" i="1"/>
  <c r="X29" i="1"/>
  <c r="X3" i="1"/>
  <c r="X4" i="1"/>
  <c r="X5" i="1"/>
  <c r="X6" i="1"/>
  <c r="Y29" i="1"/>
  <c r="Z29" i="1"/>
  <c r="X30" i="1"/>
  <c r="Y30" i="1"/>
  <c r="Z30" i="1"/>
  <c r="X31" i="1"/>
  <c r="Y31" i="1"/>
  <c r="Z31" i="1"/>
  <c r="X32" i="1"/>
  <c r="Y32" i="1"/>
  <c r="Z32" i="1"/>
  <c r="X33" i="1"/>
  <c r="Y33" i="1"/>
  <c r="Z33" i="1"/>
  <c r="X34" i="1"/>
  <c r="Y34" i="1"/>
  <c r="Z34" i="1"/>
  <c r="AA34" i="1"/>
  <c r="AB43" i="1"/>
  <c r="X22" i="1"/>
  <c r="Y22" i="1"/>
  <c r="Z22" i="1"/>
  <c r="X23" i="1"/>
  <c r="Y23" i="1"/>
  <c r="Z23" i="1"/>
  <c r="X24" i="1"/>
  <c r="Y24" i="1"/>
  <c r="Z24" i="1"/>
  <c r="X25" i="1"/>
  <c r="X8" i="1"/>
  <c r="Y25" i="1"/>
  <c r="Z25" i="1"/>
  <c r="X26" i="1"/>
  <c r="X9" i="1"/>
  <c r="Y26" i="1"/>
  <c r="Z26" i="1"/>
  <c r="AA26" i="1"/>
  <c r="AA43" i="1"/>
  <c r="X15" i="1"/>
  <c r="Y15" i="1"/>
  <c r="Z15" i="1"/>
  <c r="X16" i="1"/>
  <c r="Y16" i="1"/>
  <c r="Z16" i="1"/>
  <c r="X17" i="1"/>
  <c r="Y17" i="1"/>
  <c r="Z17" i="1"/>
  <c r="X18" i="1"/>
  <c r="Y18" i="1"/>
  <c r="Z18" i="1"/>
  <c r="X19" i="1"/>
  <c r="Y19" i="1"/>
  <c r="Z19" i="1"/>
  <c r="AA20" i="1"/>
  <c r="Z43" i="1"/>
  <c r="Y8" i="1"/>
  <c r="Z8" i="1"/>
  <c r="Y9" i="1"/>
  <c r="Z9" i="1"/>
  <c r="X10" i="1"/>
  <c r="Y10" i="1"/>
  <c r="Z10" i="1"/>
  <c r="X11" i="1"/>
  <c r="Y11" i="1"/>
  <c r="Z11" i="1"/>
  <c r="AA13" i="1"/>
  <c r="Y43" i="1"/>
  <c r="S29" i="1"/>
  <c r="S3" i="1"/>
  <c r="S4" i="1"/>
  <c r="S30" i="1"/>
  <c r="S31" i="1"/>
  <c r="S32" i="1"/>
  <c r="S33" i="1"/>
  <c r="S34" i="1"/>
  <c r="W43" i="1"/>
  <c r="S22" i="1"/>
  <c r="S23" i="1"/>
  <c r="S24" i="1"/>
  <c r="S25" i="1"/>
  <c r="S26" i="1"/>
  <c r="S9" i="1"/>
  <c r="T26" i="1"/>
  <c r="U26" i="1"/>
  <c r="V43" i="1"/>
  <c r="S15" i="1"/>
  <c r="T15" i="1"/>
  <c r="U15" i="1"/>
  <c r="S16" i="1"/>
  <c r="T16" i="1"/>
  <c r="U16" i="1"/>
  <c r="S17" i="1"/>
  <c r="T17" i="1"/>
  <c r="U17" i="1"/>
  <c r="S18" i="1"/>
  <c r="T18" i="1"/>
  <c r="U18" i="1"/>
  <c r="S19" i="1"/>
  <c r="T19" i="1"/>
  <c r="U19" i="1"/>
  <c r="V20" i="1"/>
  <c r="U43" i="1"/>
  <c r="S10" i="1"/>
  <c r="S11" i="1"/>
  <c r="T43" i="1"/>
  <c r="R43" i="1"/>
  <c r="Y3" i="1"/>
  <c r="Z3" i="1"/>
  <c r="Y4" i="1"/>
  <c r="Z4" i="1"/>
  <c r="Y5" i="1"/>
  <c r="Z5" i="1"/>
  <c r="AA6" i="1"/>
  <c r="T3" i="1"/>
  <c r="U3" i="1"/>
  <c r="T4" i="1"/>
  <c r="U4" i="1"/>
  <c r="T5" i="1"/>
  <c r="U5" i="1"/>
  <c r="V6" i="1"/>
  <c r="Q6" i="5"/>
  <c r="Q12" i="5"/>
  <c r="Q20" i="5"/>
  <c r="Q27" i="5"/>
  <c r="Q35" i="5"/>
  <c r="G35" i="5"/>
  <c r="I4" i="5"/>
  <c r="I6" i="5"/>
  <c r="N29" i="5"/>
  <c r="N3" i="5"/>
  <c r="N4" i="5"/>
  <c r="N5" i="5"/>
  <c r="N6" i="5"/>
  <c r="O29" i="5"/>
  <c r="P29" i="5"/>
  <c r="N30" i="5"/>
  <c r="O30" i="5"/>
  <c r="P30" i="5"/>
  <c r="N31" i="5"/>
  <c r="O31" i="5"/>
  <c r="P31" i="5"/>
  <c r="N32" i="5"/>
  <c r="O32" i="5"/>
  <c r="P32" i="5"/>
  <c r="N33" i="5"/>
  <c r="O33" i="5"/>
  <c r="P33" i="5"/>
  <c r="N34" i="5"/>
  <c r="O34" i="5"/>
  <c r="P34" i="5"/>
  <c r="R43" i="5"/>
  <c r="N22" i="5"/>
  <c r="O22" i="5"/>
  <c r="P22" i="5"/>
  <c r="N23" i="5"/>
  <c r="O23" i="5"/>
  <c r="P23" i="5"/>
  <c r="N24" i="5"/>
  <c r="O24" i="5"/>
  <c r="P24" i="5"/>
  <c r="N25" i="5"/>
  <c r="N8" i="5"/>
  <c r="O25" i="5"/>
  <c r="P25" i="5"/>
  <c r="N26" i="5"/>
  <c r="N9" i="5"/>
  <c r="O26" i="5"/>
  <c r="P26" i="5"/>
  <c r="Q43" i="5"/>
  <c r="N14" i="5"/>
  <c r="O14" i="5"/>
  <c r="P14" i="5"/>
  <c r="N15" i="5"/>
  <c r="O15" i="5"/>
  <c r="P15" i="5"/>
  <c r="N16" i="5"/>
  <c r="O16" i="5"/>
  <c r="P16" i="5"/>
  <c r="N17" i="5"/>
  <c r="O17" i="5"/>
  <c r="P17" i="5"/>
  <c r="N18" i="5"/>
  <c r="O18" i="5"/>
  <c r="P18" i="5"/>
  <c r="B19" i="5"/>
  <c r="N19" i="5"/>
  <c r="O19" i="5"/>
  <c r="P19" i="5"/>
  <c r="P43" i="5"/>
  <c r="O8" i="5"/>
  <c r="P8" i="5"/>
  <c r="O9" i="5"/>
  <c r="P9" i="5"/>
  <c r="N10" i="5"/>
  <c r="O10" i="5"/>
  <c r="P10" i="5"/>
  <c r="N11" i="5"/>
  <c r="O11" i="5"/>
  <c r="P11" i="5"/>
  <c r="O43" i="5"/>
  <c r="I29" i="5"/>
  <c r="I3" i="5"/>
  <c r="I5" i="5"/>
  <c r="J29" i="5"/>
  <c r="K29" i="5"/>
  <c r="I30" i="5"/>
  <c r="J30" i="5"/>
  <c r="K30" i="5"/>
  <c r="I31" i="5"/>
  <c r="J31" i="5"/>
  <c r="K31" i="5"/>
  <c r="I32" i="5"/>
  <c r="J32" i="5"/>
  <c r="K32" i="5"/>
  <c r="I33" i="5"/>
  <c r="J33" i="5"/>
  <c r="K33" i="5"/>
  <c r="I34" i="5"/>
  <c r="J34" i="5"/>
  <c r="K34" i="5"/>
  <c r="L35" i="5"/>
  <c r="L43" i="5"/>
  <c r="I22" i="5"/>
  <c r="J22" i="5"/>
  <c r="K22" i="5"/>
  <c r="I23" i="5"/>
  <c r="J23" i="5"/>
  <c r="K23" i="5"/>
  <c r="I24" i="5"/>
  <c r="J24" i="5"/>
  <c r="K24" i="5"/>
  <c r="I25" i="5"/>
  <c r="I8" i="5"/>
  <c r="J25" i="5"/>
  <c r="K25" i="5"/>
  <c r="I26" i="5"/>
  <c r="I9" i="5"/>
  <c r="J26" i="5"/>
  <c r="K26" i="5"/>
  <c r="L27" i="5"/>
  <c r="K43" i="5"/>
  <c r="I14" i="5"/>
  <c r="J14" i="5"/>
  <c r="K14" i="5"/>
  <c r="I15" i="5"/>
  <c r="J15" i="5"/>
  <c r="K15" i="5"/>
  <c r="I16" i="5"/>
  <c r="J16" i="5"/>
  <c r="K16" i="5"/>
  <c r="I17" i="5"/>
  <c r="J17" i="5"/>
  <c r="K17" i="5"/>
  <c r="I18" i="5"/>
  <c r="J18" i="5"/>
  <c r="K18" i="5"/>
  <c r="I19" i="5"/>
  <c r="J19" i="5"/>
  <c r="K19" i="5"/>
  <c r="L20" i="5"/>
  <c r="J43" i="5"/>
  <c r="J8" i="5"/>
  <c r="K8" i="5"/>
  <c r="J9" i="5"/>
  <c r="K9" i="5"/>
  <c r="I10" i="5"/>
  <c r="J10" i="5"/>
  <c r="K10" i="5"/>
  <c r="I11" i="5"/>
  <c r="J11" i="5"/>
  <c r="K11" i="5"/>
  <c r="L12" i="5"/>
  <c r="I43" i="5"/>
  <c r="D29" i="5"/>
  <c r="D3" i="5"/>
  <c r="D4" i="5"/>
  <c r="D5" i="5"/>
  <c r="D6" i="5"/>
  <c r="E29" i="5"/>
  <c r="F29" i="5"/>
  <c r="D30" i="5"/>
  <c r="E30" i="5"/>
  <c r="F30" i="5"/>
  <c r="D31" i="5"/>
  <c r="E31" i="5"/>
  <c r="F31" i="5"/>
  <c r="D32" i="5"/>
  <c r="E32" i="5"/>
  <c r="F32" i="5"/>
  <c r="D33" i="5"/>
  <c r="E33" i="5"/>
  <c r="F33" i="5"/>
  <c r="D34" i="5"/>
  <c r="E34" i="5"/>
  <c r="F34" i="5"/>
  <c r="E43" i="5"/>
  <c r="D22" i="5"/>
  <c r="E22" i="5"/>
  <c r="F22" i="5"/>
  <c r="D23" i="5"/>
  <c r="E23" i="5"/>
  <c r="F23" i="5"/>
  <c r="D24" i="5"/>
  <c r="E24" i="5"/>
  <c r="F24" i="5"/>
  <c r="D25" i="5"/>
  <c r="D8" i="5"/>
  <c r="E25" i="5"/>
  <c r="F25" i="5"/>
  <c r="D26" i="5"/>
  <c r="D9" i="5"/>
  <c r="E26" i="5"/>
  <c r="F26" i="5"/>
  <c r="G27" i="5"/>
  <c r="D43" i="5"/>
  <c r="D14" i="5"/>
  <c r="E14" i="5"/>
  <c r="F14" i="5"/>
  <c r="D15" i="5"/>
  <c r="E15" i="5"/>
  <c r="F15" i="5"/>
  <c r="D16" i="5"/>
  <c r="E16" i="5"/>
  <c r="F16" i="5"/>
  <c r="D17" i="5"/>
  <c r="E17" i="5"/>
  <c r="F17" i="5"/>
  <c r="D18" i="5"/>
  <c r="E18" i="5"/>
  <c r="F18" i="5"/>
  <c r="D19" i="5"/>
  <c r="E19" i="5"/>
  <c r="F19" i="5"/>
  <c r="G20" i="5"/>
  <c r="C43" i="5"/>
  <c r="E8" i="5"/>
  <c r="F8" i="5"/>
  <c r="E9" i="5"/>
  <c r="F9" i="5"/>
  <c r="D10" i="5"/>
  <c r="E10" i="5"/>
  <c r="F10" i="5"/>
  <c r="D11" i="5"/>
  <c r="E11" i="5"/>
  <c r="F11" i="5"/>
  <c r="G12" i="5"/>
  <c r="B43" i="5"/>
  <c r="P20" i="5"/>
  <c r="K20" i="5"/>
  <c r="F20" i="5"/>
  <c r="O3" i="5"/>
  <c r="P3" i="5"/>
  <c r="O4" i="5"/>
  <c r="P4" i="5"/>
  <c r="O5" i="5"/>
  <c r="P5" i="5"/>
  <c r="J3" i="5"/>
  <c r="K3" i="5"/>
  <c r="J4" i="5"/>
  <c r="K4" i="5"/>
  <c r="J5" i="5"/>
  <c r="K5" i="5"/>
  <c r="L6" i="5"/>
  <c r="E3" i="5"/>
  <c r="F3" i="5"/>
  <c r="E4" i="5"/>
  <c r="F4" i="5"/>
  <c r="E5" i="5"/>
  <c r="F5" i="5"/>
  <c r="G6" i="5"/>
  <c r="Q43" i="1"/>
  <c r="P43" i="1"/>
  <c r="O43" i="1"/>
  <c r="L43" i="1"/>
  <c r="K43" i="1"/>
  <c r="I19" i="1"/>
  <c r="J19" i="1"/>
  <c r="K19" i="1"/>
  <c r="J43" i="1"/>
  <c r="J11" i="1"/>
  <c r="K11" i="1"/>
  <c r="I43" i="1"/>
  <c r="N30" i="1"/>
  <c r="N31" i="1"/>
  <c r="N32" i="1"/>
  <c r="N33" i="1"/>
  <c r="N34" i="1"/>
  <c r="N29" i="1"/>
  <c r="N23" i="1"/>
  <c r="N24" i="1"/>
  <c r="N25" i="1"/>
  <c r="N26" i="1"/>
  <c r="N22" i="1"/>
  <c r="N15" i="1"/>
  <c r="N16" i="1"/>
  <c r="N17" i="1"/>
  <c r="N18" i="1"/>
  <c r="B19" i="1"/>
  <c r="N19" i="1"/>
  <c r="N14" i="1"/>
  <c r="N9" i="1"/>
  <c r="N10" i="1"/>
  <c r="N11" i="1"/>
  <c r="N8" i="1"/>
  <c r="N4" i="1"/>
  <c r="N5" i="1"/>
  <c r="N3" i="1"/>
  <c r="O25" i="1"/>
  <c r="P25" i="1"/>
  <c r="O26" i="1"/>
  <c r="P26" i="1"/>
  <c r="N6" i="1"/>
  <c r="I3" i="1"/>
  <c r="I4" i="1"/>
  <c r="I5" i="1"/>
  <c r="I6" i="1"/>
  <c r="I22" i="1"/>
  <c r="J22" i="1"/>
  <c r="I26" i="1"/>
  <c r="I30" i="1"/>
  <c r="I31" i="1"/>
  <c r="I32" i="1"/>
  <c r="I33" i="1"/>
  <c r="I34" i="1"/>
  <c r="I29" i="1"/>
  <c r="I23" i="1"/>
  <c r="I24" i="1"/>
  <c r="I25" i="1"/>
  <c r="I15" i="1"/>
  <c r="I16" i="1"/>
  <c r="I17" i="1"/>
  <c r="I18" i="1"/>
  <c r="I14" i="1"/>
  <c r="I9" i="1"/>
  <c r="I8" i="1"/>
  <c r="J3" i="1"/>
  <c r="K3" i="1"/>
  <c r="D3" i="1"/>
  <c r="O33" i="1"/>
  <c r="P33" i="1"/>
  <c r="O31" i="1"/>
  <c r="P31" i="1"/>
  <c r="O29" i="1"/>
  <c r="P29" i="1"/>
  <c r="O24" i="1"/>
  <c r="P24" i="1"/>
  <c r="O22" i="1"/>
  <c r="P22" i="1"/>
  <c r="O18" i="1"/>
  <c r="P18" i="1"/>
  <c r="O16" i="1"/>
  <c r="P16" i="1"/>
  <c r="O14" i="1"/>
  <c r="P14" i="1"/>
  <c r="O11" i="1"/>
  <c r="P11" i="1"/>
  <c r="O9" i="1"/>
  <c r="P9" i="1"/>
  <c r="O5" i="1"/>
  <c r="P5" i="1"/>
  <c r="O3" i="1"/>
  <c r="P3" i="1"/>
  <c r="O4" i="1"/>
  <c r="P4" i="1"/>
  <c r="Q6" i="1"/>
  <c r="O15" i="1"/>
  <c r="P15" i="1"/>
  <c r="O19" i="1"/>
  <c r="P19" i="1"/>
  <c r="O17" i="1"/>
  <c r="P17" i="1"/>
  <c r="O23" i="1"/>
  <c r="P23" i="1"/>
  <c r="O8" i="1"/>
  <c r="P8" i="1"/>
  <c r="O10" i="1"/>
  <c r="P10" i="1"/>
  <c r="O30" i="1"/>
  <c r="P30" i="1"/>
  <c r="O32" i="1"/>
  <c r="P32" i="1"/>
  <c r="O34" i="1"/>
  <c r="P34" i="1"/>
  <c r="J26" i="1"/>
  <c r="K26" i="1"/>
  <c r="J25" i="1"/>
  <c r="K25" i="1"/>
  <c r="D23" i="4"/>
  <c r="D22" i="4"/>
  <c r="D21" i="4"/>
  <c r="D20" i="4"/>
  <c r="D17" i="4"/>
  <c r="D16" i="4"/>
  <c r="D15" i="4"/>
  <c r="F8" i="4"/>
  <c r="Q12" i="1"/>
  <c r="Q27" i="1"/>
  <c r="Q35" i="1"/>
  <c r="P20" i="1"/>
  <c r="Q20" i="1"/>
  <c r="J33" i="1"/>
  <c r="K33" i="1"/>
  <c r="J31" i="1"/>
  <c r="K31" i="1"/>
  <c r="J29" i="1"/>
  <c r="K29" i="1"/>
  <c r="J24" i="1"/>
  <c r="K24" i="1"/>
  <c r="K22" i="1"/>
  <c r="J18" i="1"/>
  <c r="K18" i="1"/>
  <c r="J16" i="1"/>
  <c r="K16" i="1"/>
  <c r="J14" i="1"/>
  <c r="K14" i="1"/>
  <c r="J9" i="1"/>
  <c r="K9" i="1"/>
  <c r="J5" i="1"/>
  <c r="K5" i="1"/>
  <c r="J8" i="1"/>
  <c r="K8" i="1"/>
  <c r="J34" i="1"/>
  <c r="K34" i="1"/>
  <c r="J30" i="1"/>
  <c r="K30" i="1"/>
  <c r="J15" i="1"/>
  <c r="K15" i="1"/>
  <c r="J4" i="1"/>
  <c r="K4" i="1"/>
  <c r="J32" i="1"/>
  <c r="K32" i="1"/>
  <c r="J23" i="1"/>
  <c r="K23" i="1"/>
  <c r="J17" i="1"/>
  <c r="K17" i="1"/>
  <c r="D18" i="4"/>
  <c r="E22" i="4"/>
  <c r="F22" i="4"/>
  <c r="L27" i="1"/>
  <c r="L35" i="1"/>
  <c r="K20" i="1"/>
  <c r="E16" i="4"/>
  <c r="F16" i="4"/>
  <c r="E23" i="4"/>
  <c r="F23" i="4"/>
  <c r="E21" i="4"/>
  <c r="F21" i="4"/>
  <c r="E17" i="4"/>
  <c r="F17" i="4"/>
  <c r="E15" i="4"/>
  <c r="F15" i="4"/>
  <c r="E20" i="4"/>
  <c r="F20" i="4"/>
  <c r="L10" i="4"/>
  <c r="L9" i="4"/>
  <c r="L8" i="4"/>
  <c r="L7" i="4"/>
  <c r="L4" i="4"/>
  <c r="L3" i="4"/>
  <c r="L2" i="4"/>
  <c r="L5" i="4"/>
  <c r="M3" i="4"/>
  <c r="N3" i="4"/>
  <c r="G18" i="4"/>
  <c r="G24" i="4"/>
  <c r="M10" i="4"/>
  <c r="N10" i="4"/>
  <c r="M7" i="4"/>
  <c r="N7" i="4"/>
  <c r="M4" i="4"/>
  <c r="N4" i="4"/>
  <c r="M9" i="4"/>
  <c r="N9" i="4"/>
  <c r="M8" i="4"/>
  <c r="N8" i="4"/>
  <c r="M2" i="4"/>
  <c r="N2" i="4"/>
  <c r="G11" i="4"/>
  <c r="D10" i="4"/>
  <c r="F10" i="4"/>
  <c r="D5" i="4"/>
  <c r="G5" i="4"/>
  <c r="D9" i="4"/>
  <c r="D8" i="4"/>
  <c r="D7" i="4"/>
  <c r="D4" i="4"/>
  <c r="D3" i="4"/>
  <c r="D2" i="4"/>
  <c r="O5" i="4"/>
  <c r="O11" i="4"/>
  <c r="E9" i="4"/>
  <c r="F9" i="4"/>
  <c r="D8" i="1"/>
  <c r="D4" i="1"/>
  <c r="D5" i="1"/>
  <c r="D6" i="1"/>
  <c r="E8" i="1"/>
  <c r="F8" i="1"/>
  <c r="D9" i="1"/>
  <c r="E9" i="1"/>
  <c r="F9" i="1"/>
  <c r="D10" i="1"/>
  <c r="E10" i="1"/>
  <c r="F10" i="1"/>
  <c r="D11" i="1"/>
  <c r="E11" i="1"/>
  <c r="F11" i="1"/>
  <c r="G12" i="1"/>
  <c r="E3" i="1"/>
  <c r="F3" i="1"/>
  <c r="E4" i="1"/>
  <c r="F4" i="1"/>
  <c r="E5" i="1"/>
  <c r="F5" i="1"/>
  <c r="G6" i="1"/>
  <c r="D14" i="1"/>
  <c r="E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G20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G27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G35" i="1"/>
  <c r="E2" i="4"/>
  <c r="F2" i="4"/>
  <c r="E3" i="4"/>
  <c r="F3" i="4"/>
  <c r="E8" i="4"/>
  <c r="E10" i="4"/>
  <c r="E4" i="4"/>
  <c r="F4" i="4"/>
  <c r="E7" i="4"/>
  <c r="F7" i="4"/>
  <c r="D43" i="1"/>
  <c r="B43" i="1"/>
  <c r="E43" i="1"/>
  <c r="C43" i="1"/>
  <c r="F20" i="1"/>
</calcChain>
</file>

<file path=xl/sharedStrings.xml><?xml version="1.0" encoding="utf-8"?>
<sst xmlns="http://schemas.openxmlformats.org/spreadsheetml/2006/main" count="228" uniqueCount="67">
  <si>
    <t>BASELINE</t>
  </si>
  <si>
    <t>mean CT Actin</t>
  </si>
  <si>
    <t>∆∆CT</t>
  </si>
  <si>
    <t>mean CT IL-1B</t>
  </si>
  <si>
    <t>IL-1</t>
  </si>
  <si>
    <t>∆CT IL-1</t>
  </si>
  <si>
    <t>Fold increase IL-1</t>
  </si>
  <si>
    <t>SAL-SAL</t>
  </si>
  <si>
    <t>SAL-LPS</t>
  </si>
  <si>
    <t>FOLD INCREASE</t>
  </si>
  <si>
    <t>Min -SAL</t>
  </si>
  <si>
    <t>Min -LPS</t>
  </si>
  <si>
    <t>14x02_16</t>
  </si>
  <si>
    <t>14x02_17</t>
  </si>
  <si>
    <t>14x02_18</t>
  </si>
  <si>
    <t>14x02_03</t>
  </si>
  <si>
    <t>14x02_05</t>
  </si>
  <si>
    <t>14x02_06</t>
  </si>
  <si>
    <t>14x02_11</t>
  </si>
  <si>
    <t>14x02_15</t>
  </si>
  <si>
    <t>14x02_01</t>
  </si>
  <si>
    <t>14x02_08</t>
  </si>
  <si>
    <t>14x02_09</t>
  </si>
  <si>
    <t>14x02_12</t>
  </si>
  <si>
    <t>JC14x02_02</t>
  </si>
  <si>
    <t>JC14x02_04</t>
  </si>
  <si>
    <t>JC14x02_07</t>
  </si>
  <si>
    <t>JC14x02_13</t>
  </si>
  <si>
    <t>JC14x02_14</t>
  </si>
  <si>
    <t>JC14x02_20</t>
  </si>
  <si>
    <t>JC14x02_21</t>
  </si>
  <si>
    <t>JC14x02_22</t>
  </si>
  <si>
    <t>JC14x02_23</t>
  </si>
  <si>
    <t>JC14x02_24</t>
  </si>
  <si>
    <t>JC14x02_10</t>
  </si>
  <si>
    <t>Baseline Mean:</t>
  </si>
  <si>
    <t>SAL-SAL Mean</t>
  </si>
  <si>
    <t>SAL-LPS Mean</t>
  </si>
  <si>
    <t>MIN-SAL Mean</t>
  </si>
  <si>
    <t>MIN-LPS Mean</t>
  </si>
  <si>
    <t>MIN SAL</t>
  </si>
  <si>
    <t>MIN-LPS</t>
  </si>
  <si>
    <t>14x02_19</t>
  </si>
  <si>
    <t>mean CT Arc</t>
  </si>
  <si>
    <t>Fold increase Arc</t>
  </si>
  <si>
    <t>∆CT Arc</t>
  </si>
  <si>
    <t>Trained</t>
  </si>
  <si>
    <t>14x02_13</t>
  </si>
  <si>
    <t>14x02_14</t>
  </si>
  <si>
    <t xml:space="preserve"> Mean</t>
  </si>
  <si>
    <t>mean CT IL-6</t>
  </si>
  <si>
    <t>∆CT IL-6</t>
  </si>
  <si>
    <t>Fold increase IL-6</t>
  </si>
  <si>
    <t>mean CT TNF</t>
  </si>
  <si>
    <t>∆CT TNF</t>
  </si>
  <si>
    <t>Fold increase TNF</t>
  </si>
  <si>
    <t>IL-6</t>
  </si>
  <si>
    <t>TNF</t>
  </si>
  <si>
    <t>mean CT BDNF</t>
  </si>
  <si>
    <t>∆CT BDNF</t>
  </si>
  <si>
    <t>Fold increase BDNF</t>
  </si>
  <si>
    <t>mean CT CXCL10</t>
  </si>
  <si>
    <t>∆CT CXCL10</t>
  </si>
  <si>
    <t>Fold increase CXCL10</t>
  </si>
  <si>
    <t>BDNF</t>
  </si>
  <si>
    <t>CXCL10</t>
  </si>
  <si>
    <t>MIN LPS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</si>
</sst>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1" fillId="0" borderId="0" xfId="0" applyNumberFormat="1" applyFont="1" applyAlignment="1">
      <alignment horizontal="center" wrapText="1"/>
    </xf>
    <xf numFmtId="164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wrapText="1"/>
    </xf>
    <xf numFmtId="164" fontId="0" fillId="0" borderId="0" xfId="0" applyNumberFormat="1"/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'DH cytokines'!$B$42:$F$42</c:f>
              <c:strCache>
                <c:ptCount val="4"/>
                <c:pt idx="0">
                  <c:v>SAL-SAL</c:v>
                </c:pt>
                <c:pt idx="1">
                  <c:v>SAL-LPS</c:v>
                </c:pt>
                <c:pt idx="2">
                  <c:v>MIN SAL</c:v>
                </c:pt>
                <c:pt idx="3">
                  <c:v>MIN-LPS</c:v>
                </c:pt>
              </c:strCache>
            </c:strRef>
          </c:cat>
          <c:val>
            <c:numRef>
              <c:f>'DH cytokines'!$B$43:$F$43</c:f>
              <c:numCache>
                <c:formatCode>General</c:formatCode>
                <c:ptCount val="5"/>
                <c:pt idx="0">
                  <c:v>1.076848300138562</c:v>
                </c:pt>
                <c:pt idx="1">
                  <c:v>8.8731187644613758</c:v>
                </c:pt>
                <c:pt idx="2">
                  <c:v>1.7926659481461951</c:v>
                </c:pt>
                <c:pt idx="3">
                  <c:v>4.2323665578686898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7996760"/>
        <c:axId val="447992448"/>
      </c:barChart>
      <c:catAx>
        <c:axId val="447996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47992448"/>
        <c:crosses val="autoZero"/>
        <c:auto val="1"/>
        <c:lblAlgn val="ctr"/>
        <c:lblOffset val="100"/>
        <c:noMultiLvlLbl val="0"/>
      </c:catAx>
      <c:valAx>
        <c:axId val="4479924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479967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'DH cytokines'!$I$42:$L$42</c:f>
              <c:strCache>
                <c:ptCount val="4"/>
                <c:pt idx="0">
                  <c:v>SAL-SAL</c:v>
                </c:pt>
                <c:pt idx="1">
                  <c:v>SAL-LPS</c:v>
                </c:pt>
                <c:pt idx="2">
                  <c:v>MIN SAL</c:v>
                </c:pt>
                <c:pt idx="3">
                  <c:v>MIN-LPS</c:v>
                </c:pt>
              </c:strCache>
            </c:strRef>
          </c:cat>
          <c:val>
            <c:numRef>
              <c:f>'DH cytokines'!$I$43:$L$43</c:f>
              <c:numCache>
                <c:formatCode>General</c:formatCode>
                <c:ptCount val="4"/>
                <c:pt idx="0">
                  <c:v>2.1642157340287369</c:v>
                </c:pt>
                <c:pt idx="1">
                  <c:v>7.3043193692989057</c:v>
                </c:pt>
                <c:pt idx="2" formatCode="0.000">
                  <c:v>2.7132708885625667</c:v>
                </c:pt>
                <c:pt idx="3">
                  <c:v>4.5139762010907161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7995584"/>
        <c:axId val="447997152"/>
      </c:barChart>
      <c:catAx>
        <c:axId val="447995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47997152"/>
        <c:crosses val="autoZero"/>
        <c:auto val="1"/>
        <c:lblAlgn val="ctr"/>
        <c:lblOffset val="100"/>
        <c:noMultiLvlLbl val="0"/>
      </c:catAx>
      <c:valAx>
        <c:axId val="447997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479955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'DH cytokines'!$O$42:$R$42</c:f>
              <c:strCache>
                <c:ptCount val="4"/>
                <c:pt idx="0">
                  <c:v>SAL-SAL</c:v>
                </c:pt>
                <c:pt idx="1">
                  <c:v>SAL-LPS</c:v>
                </c:pt>
                <c:pt idx="2">
                  <c:v>MIN SAL</c:v>
                </c:pt>
                <c:pt idx="3">
                  <c:v>MIN LPS</c:v>
                </c:pt>
              </c:strCache>
            </c:strRef>
          </c:cat>
          <c:val>
            <c:numRef>
              <c:f>'DH cytokines'!$O$43:$R$43</c:f>
              <c:numCache>
                <c:formatCode>General</c:formatCode>
                <c:ptCount val="4"/>
                <c:pt idx="0">
                  <c:v>0.6682927111266812</c:v>
                </c:pt>
                <c:pt idx="1">
                  <c:v>5.1031957362046318</c:v>
                </c:pt>
                <c:pt idx="2">
                  <c:v>1.4764356400119085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7992056"/>
        <c:axId val="447999112"/>
      </c:barChart>
      <c:catAx>
        <c:axId val="447992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47999112"/>
        <c:crosses val="autoZero"/>
        <c:auto val="1"/>
        <c:lblAlgn val="ctr"/>
        <c:lblOffset val="100"/>
        <c:noMultiLvlLbl val="0"/>
      </c:catAx>
      <c:valAx>
        <c:axId val="4479991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479920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'DH cytokines'!$B$42:$F$42</c:f>
              <c:strCache>
                <c:ptCount val="4"/>
                <c:pt idx="0">
                  <c:v>SAL-SAL</c:v>
                </c:pt>
                <c:pt idx="1">
                  <c:v>SAL-LPS</c:v>
                </c:pt>
                <c:pt idx="2">
                  <c:v>MIN SAL</c:v>
                </c:pt>
                <c:pt idx="3">
                  <c:v>MIN-LPS</c:v>
                </c:pt>
              </c:strCache>
            </c:strRef>
          </c:cat>
          <c:val>
            <c:numRef>
              <c:f>'DH cytokines'!$B$43:$F$43</c:f>
              <c:numCache>
                <c:formatCode>General</c:formatCode>
                <c:ptCount val="5"/>
                <c:pt idx="0">
                  <c:v>1.076848300138562</c:v>
                </c:pt>
                <c:pt idx="1">
                  <c:v>8.8731187644613758</c:v>
                </c:pt>
                <c:pt idx="2">
                  <c:v>1.7926659481461951</c:v>
                </c:pt>
                <c:pt idx="3">
                  <c:v>4.2323665578686898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7992840"/>
        <c:axId val="525085360"/>
      </c:barChart>
      <c:catAx>
        <c:axId val="447992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25085360"/>
        <c:crosses val="autoZero"/>
        <c:auto val="1"/>
        <c:lblAlgn val="ctr"/>
        <c:lblOffset val="100"/>
        <c:noMultiLvlLbl val="0"/>
      </c:catAx>
      <c:valAx>
        <c:axId val="5250853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479928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'DH cytokines'!$I$42:$L$42</c:f>
              <c:strCache>
                <c:ptCount val="4"/>
                <c:pt idx="0">
                  <c:v>SAL-SAL</c:v>
                </c:pt>
                <c:pt idx="1">
                  <c:v>SAL-LPS</c:v>
                </c:pt>
                <c:pt idx="2">
                  <c:v>MIN SAL</c:v>
                </c:pt>
                <c:pt idx="3">
                  <c:v>MIN-LPS</c:v>
                </c:pt>
              </c:strCache>
            </c:strRef>
          </c:cat>
          <c:val>
            <c:numRef>
              <c:f>'DH cytokines'!$I$43:$L$43</c:f>
              <c:numCache>
                <c:formatCode>General</c:formatCode>
                <c:ptCount val="4"/>
                <c:pt idx="0">
                  <c:v>2.1642157340287369</c:v>
                </c:pt>
                <c:pt idx="1">
                  <c:v>7.3043193692989057</c:v>
                </c:pt>
                <c:pt idx="2" formatCode="0.000">
                  <c:v>2.7132708885625667</c:v>
                </c:pt>
                <c:pt idx="3">
                  <c:v>4.5139762010907161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5083008"/>
        <c:axId val="525083400"/>
      </c:barChart>
      <c:catAx>
        <c:axId val="525083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25083400"/>
        <c:crosses val="autoZero"/>
        <c:auto val="1"/>
        <c:lblAlgn val="ctr"/>
        <c:lblOffset val="100"/>
        <c:noMultiLvlLbl val="0"/>
      </c:catAx>
      <c:valAx>
        <c:axId val="5250834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50830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'DH cytokines'!$O$42:$R$42</c:f>
              <c:strCache>
                <c:ptCount val="4"/>
                <c:pt idx="0">
                  <c:v>SAL-SAL</c:v>
                </c:pt>
                <c:pt idx="1">
                  <c:v>SAL-LPS</c:v>
                </c:pt>
                <c:pt idx="2">
                  <c:v>MIN SAL</c:v>
                </c:pt>
                <c:pt idx="3">
                  <c:v>MIN LPS</c:v>
                </c:pt>
              </c:strCache>
            </c:strRef>
          </c:cat>
          <c:val>
            <c:numRef>
              <c:f>'DH cytokines'!$O$43:$R$43</c:f>
              <c:numCache>
                <c:formatCode>General</c:formatCode>
                <c:ptCount val="4"/>
                <c:pt idx="0">
                  <c:v>0.6682927111266812</c:v>
                </c:pt>
                <c:pt idx="1">
                  <c:v>5.1031957362046318</c:v>
                </c:pt>
                <c:pt idx="2">
                  <c:v>1.4764356400119085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5084184"/>
        <c:axId val="525084968"/>
      </c:barChart>
      <c:catAx>
        <c:axId val="525084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25084968"/>
        <c:crosses val="autoZero"/>
        <c:auto val="1"/>
        <c:lblAlgn val="ctr"/>
        <c:lblOffset val="100"/>
        <c:noMultiLvlLbl val="0"/>
      </c:catAx>
      <c:valAx>
        <c:axId val="5250849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50841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185737</xdr:rowOff>
    </xdr:from>
    <xdr:to>
      <xdr:col>7</xdr:col>
      <xdr:colOff>47625</xdr:colOff>
      <xdr:row>58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44</xdr:row>
      <xdr:rowOff>0</xdr:rowOff>
    </xdr:from>
    <xdr:to>
      <xdr:col>15</xdr:col>
      <xdr:colOff>438150</xdr:colOff>
      <xdr:row>58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44</xdr:row>
      <xdr:rowOff>0</xdr:rowOff>
    </xdr:from>
    <xdr:to>
      <xdr:col>24</xdr:col>
      <xdr:colOff>133350</xdr:colOff>
      <xdr:row>58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185737</xdr:rowOff>
    </xdr:from>
    <xdr:to>
      <xdr:col>7</xdr:col>
      <xdr:colOff>47625</xdr:colOff>
      <xdr:row>58</xdr:row>
      <xdr:rowOff>71437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44</xdr:row>
      <xdr:rowOff>0</xdr:rowOff>
    </xdr:from>
    <xdr:to>
      <xdr:col>15</xdr:col>
      <xdr:colOff>438150</xdr:colOff>
      <xdr:row>58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44</xdr:row>
      <xdr:rowOff>0</xdr:rowOff>
    </xdr:from>
    <xdr:to>
      <xdr:col>24</xdr:col>
      <xdr:colOff>133350</xdr:colOff>
      <xdr:row>58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62"/>
  <sheetViews>
    <sheetView tabSelected="1" zoomScale="80" zoomScaleNormal="80" workbookViewId="0">
      <selection activeCell="J39" sqref="J39"/>
    </sheetView>
  </sheetViews>
  <sheetFormatPr defaultRowHeight="15" x14ac:dyDescent="0.25"/>
  <cols>
    <col min="1" max="1" width="13.5703125" style="3" customWidth="1"/>
    <col min="2" max="2" width="11" style="3" customWidth="1"/>
    <col min="3" max="3" width="9.42578125" style="3" customWidth="1"/>
    <col min="4" max="4" width="7.5703125" style="3" customWidth="1"/>
    <col min="5" max="5" width="8.42578125" style="3" customWidth="1"/>
    <col min="6" max="6" width="8.7109375" style="8" customWidth="1"/>
    <col min="7" max="7" width="17.7109375" style="5" customWidth="1"/>
    <col min="8" max="8" width="9.28515625" customWidth="1"/>
    <col min="9" max="9" width="9.5703125" customWidth="1"/>
    <col min="10" max="10" width="11.28515625" customWidth="1"/>
    <col min="11" max="11" width="10" style="12" customWidth="1"/>
    <col min="12" max="12" width="9.5703125" customWidth="1"/>
    <col min="13" max="13" width="9.28515625" customWidth="1"/>
    <col min="14" max="14" width="9.5703125" customWidth="1"/>
    <col min="15" max="15" width="11.28515625" customWidth="1"/>
    <col min="16" max="16" width="10" customWidth="1"/>
    <col min="17" max="17" width="9.5703125" customWidth="1"/>
    <col min="20" max="20" width="10.7109375" customWidth="1"/>
  </cols>
  <sheetData>
    <row r="2" spans="1:27" s="1" customFormat="1" ht="66.75" customHeight="1" x14ac:dyDescent="0.25">
      <c r="A2" s="1" t="s">
        <v>0</v>
      </c>
      <c r="B2" s="1" t="s">
        <v>1</v>
      </c>
      <c r="C2" s="1" t="s">
        <v>3</v>
      </c>
      <c r="D2" s="1" t="s">
        <v>5</v>
      </c>
      <c r="E2" s="1" t="s">
        <v>2</v>
      </c>
      <c r="F2" s="7" t="s">
        <v>6</v>
      </c>
      <c r="H2" s="1" t="s">
        <v>50</v>
      </c>
      <c r="I2" s="1" t="s">
        <v>51</v>
      </c>
      <c r="J2" s="1" t="s">
        <v>2</v>
      </c>
      <c r="K2" s="7" t="s">
        <v>52</v>
      </c>
      <c r="M2" s="1" t="s">
        <v>53</v>
      </c>
      <c r="N2" s="1" t="s">
        <v>54</v>
      </c>
      <c r="O2" s="1" t="s">
        <v>2</v>
      </c>
      <c r="P2" s="1" t="s">
        <v>55</v>
      </c>
      <c r="R2" s="1" t="s">
        <v>58</v>
      </c>
      <c r="S2" s="1" t="s">
        <v>59</v>
      </c>
      <c r="T2" s="1" t="s">
        <v>2</v>
      </c>
      <c r="U2" s="1" t="s">
        <v>60</v>
      </c>
      <c r="W2" s="1" t="s">
        <v>61</v>
      </c>
      <c r="X2" s="1" t="s">
        <v>62</v>
      </c>
      <c r="Y2" s="1" t="s">
        <v>2</v>
      </c>
      <c r="Z2" s="1" t="s">
        <v>63</v>
      </c>
    </row>
    <row r="3" spans="1:27" x14ac:dyDescent="0.25">
      <c r="A3" s="3" t="s">
        <v>12</v>
      </c>
      <c r="B3" s="3">
        <v>15.92</v>
      </c>
      <c r="C3" s="3">
        <v>28.64</v>
      </c>
      <c r="D3" s="3">
        <f>C3-B3</f>
        <v>12.72</v>
      </c>
      <c r="E3" s="3">
        <f>D3-D6</f>
        <v>-0.17333333333333201</v>
      </c>
      <c r="F3" s="8">
        <f>2^-(E3)</f>
        <v>1.1276609270458033</v>
      </c>
      <c r="H3" s="3">
        <v>33.520000000000003</v>
      </c>
      <c r="I3" s="3">
        <f>H3-B3</f>
        <v>17.600000000000001</v>
      </c>
      <c r="J3" s="3">
        <f>I3-I6</f>
        <v>2.3166666666666682</v>
      </c>
      <c r="K3" s="8">
        <f>2^-(J3)</f>
        <v>0.20073072046584392</v>
      </c>
      <c r="L3" s="5"/>
      <c r="M3" s="3">
        <v>27.74</v>
      </c>
      <c r="N3" s="3">
        <f>M3-B3</f>
        <v>11.819999999999999</v>
      </c>
      <c r="O3" s="3">
        <f>N3-N6</f>
        <v>-0.63333333333333464</v>
      </c>
      <c r="P3" s="3">
        <f>2^-(O3)</f>
        <v>1.551144761833736</v>
      </c>
      <c r="Q3" s="5"/>
      <c r="R3" s="3">
        <v>24.7</v>
      </c>
      <c r="S3" s="3">
        <f>R3-B3</f>
        <v>8.7799999999999994</v>
      </c>
      <c r="T3" s="3">
        <f>S3-S6</f>
        <v>-0.63666666666666671</v>
      </c>
      <c r="U3" s="3">
        <f>2^-(T3)</f>
        <v>1.5547328107084948</v>
      </c>
      <c r="V3" s="5"/>
      <c r="W3" s="3">
        <v>30.68</v>
      </c>
      <c r="X3" s="3">
        <f>W3-B3</f>
        <v>14.76</v>
      </c>
      <c r="Y3" s="3">
        <f>X3-X6</f>
        <v>-0.41666666666666785</v>
      </c>
      <c r="Z3" s="3">
        <f>2^-(Y3)</f>
        <v>1.3348398541700355</v>
      </c>
      <c r="AA3" s="5"/>
    </row>
    <row r="4" spans="1:27" x14ac:dyDescent="0.25">
      <c r="A4" s="3" t="s">
        <v>13</v>
      </c>
      <c r="B4" s="3">
        <v>15.88</v>
      </c>
      <c r="C4" s="3">
        <v>29.02</v>
      </c>
      <c r="D4" s="3">
        <f>C4-B4</f>
        <v>13.139999999999999</v>
      </c>
      <c r="E4" s="3">
        <f>D4-D6</f>
        <v>0.24666666666666615</v>
      </c>
      <c r="F4" s="8">
        <f>2^-(E4)</f>
        <v>0.84284154475469963</v>
      </c>
      <c r="H4" s="3">
        <v>29.75</v>
      </c>
      <c r="I4" s="3">
        <f>H4-B4</f>
        <v>13.87</v>
      </c>
      <c r="J4" s="3">
        <f>I4-I6</f>
        <v>-1.413333333333334</v>
      </c>
      <c r="K4" s="8">
        <f>2^-(J4)</f>
        <v>2.6635185588438333</v>
      </c>
      <c r="L4" s="5"/>
      <c r="M4" s="3">
        <v>28.87</v>
      </c>
      <c r="N4" s="3">
        <f>M4-B4</f>
        <v>12.99</v>
      </c>
      <c r="O4" s="3">
        <f>N4-N6</f>
        <v>0.53666666666666707</v>
      </c>
      <c r="P4" s="3">
        <f>2^-(O4)</f>
        <v>0.68936183449288868</v>
      </c>
      <c r="Q4" s="5"/>
      <c r="R4" s="3">
        <v>24.52</v>
      </c>
      <c r="S4" s="3">
        <f t="shared" ref="S4" si="0">R4-B4</f>
        <v>8.6399999999999988</v>
      </c>
      <c r="T4" s="3">
        <f>S4-S6</f>
        <v>-0.77666666666666728</v>
      </c>
      <c r="U4" s="3">
        <f>2^-(T4)</f>
        <v>1.7131680379409131</v>
      </c>
      <c r="V4" s="5"/>
      <c r="W4" s="3">
        <v>30.69</v>
      </c>
      <c r="X4" s="3">
        <f t="shared" ref="X4:X5" si="1">W4-B4</f>
        <v>14.81</v>
      </c>
      <c r="Y4" s="3">
        <f>X4-X6</f>
        <v>-0.36666666666666714</v>
      </c>
      <c r="Z4" s="3">
        <f>2^-(Y4)</f>
        <v>1.2893703084395796</v>
      </c>
      <c r="AA4" s="5"/>
    </row>
    <row r="5" spans="1:27" x14ac:dyDescent="0.25">
      <c r="A5" s="3" t="s">
        <v>42</v>
      </c>
      <c r="B5" s="3">
        <v>16.63</v>
      </c>
      <c r="C5" s="3">
        <v>29.45</v>
      </c>
      <c r="D5" s="3">
        <f>C5-B5</f>
        <v>12.82</v>
      </c>
      <c r="E5" s="3">
        <f>D5-D6</f>
        <v>-7.3333333333332362E-2</v>
      </c>
      <c r="F5" s="8">
        <f>2^-(E5)</f>
        <v>1.0521448482007156</v>
      </c>
      <c r="G5" s="5" t="s">
        <v>35</v>
      </c>
      <c r="H5" s="3">
        <v>31.01</v>
      </c>
      <c r="I5" s="3">
        <f>H5-B5</f>
        <v>14.380000000000003</v>
      </c>
      <c r="J5" s="3">
        <f>I5-I6</f>
        <v>-0.90333333333333066</v>
      </c>
      <c r="K5" s="8">
        <f>2^-(J5)</f>
        <v>1.8703824957006339</v>
      </c>
      <c r="L5" s="5" t="s">
        <v>35</v>
      </c>
      <c r="M5" s="3">
        <v>29.18</v>
      </c>
      <c r="N5" s="3">
        <f>M5-B5</f>
        <v>12.55</v>
      </c>
      <c r="O5" s="3">
        <f>N5-N6</f>
        <v>9.6666666666667567E-2</v>
      </c>
      <c r="P5" s="3">
        <f>2^-(O5)</f>
        <v>0.93519124785031815</v>
      </c>
      <c r="Q5" s="5" t="s">
        <v>35</v>
      </c>
      <c r="R5" s="3">
        <v>27.46</v>
      </c>
      <c r="S5" s="3">
        <f>R5-B5</f>
        <v>10.830000000000002</v>
      </c>
      <c r="T5" s="3">
        <f>S5-S6</f>
        <v>1.4133333333333358</v>
      </c>
      <c r="U5" s="3">
        <f>2^-(T5)</f>
        <v>0.37544322590869195</v>
      </c>
      <c r="V5" s="5" t="s">
        <v>35</v>
      </c>
      <c r="W5" s="3">
        <v>32.590000000000003</v>
      </c>
      <c r="X5" s="3">
        <f t="shared" si="1"/>
        <v>15.960000000000004</v>
      </c>
      <c r="Y5" s="3">
        <f>X5-X6</f>
        <v>0.78333333333333677</v>
      </c>
      <c r="Z5" s="3">
        <f>2^-(Y5)</f>
        <v>0.5810227934789185</v>
      </c>
      <c r="AA5" s="5" t="s">
        <v>35</v>
      </c>
    </row>
    <row r="6" spans="1:27" x14ac:dyDescent="0.25">
      <c r="D6" s="6">
        <f>AVERAGE(D3:D5)</f>
        <v>12.893333333333333</v>
      </c>
      <c r="E6" s="6"/>
      <c r="F6" s="9"/>
      <c r="G6" s="5">
        <f>AVERAGE(F3:F5)</f>
        <v>1.0075491066670728</v>
      </c>
      <c r="H6" s="3"/>
      <c r="I6" s="6">
        <f>AVERAGE(I3:I5)</f>
        <v>15.283333333333333</v>
      </c>
      <c r="J6" s="6"/>
      <c r="K6" s="9"/>
      <c r="L6" s="13">
        <f>AVERAGE(K3:K5)</f>
        <v>1.5782105916701037</v>
      </c>
      <c r="M6" s="3"/>
      <c r="N6" s="6">
        <f>AVERAGE(N3:N5)</f>
        <v>12.453333333333333</v>
      </c>
      <c r="O6" s="6"/>
      <c r="P6" s="6"/>
      <c r="Q6" s="5">
        <f>AVERAGE(P3:P5)</f>
        <v>1.0585659480589809</v>
      </c>
      <c r="R6" s="3"/>
      <c r="S6" s="6">
        <f>AVERAGE(S3:S5)</f>
        <v>9.4166666666666661</v>
      </c>
      <c r="T6" s="6"/>
      <c r="U6" s="6"/>
      <c r="V6" s="5">
        <f>AVERAGE(U3:U5)</f>
        <v>1.2144480248526999</v>
      </c>
      <c r="W6" s="3"/>
      <c r="X6" s="6">
        <f>AVERAGE(X3:X5)</f>
        <v>15.176666666666668</v>
      </c>
      <c r="Y6" s="6"/>
      <c r="Z6" s="6"/>
      <c r="AA6" s="5">
        <f>AVERAGE(Z3:Z5)</f>
        <v>1.0684109853628445</v>
      </c>
    </row>
    <row r="7" spans="1:27" x14ac:dyDescent="0.25">
      <c r="A7" s="5" t="s">
        <v>7</v>
      </c>
      <c r="H7" s="3"/>
      <c r="I7" s="3"/>
      <c r="J7" s="3"/>
      <c r="K7" s="8"/>
      <c r="L7" s="5"/>
      <c r="M7" s="3"/>
      <c r="N7" s="3"/>
      <c r="O7" s="3"/>
      <c r="P7" s="3"/>
      <c r="Q7" s="5"/>
      <c r="R7" s="3"/>
      <c r="S7" s="3"/>
      <c r="T7" s="3"/>
      <c r="U7" s="3"/>
      <c r="V7" s="5"/>
      <c r="W7" s="3"/>
      <c r="X7" s="3"/>
      <c r="Y7" s="3"/>
      <c r="Z7" s="3"/>
      <c r="AA7" s="5"/>
    </row>
    <row r="8" spans="1:27" x14ac:dyDescent="0.25">
      <c r="A8" s="3" t="s">
        <v>15</v>
      </c>
      <c r="B8" s="3">
        <v>15.95</v>
      </c>
      <c r="C8" s="3">
        <v>28.95</v>
      </c>
      <c r="D8" s="3">
        <f>C8-B8</f>
        <v>13</v>
      </c>
      <c r="E8" s="3">
        <f>D8-D6</f>
        <v>0.10666666666666735</v>
      </c>
      <c r="F8" s="8">
        <f>2^-E8</f>
        <v>0.9287314100385482</v>
      </c>
      <c r="H8" s="3">
        <v>30.13</v>
      </c>
      <c r="I8" s="3">
        <f>H8-B8</f>
        <v>14.18</v>
      </c>
      <c r="J8" s="3">
        <f>I8-I6</f>
        <v>-1.1033333333333335</v>
      </c>
      <c r="K8" s="8">
        <f>2^-J8</f>
        <v>2.1485052960265714</v>
      </c>
      <c r="L8" s="5"/>
      <c r="M8" s="3">
        <v>29.85</v>
      </c>
      <c r="N8" s="3">
        <f>M8-B8</f>
        <v>13.900000000000002</v>
      </c>
      <c r="O8" s="3">
        <f>N8-N6</f>
        <v>1.446666666666669</v>
      </c>
      <c r="P8" s="3">
        <f>2^-O8</f>
        <v>0.36686809077778887</v>
      </c>
      <c r="Q8" s="5"/>
      <c r="R8" s="3">
        <v>26.41</v>
      </c>
      <c r="S8" s="3">
        <f>R8-B8</f>
        <v>10.46</v>
      </c>
      <c r="T8" s="3">
        <f>S8-S6</f>
        <v>1.0433333333333348</v>
      </c>
      <c r="U8" s="3">
        <f>2^-T8</f>
        <v>0.48520511574676978</v>
      </c>
      <c r="V8" s="5"/>
      <c r="W8" s="3">
        <v>31.11</v>
      </c>
      <c r="X8" s="3">
        <f>W8-B8</f>
        <v>15.16</v>
      </c>
      <c r="Y8" s="3">
        <f>X8-X6</f>
        <v>-1.6666666666667496E-2</v>
      </c>
      <c r="Z8" s="3">
        <f>2^-Y8</f>
        <v>1.011619440301923</v>
      </c>
      <c r="AA8" s="5"/>
    </row>
    <row r="9" spans="1:27" x14ac:dyDescent="0.25">
      <c r="A9" s="3" t="s">
        <v>18</v>
      </c>
      <c r="B9" s="3">
        <v>17.579999999999998</v>
      </c>
      <c r="C9" s="3">
        <v>30.31</v>
      </c>
      <c r="D9" s="3">
        <f>C9-B9</f>
        <v>12.73</v>
      </c>
      <c r="E9" s="3">
        <f>D9-D6</f>
        <v>-0.16333333333333222</v>
      </c>
      <c r="F9" s="8">
        <f>2^-E9</f>
        <v>1.1198716040467582</v>
      </c>
      <c r="H9" s="3">
        <v>31.3</v>
      </c>
      <c r="I9" s="3">
        <f t="shared" ref="I9:I11" si="2">H9-B9</f>
        <v>13.720000000000002</v>
      </c>
      <c r="J9" s="3">
        <f>I9-I6</f>
        <v>-1.5633333333333308</v>
      </c>
      <c r="K9" s="8">
        <f>2^-J9</f>
        <v>2.9553588811792526</v>
      </c>
      <c r="L9" s="5"/>
      <c r="M9" s="3">
        <v>31.67</v>
      </c>
      <c r="N9" s="3">
        <f t="shared" ref="N9:N11" si="3">M9-B9</f>
        <v>14.090000000000003</v>
      </c>
      <c r="O9" s="3">
        <f>N9-N6</f>
        <v>1.6366666666666703</v>
      </c>
      <c r="P9" s="3">
        <f>2^-O9</f>
        <v>0.32159866734409998</v>
      </c>
      <c r="Q9" s="5"/>
      <c r="R9" s="3">
        <v>27.09</v>
      </c>
      <c r="S9" s="3">
        <f t="shared" ref="S9:S11" si="4">R9-B9</f>
        <v>9.5100000000000016</v>
      </c>
      <c r="T9" s="3">
        <f>S9-S6</f>
        <v>9.3333333333335489E-2</v>
      </c>
      <c r="U9" s="3">
        <f>2^-T9</f>
        <v>0.93735449655997871</v>
      </c>
      <c r="V9" s="5"/>
      <c r="W9" s="3">
        <v>32.6</v>
      </c>
      <c r="X9" s="3">
        <f t="shared" ref="X9:X11" si="5">W9-B9</f>
        <v>15.020000000000003</v>
      </c>
      <c r="Y9" s="3">
        <f>X9-X6</f>
        <v>-0.15666666666666451</v>
      </c>
      <c r="Z9" s="3">
        <f>2^-Y9</f>
        <v>1.1147086365889203</v>
      </c>
      <c r="AA9" s="5"/>
    </row>
    <row r="10" spans="1:27" x14ac:dyDescent="0.25">
      <c r="A10" s="3" t="s">
        <v>19</v>
      </c>
      <c r="B10" s="3">
        <v>16.239999999999998</v>
      </c>
      <c r="C10" s="3">
        <v>28.88</v>
      </c>
      <c r="D10" s="3">
        <f>C10-B10</f>
        <v>12.64</v>
      </c>
      <c r="E10" s="3">
        <f>D10-D6</f>
        <v>-0.25333333333333208</v>
      </c>
      <c r="F10" s="8">
        <f>2^-E10</f>
        <v>1.1919579435235848</v>
      </c>
      <c r="H10" s="3">
        <v>30.47</v>
      </c>
      <c r="I10" s="3">
        <f t="shared" si="2"/>
        <v>14.23</v>
      </c>
      <c r="J10" s="3">
        <f>I10-I6</f>
        <v>-1.0533333333333328</v>
      </c>
      <c r="K10" s="8">
        <f>2^-J10</f>
        <v>2.0753193183194938</v>
      </c>
      <c r="L10" s="5"/>
      <c r="M10" s="3">
        <v>29.23</v>
      </c>
      <c r="N10" s="3">
        <f t="shared" si="3"/>
        <v>12.990000000000002</v>
      </c>
      <c r="O10" s="3">
        <f>N10-N6</f>
        <v>0.53666666666666885</v>
      </c>
      <c r="P10" s="3">
        <f>2^-O10</f>
        <v>0.68936183449288779</v>
      </c>
      <c r="Q10" s="5"/>
      <c r="R10" s="3">
        <v>26.13</v>
      </c>
      <c r="S10" s="3">
        <f t="shared" si="4"/>
        <v>9.89</v>
      </c>
      <c r="T10" s="3">
        <f>S10-S6</f>
        <v>0.47333333333333449</v>
      </c>
      <c r="U10" s="3">
        <f>2^-T10</f>
        <v>0.72029843091587598</v>
      </c>
      <c r="V10" s="5"/>
      <c r="W10" s="3">
        <v>28.92</v>
      </c>
      <c r="X10" s="3">
        <f t="shared" si="5"/>
        <v>12.680000000000003</v>
      </c>
      <c r="Y10" s="3">
        <f>X10-X6</f>
        <v>-2.4966666666666644</v>
      </c>
      <c r="Z10" s="3">
        <f>2^-Y10</f>
        <v>5.6437992284721847</v>
      </c>
      <c r="AA10" s="5"/>
    </row>
    <row r="11" spans="1:27" x14ac:dyDescent="0.25">
      <c r="A11" s="3" t="s">
        <v>14</v>
      </c>
      <c r="B11" s="3">
        <v>15.91</v>
      </c>
      <c r="C11" s="3">
        <v>28.71</v>
      </c>
      <c r="D11" s="3">
        <f>C11-B11</f>
        <v>12.8</v>
      </c>
      <c r="E11" s="3">
        <f>D11-D6</f>
        <v>-9.3333333333331936E-2</v>
      </c>
      <c r="F11" s="8">
        <f>2^-E11</f>
        <v>1.0668322429453565</v>
      </c>
      <c r="G11" s="5" t="s">
        <v>36</v>
      </c>
      <c r="H11" s="3">
        <v>30.63</v>
      </c>
      <c r="I11" s="3">
        <f>H11-B11</f>
        <v>14.719999999999999</v>
      </c>
      <c r="J11" s="3">
        <f>I11-I6</f>
        <v>-0.56333333333333435</v>
      </c>
      <c r="K11" s="8">
        <f>2^-J11</f>
        <v>1.4776794405896301</v>
      </c>
      <c r="L11" s="5" t="s">
        <v>36</v>
      </c>
      <c r="M11" s="3">
        <v>27.99</v>
      </c>
      <c r="N11" s="3">
        <f t="shared" si="3"/>
        <v>12.079999999999998</v>
      </c>
      <c r="O11" s="3">
        <f>N11-N6</f>
        <v>-0.37333333333333485</v>
      </c>
      <c r="P11" s="3">
        <f>2^-O11</f>
        <v>1.2953422518919482</v>
      </c>
      <c r="Q11" s="5" t="s">
        <v>36</v>
      </c>
      <c r="R11" s="3">
        <v>24.94</v>
      </c>
      <c r="S11" s="3">
        <f t="shared" si="4"/>
        <v>9.0300000000000011</v>
      </c>
      <c r="T11" s="3">
        <f>S11-S6</f>
        <v>-0.38666666666666494</v>
      </c>
      <c r="U11" s="3">
        <f>2^-T11</f>
        <v>1.3073692472021035</v>
      </c>
      <c r="V11" s="5"/>
      <c r="W11" s="3">
        <v>30.45</v>
      </c>
      <c r="X11" s="3">
        <f t="shared" si="5"/>
        <v>14.54</v>
      </c>
      <c r="Y11" s="3">
        <f>X11-X6</f>
        <v>-0.63666666666666849</v>
      </c>
      <c r="Z11" s="3">
        <f>2^-Y11</f>
        <v>1.5547328107084968</v>
      </c>
      <c r="AA11" s="5"/>
    </row>
    <row r="12" spans="1:27" x14ac:dyDescent="0.25">
      <c r="F12" s="9"/>
      <c r="G12" s="5">
        <f>AVERAGE(F8:F11)</f>
        <v>1.076848300138562</v>
      </c>
      <c r="H12" s="3"/>
      <c r="I12" s="3"/>
      <c r="J12" s="3"/>
      <c r="K12" s="9"/>
      <c r="L12" s="5">
        <f>AVERAGE(K8:K11)</f>
        <v>2.1642157340287369</v>
      </c>
      <c r="M12" s="3"/>
      <c r="N12" s="3"/>
      <c r="O12" s="3"/>
      <c r="P12" s="6"/>
      <c r="Q12" s="5">
        <f>AVERAGE(P8:P11)</f>
        <v>0.6682927111266812</v>
      </c>
      <c r="R12" s="3"/>
      <c r="S12" s="3"/>
      <c r="T12" s="3"/>
      <c r="U12" s="3"/>
      <c r="V12" s="5" t="s">
        <v>36</v>
      </c>
      <c r="W12" s="3"/>
      <c r="X12" s="3"/>
      <c r="Y12" s="3"/>
      <c r="Z12" s="3"/>
      <c r="AA12" s="5" t="s">
        <v>36</v>
      </c>
    </row>
    <row r="13" spans="1:27" x14ac:dyDescent="0.25">
      <c r="A13" s="5" t="s">
        <v>8</v>
      </c>
      <c r="H13" s="3"/>
      <c r="I13" s="3"/>
      <c r="J13" s="3"/>
      <c r="K13" s="8"/>
      <c r="L13" s="5"/>
      <c r="M13" s="3"/>
      <c r="N13" s="3"/>
      <c r="O13" s="3"/>
      <c r="P13" s="3"/>
      <c r="Q13" s="5"/>
      <c r="R13" s="3"/>
      <c r="S13" s="3"/>
      <c r="T13" s="3"/>
      <c r="U13" s="6"/>
      <c r="V13" s="5">
        <f>AVERAGE(U8:U12)</f>
        <v>0.86255682260618194</v>
      </c>
      <c r="W13" s="3"/>
      <c r="X13" s="3"/>
      <c r="Y13" s="3"/>
      <c r="Z13" s="6"/>
      <c r="AA13" s="5">
        <f>AVERAGE(Z8:Z12)</f>
        <v>2.3312150290178812</v>
      </c>
    </row>
    <row r="14" spans="1:27" x14ac:dyDescent="0.25">
      <c r="A14" s="3" t="s">
        <v>20</v>
      </c>
      <c r="B14" s="3">
        <v>17.05</v>
      </c>
      <c r="C14" s="3">
        <v>25.28</v>
      </c>
      <c r="D14" s="3">
        <f>C14-B14</f>
        <v>8.23</v>
      </c>
      <c r="E14" s="3">
        <f>D14-D6</f>
        <v>-4.6633333333333322</v>
      </c>
      <c r="F14" s="8">
        <f>2^-E14</f>
        <v>25.339801768951009</v>
      </c>
      <c r="H14" s="3">
        <v>28.75</v>
      </c>
      <c r="I14" s="3">
        <f>H14-B14</f>
        <v>11.7</v>
      </c>
      <c r="J14" s="3">
        <f>I14-I6</f>
        <v>-3.5833333333333339</v>
      </c>
      <c r="K14" s="8">
        <f>2^-J14</f>
        <v>11.986456615013457</v>
      </c>
      <c r="L14" s="5"/>
      <c r="M14" s="3">
        <v>26.05</v>
      </c>
      <c r="N14" s="3">
        <f>M14-B14</f>
        <v>9</v>
      </c>
      <c r="O14" s="3">
        <f>N14-N6</f>
        <v>-3.4533333333333331</v>
      </c>
      <c r="P14" s="3">
        <f>2^-O14</f>
        <v>10.95360103160953</v>
      </c>
      <c r="Q14" s="5"/>
      <c r="R14" s="3">
        <v>29.98</v>
      </c>
      <c r="S14" s="3">
        <f>R14-B14</f>
        <v>12.93</v>
      </c>
      <c r="T14" s="3">
        <f>S14-S6</f>
        <v>3.5133333333333336</v>
      </c>
      <c r="U14" s="3">
        <f>2^-T14</f>
        <v>8.7575229055454201E-2</v>
      </c>
      <c r="V14" s="5"/>
      <c r="W14" s="3">
        <v>25.56</v>
      </c>
      <c r="X14" s="3">
        <f>W14-B14</f>
        <v>8.509999999999998</v>
      </c>
      <c r="Y14" s="3">
        <f>X14-X6</f>
        <v>-6.6666666666666696</v>
      </c>
      <c r="Z14" s="3">
        <f>2^-Y14</f>
        <v>101.59366732596494</v>
      </c>
      <c r="AA14" s="5"/>
    </row>
    <row r="15" spans="1:27" x14ac:dyDescent="0.25">
      <c r="A15" s="3" t="s">
        <v>16</v>
      </c>
      <c r="B15" s="3">
        <v>15.97</v>
      </c>
      <c r="C15" s="3">
        <v>28.44</v>
      </c>
      <c r="D15" s="3">
        <f>C15-B15</f>
        <v>12.47</v>
      </c>
      <c r="E15" s="3">
        <f>D15-D6</f>
        <v>-0.42333333333333201</v>
      </c>
      <c r="F15" s="8">
        <f>2^-E15</f>
        <v>1.3410223977534337</v>
      </c>
      <c r="H15" s="3">
        <v>29.5</v>
      </c>
      <c r="I15" s="3">
        <f t="shared" ref="I15:I19" si="6">H15-B15</f>
        <v>13.53</v>
      </c>
      <c r="J15" s="3">
        <f>I15-I6</f>
        <v>-1.7533333333333339</v>
      </c>
      <c r="K15" s="8">
        <f>2^-J15</f>
        <v>3.371366179018799</v>
      </c>
      <c r="L15" s="5"/>
      <c r="M15" s="3">
        <v>29.96</v>
      </c>
      <c r="N15" s="3">
        <f t="shared" ref="N15:N19" si="7">M15-B15</f>
        <v>13.99</v>
      </c>
      <c r="O15" s="3">
        <f>N15-N6</f>
        <v>1.5366666666666671</v>
      </c>
      <c r="P15" s="3">
        <f>2^-O15</f>
        <v>0.34468091724644434</v>
      </c>
      <c r="Q15" s="5"/>
      <c r="R15" s="3">
        <v>26.54</v>
      </c>
      <c r="S15" s="3">
        <f>R15-B15</f>
        <v>10.569999999999999</v>
      </c>
      <c r="T15" s="3">
        <f>S15-S6</f>
        <v>1.1533333333333324</v>
      </c>
      <c r="U15" s="3">
        <f>2^-T15</f>
        <v>0.44958526781909325</v>
      </c>
      <c r="V15" s="5"/>
      <c r="W15" s="3">
        <v>27.21</v>
      </c>
      <c r="X15" s="3">
        <f>W15-B15</f>
        <v>11.24</v>
      </c>
      <c r="Y15" s="3">
        <f>X15-X6</f>
        <v>-3.9366666666666674</v>
      </c>
      <c r="Z15" s="3">
        <f>2^-Y15</f>
        <v>15.312804913182424</v>
      </c>
      <c r="AA15" s="5"/>
    </row>
    <row r="16" spans="1:27" x14ac:dyDescent="0.25">
      <c r="A16" s="3" t="s">
        <v>17</v>
      </c>
      <c r="B16" s="3">
        <v>15.73</v>
      </c>
      <c r="C16" s="3">
        <v>25.23</v>
      </c>
      <c r="D16" s="3">
        <f>C16-B16</f>
        <v>9.5</v>
      </c>
      <c r="E16" s="3">
        <f>D16-D6</f>
        <v>-3.3933333333333326</v>
      </c>
      <c r="F16" s="8">
        <f>2^-E16</f>
        <v>10.507396447027221</v>
      </c>
      <c r="H16" s="3">
        <v>26.66</v>
      </c>
      <c r="I16" s="3">
        <f t="shared" si="6"/>
        <v>10.93</v>
      </c>
      <c r="J16" s="3">
        <f>I16-I6</f>
        <v>-4.3533333333333335</v>
      </c>
      <c r="K16" s="8">
        <f>2^-J16</f>
        <v>20.440142277246611</v>
      </c>
      <c r="L16" s="5"/>
      <c r="M16" s="3">
        <v>24.94</v>
      </c>
      <c r="N16" s="3">
        <f t="shared" si="7"/>
        <v>9.2100000000000009</v>
      </c>
      <c r="O16" s="3">
        <f>N16-N6</f>
        <v>-3.2433333333333323</v>
      </c>
      <c r="P16" s="3">
        <f>2^-O16</f>
        <v>9.4697959087186767</v>
      </c>
      <c r="Q16" s="5"/>
      <c r="R16" s="3">
        <v>27.81</v>
      </c>
      <c r="S16" s="3">
        <f t="shared" ref="S16:S19" si="8">R16-B16</f>
        <v>12.079999999999998</v>
      </c>
      <c r="T16" s="3">
        <f>S16-S6</f>
        <v>2.6633333333333322</v>
      </c>
      <c r="U16" s="3">
        <f>2^-T16</f>
        <v>0.15785443139895516</v>
      </c>
      <c r="V16" s="5"/>
      <c r="W16" s="3">
        <v>22.59</v>
      </c>
      <c r="X16" s="3">
        <f t="shared" ref="X16:X19" si="9">W16-B16</f>
        <v>6.8599999999999994</v>
      </c>
      <c r="Y16" s="3">
        <f>X16-X6</f>
        <v>-8.3166666666666682</v>
      </c>
      <c r="Z16" s="3">
        <f>2^-Y16</f>
        <v>318.83510332385885</v>
      </c>
      <c r="AA16" s="5"/>
    </row>
    <row r="17" spans="1:27" x14ac:dyDescent="0.25">
      <c r="A17" s="3" t="s">
        <v>21</v>
      </c>
      <c r="B17" s="3">
        <v>16.57</v>
      </c>
      <c r="C17" s="3">
        <v>25.9</v>
      </c>
      <c r="D17" s="3">
        <f t="shared" ref="D17:D18" si="10">C17-B17</f>
        <v>9.3299999999999983</v>
      </c>
      <c r="E17" s="3">
        <f>D17-D6</f>
        <v>-3.5633333333333344</v>
      </c>
      <c r="F17" s="8">
        <f t="shared" ref="F17:F18" si="11">2^-E17</f>
        <v>11.821435524717042</v>
      </c>
      <c r="H17" s="3">
        <v>29.91</v>
      </c>
      <c r="I17" s="3">
        <f t="shared" si="6"/>
        <v>13.34</v>
      </c>
      <c r="J17" s="3">
        <f>I17-I6</f>
        <v>-1.9433333333333334</v>
      </c>
      <c r="K17" s="8">
        <f t="shared" ref="K17:K18" si="12">2^-J17</f>
        <v>3.8459322099306124</v>
      </c>
      <c r="L17" s="5"/>
      <c r="M17" s="3">
        <v>26.33</v>
      </c>
      <c r="N17" s="3">
        <f t="shared" si="7"/>
        <v>9.759999999999998</v>
      </c>
      <c r="O17" s="3">
        <f>N17-N6</f>
        <v>-2.6933333333333351</v>
      </c>
      <c r="P17" s="3">
        <f t="shared" ref="P17:P18" si="13">2^-O17</f>
        <v>6.4680612172789038</v>
      </c>
      <c r="Q17" s="5"/>
      <c r="R17" s="3">
        <v>27.57</v>
      </c>
      <c r="S17" s="3">
        <f t="shared" si="8"/>
        <v>11</v>
      </c>
      <c r="T17" s="3">
        <f>S17-S6</f>
        <v>1.5833333333333339</v>
      </c>
      <c r="U17" s="3">
        <f>2^-T17</f>
        <v>0.33370996354250848</v>
      </c>
      <c r="V17" s="5"/>
      <c r="W17" s="3">
        <v>25.06</v>
      </c>
      <c r="X17" s="3">
        <f t="shared" si="9"/>
        <v>8.4899999999999984</v>
      </c>
      <c r="Y17" s="3">
        <f>X17-X6</f>
        <v>-6.6866666666666692</v>
      </c>
      <c r="Z17" s="3">
        <f>2^-Y17</f>
        <v>103.01186207179666</v>
      </c>
      <c r="AA17" s="5"/>
    </row>
    <row r="18" spans="1:27" x14ac:dyDescent="0.25">
      <c r="A18" s="3" t="s">
        <v>22</v>
      </c>
      <c r="B18" s="3">
        <v>18.73</v>
      </c>
      <c r="C18" s="3">
        <v>30.29</v>
      </c>
      <c r="D18" s="3">
        <f t="shared" si="10"/>
        <v>11.559999999999999</v>
      </c>
      <c r="E18" s="3">
        <f>D18-D6</f>
        <v>-1.3333333333333339</v>
      </c>
      <c r="F18" s="8">
        <f t="shared" si="11"/>
        <v>2.5198420997897473</v>
      </c>
      <c r="H18" s="3">
        <v>32.9</v>
      </c>
      <c r="I18" s="3">
        <f t="shared" si="6"/>
        <v>14.169999999999998</v>
      </c>
      <c r="J18" s="3">
        <f>I18-I6</f>
        <v>-1.1133333333333351</v>
      </c>
      <c r="K18" s="8">
        <f t="shared" si="12"/>
        <v>2.1634493321602117</v>
      </c>
      <c r="L18" s="5"/>
      <c r="M18" s="3">
        <v>30.31</v>
      </c>
      <c r="N18" s="3">
        <f t="shared" si="7"/>
        <v>11.579999999999998</v>
      </c>
      <c r="O18" s="3">
        <f>N18-N6</f>
        <v>-0.87333333333333485</v>
      </c>
      <c r="P18" s="3">
        <f t="shared" si="13"/>
        <v>1.8318905805404992</v>
      </c>
      <c r="Q18" s="5"/>
      <c r="R18" s="3">
        <v>28.03</v>
      </c>
      <c r="S18" s="3">
        <f t="shared" si="8"/>
        <v>9.3000000000000007</v>
      </c>
      <c r="T18" s="3">
        <f>S18-S6</f>
        <v>-0.11666666666666536</v>
      </c>
      <c r="U18" s="3">
        <f t="shared" ref="U18:U19" si="14">2^-T18</f>
        <v>1.0842268703014173</v>
      </c>
      <c r="V18" s="5"/>
      <c r="W18" s="3">
        <v>25.06</v>
      </c>
      <c r="X18" s="3">
        <f t="shared" si="9"/>
        <v>6.3299999999999983</v>
      </c>
      <c r="Y18" s="3">
        <f>X18-X6</f>
        <v>-8.8466666666666693</v>
      </c>
      <c r="Z18" s="3">
        <f t="shared" ref="Z18:Z19" si="15">2^-Y18</f>
        <v>460.37531424675183</v>
      </c>
      <c r="AA18" s="5"/>
    </row>
    <row r="19" spans="1:27" x14ac:dyDescent="0.25">
      <c r="A19" s="3" t="s">
        <v>23</v>
      </c>
      <c r="B19" s="3">
        <f>AVERAGE(B14:B18)</f>
        <v>16.809999999999999</v>
      </c>
      <c r="C19" s="3">
        <v>28.93</v>
      </c>
      <c r="D19" s="3">
        <f>C19-B19</f>
        <v>12.120000000000001</v>
      </c>
      <c r="E19" s="3">
        <f>D19-D6</f>
        <v>-0.77333333333333165</v>
      </c>
      <c r="F19" s="8">
        <f>2^-E19</f>
        <v>1.709214348529797</v>
      </c>
      <c r="G19" s="5" t="s">
        <v>37</v>
      </c>
      <c r="H19" s="3">
        <v>31.08</v>
      </c>
      <c r="I19" s="3">
        <f t="shared" si="6"/>
        <v>14.27</v>
      </c>
      <c r="J19" s="3">
        <f>I19-I6</f>
        <v>-1.0133333333333336</v>
      </c>
      <c r="K19" s="8">
        <f>2^-J19</f>
        <v>2.0185696024237485</v>
      </c>
      <c r="L19" s="5" t="s">
        <v>37</v>
      </c>
      <c r="M19" s="3">
        <v>28.63</v>
      </c>
      <c r="N19" s="3">
        <f t="shared" si="7"/>
        <v>11.82</v>
      </c>
      <c r="O19" s="3">
        <f>N19-N6</f>
        <v>-0.63333333333333286</v>
      </c>
      <c r="P19" s="3">
        <f>2^-O19</f>
        <v>1.5511447618337342</v>
      </c>
      <c r="Q19" s="5" t="s">
        <v>37</v>
      </c>
      <c r="R19" s="3">
        <v>29.98</v>
      </c>
      <c r="S19" s="3">
        <f t="shared" si="8"/>
        <v>13.170000000000002</v>
      </c>
      <c r="T19" s="3">
        <f>S19-S6</f>
        <v>3.7533333333333356</v>
      </c>
      <c r="U19" s="3">
        <f t="shared" si="14"/>
        <v>7.4153914681780314E-2</v>
      </c>
      <c r="V19" s="5" t="s">
        <v>37</v>
      </c>
      <c r="W19" s="3">
        <v>27.03</v>
      </c>
      <c r="X19" s="3">
        <f t="shared" si="9"/>
        <v>10.220000000000002</v>
      </c>
      <c r="Y19" s="3">
        <f>X19-X6</f>
        <v>-4.9566666666666652</v>
      </c>
      <c r="Z19" s="3">
        <f t="shared" si="15"/>
        <v>31.053127407793255</v>
      </c>
      <c r="AA19" s="5" t="s">
        <v>37</v>
      </c>
    </row>
    <row r="20" spans="1:27" x14ac:dyDescent="0.25">
      <c r="F20" s="9">
        <f>AVERAGE(F14:F19)</f>
        <v>8.8731187644613758</v>
      </c>
      <c r="G20" s="5">
        <f>AVERAGE(F14:F19)</f>
        <v>8.8731187644613758</v>
      </c>
      <c r="H20" s="3"/>
      <c r="I20" s="3"/>
      <c r="J20" s="3"/>
      <c r="K20" s="9">
        <f>AVERAGE(K14:K19)</f>
        <v>7.3043193692989057</v>
      </c>
      <c r="L20" s="5">
        <f>AVERAGE(K14:K19)</f>
        <v>7.3043193692989057</v>
      </c>
      <c r="M20" s="3"/>
      <c r="N20" s="3"/>
      <c r="O20" s="3"/>
      <c r="P20" s="6">
        <f>AVERAGE(P14:P19)</f>
        <v>5.1031957362046318</v>
      </c>
      <c r="Q20" s="5">
        <f>AVERAGE(P14:P19)</f>
        <v>5.1031957362046318</v>
      </c>
      <c r="R20" s="3"/>
      <c r="S20" s="3"/>
      <c r="T20" s="3"/>
      <c r="U20" s="6"/>
      <c r="V20" s="5">
        <f>AVERAGE(U15:U19)</f>
        <v>0.41990608954875092</v>
      </c>
      <c r="W20" s="3"/>
      <c r="X20" s="3"/>
      <c r="Y20" s="3"/>
      <c r="Z20" s="6"/>
      <c r="AA20" s="5">
        <f>AVERAGE(Z15:Z19)</f>
        <v>185.71764239267659</v>
      </c>
    </row>
    <row r="21" spans="1:27" x14ac:dyDescent="0.25">
      <c r="A21" s="5" t="s">
        <v>10</v>
      </c>
      <c r="H21" s="3"/>
      <c r="I21" s="3"/>
      <c r="J21" s="3"/>
      <c r="K21" s="8"/>
      <c r="L21" s="5"/>
      <c r="M21" s="3"/>
      <c r="N21" s="3"/>
      <c r="O21" s="3"/>
      <c r="P21" s="3"/>
      <c r="Q21" s="5"/>
      <c r="R21" s="3"/>
      <c r="S21" s="3"/>
      <c r="T21" s="3"/>
      <c r="U21" s="3"/>
      <c r="V21" s="5"/>
      <c r="W21" s="3"/>
      <c r="X21" s="3"/>
      <c r="Y21" s="3"/>
      <c r="Z21" s="3"/>
      <c r="AA21" s="5"/>
    </row>
    <row r="22" spans="1:27" x14ac:dyDescent="0.25">
      <c r="A22" s="3" t="s">
        <v>24</v>
      </c>
      <c r="B22" s="3">
        <v>16.329999999999998</v>
      </c>
      <c r="C22" s="3">
        <v>28.34</v>
      </c>
      <c r="D22" s="3">
        <f>C22-B22</f>
        <v>12.010000000000002</v>
      </c>
      <c r="E22" s="3">
        <f>D22-D6</f>
        <v>-0.88333333333333108</v>
      </c>
      <c r="F22" s="8">
        <f>2^-E22</f>
        <v>1.8446323871718755</v>
      </c>
      <c r="H22" s="3">
        <v>30.38</v>
      </c>
      <c r="I22" s="3">
        <f>H22-B22</f>
        <v>14.05</v>
      </c>
      <c r="J22" s="3">
        <f>I22-I6</f>
        <v>-1.2333333333333325</v>
      </c>
      <c r="K22" s="8">
        <f>2^-J22</f>
        <v>2.3510958125672161</v>
      </c>
      <c r="L22" s="5"/>
      <c r="M22" s="3">
        <v>29.16</v>
      </c>
      <c r="N22" s="3">
        <f>M22-B22</f>
        <v>12.830000000000002</v>
      </c>
      <c r="O22" s="3">
        <f>N22-N6</f>
        <v>0.3766666666666687</v>
      </c>
      <c r="P22" s="3">
        <f>2^-O22</f>
        <v>0.7702151111567741</v>
      </c>
      <c r="Q22" s="5"/>
      <c r="R22" s="3">
        <v>27.43</v>
      </c>
      <c r="S22" s="3">
        <f>R22-B22</f>
        <v>11.100000000000001</v>
      </c>
      <c r="T22" s="3">
        <f>S22-S6</f>
        <v>1.6833333333333353</v>
      </c>
      <c r="U22" s="3">
        <f>2^-T22</f>
        <v>0.31136240558970529</v>
      </c>
      <c r="V22" s="5"/>
      <c r="W22" s="3">
        <v>30.14</v>
      </c>
      <c r="X22" s="3">
        <f>W22-B22</f>
        <v>13.810000000000002</v>
      </c>
      <c r="Y22" s="3">
        <f>X22-X6</f>
        <v>-1.3666666666666654</v>
      </c>
      <c r="Z22" s="3">
        <f>2^-Y22</f>
        <v>2.578740616879156</v>
      </c>
      <c r="AA22" s="5"/>
    </row>
    <row r="23" spans="1:27" x14ac:dyDescent="0.25">
      <c r="A23" s="3" t="s">
        <v>26</v>
      </c>
      <c r="B23" s="3">
        <v>16.149999999999999</v>
      </c>
      <c r="C23" s="3">
        <v>28.74</v>
      </c>
      <c r="D23" s="3">
        <f>C23-B23</f>
        <v>12.59</v>
      </c>
      <c r="E23" s="3">
        <f>D23-D6</f>
        <v>-0.30333333333333279</v>
      </c>
      <c r="F23" s="8">
        <f>2^-E23</f>
        <v>1.2339922496240696</v>
      </c>
      <c r="H23" s="3">
        <v>29.77</v>
      </c>
      <c r="I23" s="3">
        <f t="shared" ref="I23:I26" si="16">H23-B23</f>
        <v>13.620000000000001</v>
      </c>
      <c r="J23" s="3">
        <f>I23-I6</f>
        <v>-1.6633333333333322</v>
      </c>
      <c r="K23" s="8">
        <f>2^-J23</f>
        <v>3.1674752211188757</v>
      </c>
      <c r="L23" s="5"/>
      <c r="M23" s="3">
        <v>29.74</v>
      </c>
      <c r="N23" s="3">
        <f t="shared" ref="N23:N26" si="17">M23-B23</f>
        <v>13.59</v>
      </c>
      <c r="O23" s="3">
        <f>N23-N6</f>
        <v>1.1366666666666667</v>
      </c>
      <c r="P23" s="3">
        <f>2^-O23</f>
        <v>0.45480919699914069</v>
      </c>
      <c r="Q23" s="5"/>
      <c r="R23" s="3">
        <v>27.25</v>
      </c>
      <c r="S23" s="3">
        <f t="shared" ref="S23:S26" si="18">R23-B23</f>
        <v>11.100000000000001</v>
      </c>
      <c r="T23" s="3">
        <f>S23-S6</f>
        <v>1.6833333333333353</v>
      </c>
      <c r="U23" s="3">
        <f>2^-T23</f>
        <v>0.31136240558970529</v>
      </c>
      <c r="V23" s="5"/>
      <c r="W23" s="3">
        <v>30.39</v>
      </c>
      <c r="X23" s="3">
        <f t="shared" ref="X23:X26" si="19">W23-B23</f>
        <v>14.240000000000002</v>
      </c>
      <c r="Y23" s="3">
        <f>X23-X6</f>
        <v>-0.93666666666666565</v>
      </c>
      <c r="Z23" s="3">
        <f>2^-Y23</f>
        <v>1.914100614147801</v>
      </c>
      <c r="AA23" s="5"/>
    </row>
    <row r="24" spans="1:27" x14ac:dyDescent="0.25">
      <c r="A24" s="3" t="s">
        <v>27</v>
      </c>
      <c r="B24" s="3">
        <v>15.66</v>
      </c>
      <c r="C24" s="3">
        <v>27.88</v>
      </c>
      <c r="D24" s="3">
        <f t="shared" ref="D24:D26" si="20">C24-B24</f>
        <v>12.219999999999999</v>
      </c>
      <c r="E24" s="3">
        <f>D24-D6</f>
        <v>-0.67333333333333378</v>
      </c>
      <c r="F24" s="8">
        <f t="shared" ref="F24:F26" si="21">2^-E24</f>
        <v>1.5947533767863942</v>
      </c>
      <c r="H24" s="3">
        <v>28.87</v>
      </c>
      <c r="I24" s="3">
        <f t="shared" si="16"/>
        <v>13.21</v>
      </c>
      <c r="J24" s="3">
        <f>I24-I6</f>
        <v>-2.0733333333333324</v>
      </c>
      <c r="K24" s="8">
        <f t="shared" ref="K24:K26" si="22">2^-J24</f>
        <v>4.2085793928028616</v>
      </c>
      <c r="L24" s="5"/>
      <c r="M24" s="3">
        <v>27.25</v>
      </c>
      <c r="N24" s="3">
        <f t="shared" si="17"/>
        <v>11.59</v>
      </c>
      <c r="O24" s="3">
        <f>N24-N6</f>
        <v>-0.86333333333333329</v>
      </c>
      <c r="P24" s="3">
        <f t="shared" ref="P24:P26" si="23">2^-O24</f>
        <v>1.8192367879965627</v>
      </c>
      <c r="Q24" s="5"/>
      <c r="R24" s="3">
        <v>25.87</v>
      </c>
      <c r="S24" s="3">
        <f t="shared" si="18"/>
        <v>10.210000000000001</v>
      </c>
      <c r="T24" s="3">
        <f>S24-S6</f>
        <v>0.79333333333333478</v>
      </c>
      <c r="U24" s="3">
        <f t="shared" ref="U24:U26" si="24">2^-T24</f>
        <v>0.57700937588177748</v>
      </c>
      <c r="V24" s="5"/>
      <c r="W24" s="3">
        <v>29.97</v>
      </c>
      <c r="X24" s="3">
        <f t="shared" si="19"/>
        <v>14.309999999999999</v>
      </c>
      <c r="Y24" s="3">
        <f>X24-X6</f>
        <v>-0.86666666666666892</v>
      </c>
      <c r="Z24" s="3">
        <f t="shared" ref="Z24:Z26" si="25">2^-Y24</f>
        <v>1.8234449771164365</v>
      </c>
      <c r="AA24" s="5"/>
    </row>
    <row r="25" spans="1:27" x14ac:dyDescent="0.25">
      <c r="A25" s="3" t="s">
        <v>28</v>
      </c>
      <c r="B25" s="3">
        <v>16.100000000000001</v>
      </c>
      <c r="C25" s="3">
        <v>27.8</v>
      </c>
      <c r="D25" s="3">
        <f t="shared" si="20"/>
        <v>11.7</v>
      </c>
      <c r="E25" s="3">
        <f t="shared" ref="E25:E26" si="26">D25-D8</f>
        <v>-1.3000000000000007</v>
      </c>
      <c r="F25" s="8">
        <f t="shared" si="21"/>
        <v>2.4622888266898335</v>
      </c>
      <c r="H25" s="3">
        <v>28.8</v>
      </c>
      <c r="I25" s="3">
        <f t="shared" si="16"/>
        <v>12.7</v>
      </c>
      <c r="J25" s="3">
        <f t="shared" ref="J25:J26" si="27">I25-I8</f>
        <v>-1.4800000000000004</v>
      </c>
      <c r="K25" s="8">
        <f t="shared" si="22"/>
        <v>2.7894873327008116</v>
      </c>
      <c r="L25" s="5"/>
      <c r="M25" s="3">
        <v>28.63</v>
      </c>
      <c r="N25" s="3">
        <f t="shared" si="17"/>
        <v>12.529999999999998</v>
      </c>
      <c r="O25" s="3">
        <f t="shared" ref="O25:O26" si="28">N25-N8</f>
        <v>-1.3700000000000045</v>
      </c>
      <c r="P25" s="3">
        <f t="shared" si="23"/>
        <v>2.5847056612749926</v>
      </c>
      <c r="Q25" s="5"/>
      <c r="R25" s="3">
        <v>25.21</v>
      </c>
      <c r="S25" s="3">
        <f t="shared" si="18"/>
        <v>9.11</v>
      </c>
      <c r="T25" s="3">
        <f>S25-S8</f>
        <v>-1.3500000000000014</v>
      </c>
      <c r="U25" s="3">
        <f t="shared" si="24"/>
        <v>2.5491212546385267</v>
      </c>
      <c r="V25" s="5" t="s">
        <v>38</v>
      </c>
      <c r="W25" s="3">
        <v>29.87</v>
      </c>
      <c r="X25" s="3">
        <f t="shared" si="19"/>
        <v>13.77</v>
      </c>
      <c r="Y25" s="3">
        <f>X25-X8</f>
        <v>-1.3900000000000006</v>
      </c>
      <c r="Z25" s="3">
        <f t="shared" si="25"/>
        <v>2.6207868077167276</v>
      </c>
      <c r="AA25" s="5" t="s">
        <v>38</v>
      </c>
    </row>
    <row r="26" spans="1:27" x14ac:dyDescent="0.25">
      <c r="A26" s="3" t="s">
        <v>29</v>
      </c>
      <c r="B26" s="3">
        <v>15.77</v>
      </c>
      <c r="C26" s="3">
        <v>27.63</v>
      </c>
      <c r="D26" s="3">
        <f t="shared" si="20"/>
        <v>11.86</v>
      </c>
      <c r="E26" s="3">
        <f t="shared" si="26"/>
        <v>-0.87000000000000099</v>
      </c>
      <c r="F26" s="8">
        <f t="shared" si="21"/>
        <v>1.8276629004588023</v>
      </c>
      <c r="G26" s="5" t="s">
        <v>38</v>
      </c>
      <c r="H26" s="3">
        <v>29.42</v>
      </c>
      <c r="I26" s="3">
        <f t="shared" si="16"/>
        <v>13.650000000000002</v>
      </c>
      <c r="J26" s="3">
        <f t="shared" si="27"/>
        <v>-7.0000000000000284E-2</v>
      </c>
      <c r="K26" s="8">
        <f t="shared" si="22"/>
        <v>1.0497166836230676</v>
      </c>
      <c r="L26" s="5" t="s">
        <v>38</v>
      </c>
      <c r="M26" s="3">
        <v>29.05</v>
      </c>
      <c r="N26" s="3">
        <f t="shared" si="17"/>
        <v>13.280000000000001</v>
      </c>
      <c r="O26" s="3">
        <f t="shared" si="28"/>
        <v>-0.81000000000000227</v>
      </c>
      <c r="P26" s="3">
        <f t="shared" si="23"/>
        <v>1.7532114426320728</v>
      </c>
      <c r="Q26" s="5" t="s">
        <v>38</v>
      </c>
      <c r="R26" s="3">
        <v>25.61</v>
      </c>
      <c r="S26" s="3">
        <f t="shared" si="18"/>
        <v>9.84</v>
      </c>
      <c r="T26" s="3">
        <f>S26-S9</f>
        <v>0.32999999999999829</v>
      </c>
      <c r="U26" s="3">
        <f t="shared" si="24"/>
        <v>0.79553648375491959</v>
      </c>
      <c r="V26" s="5">
        <f>AVERAGE(U22:U26)</f>
        <v>0.908878385090927</v>
      </c>
      <c r="W26" s="3">
        <v>31.73</v>
      </c>
      <c r="X26" s="3">
        <f t="shared" si="19"/>
        <v>15.96</v>
      </c>
      <c r="Y26" s="3">
        <f>X26-X9</f>
        <v>0.93999999999999773</v>
      </c>
      <c r="Z26" s="3">
        <f t="shared" si="25"/>
        <v>0.5212328804205616</v>
      </c>
      <c r="AA26" s="5">
        <f>AVERAGE(Z22:Z26)</f>
        <v>1.8916611792561366</v>
      </c>
    </row>
    <row r="27" spans="1:27" x14ac:dyDescent="0.25">
      <c r="F27" s="10"/>
      <c r="G27" s="5">
        <f>AVERAGE(F22:F26)</f>
        <v>1.7926659481461951</v>
      </c>
      <c r="H27" s="3"/>
      <c r="I27" s="3"/>
      <c r="J27" s="3"/>
      <c r="K27" s="10"/>
      <c r="L27" s="5">
        <f>AVERAGE(K22:K26)</f>
        <v>2.7132708885625667</v>
      </c>
      <c r="M27" s="3"/>
      <c r="N27" s="3"/>
      <c r="O27" s="3"/>
      <c r="P27" s="4"/>
      <c r="Q27" s="5">
        <f>AVERAGE(P22:P26)</f>
        <v>1.4764356400119085</v>
      </c>
      <c r="R27" s="3"/>
      <c r="S27" s="3"/>
      <c r="T27" s="3"/>
      <c r="U27" s="4"/>
      <c r="V27" s="5"/>
      <c r="W27" s="3"/>
      <c r="X27" s="3"/>
      <c r="Y27" s="3"/>
      <c r="Z27" s="4"/>
      <c r="AA27" s="5"/>
    </row>
    <row r="28" spans="1:27" x14ac:dyDescent="0.25">
      <c r="A28" s="5" t="s">
        <v>11</v>
      </c>
      <c r="H28" s="3"/>
      <c r="I28" s="3"/>
      <c r="J28" s="3"/>
      <c r="K28" s="8"/>
      <c r="L28" s="5"/>
      <c r="M28" s="3"/>
      <c r="N28" s="3"/>
      <c r="O28" s="3"/>
      <c r="P28" s="3"/>
      <c r="Q28" s="5"/>
      <c r="R28" s="3"/>
      <c r="S28" s="3"/>
      <c r="T28" s="3"/>
      <c r="U28" s="3"/>
      <c r="V28" s="5"/>
      <c r="W28" s="3"/>
      <c r="X28" s="3"/>
      <c r="Y28" s="3"/>
      <c r="Z28" s="3"/>
      <c r="AA28" s="5"/>
    </row>
    <row r="29" spans="1:27" x14ac:dyDescent="0.25">
      <c r="A29" s="3" t="s">
        <v>25</v>
      </c>
      <c r="B29" s="3">
        <v>15.49</v>
      </c>
      <c r="C29" s="3">
        <v>27.19</v>
      </c>
      <c r="D29" s="3">
        <f>C29-B29</f>
        <v>11.700000000000001</v>
      </c>
      <c r="E29" s="3">
        <f>D29-D6</f>
        <v>-1.1933333333333316</v>
      </c>
      <c r="F29" s="8">
        <f>2^-E29</f>
        <v>2.2868049739338088</v>
      </c>
      <c r="H29" s="3">
        <v>28.78</v>
      </c>
      <c r="I29" s="3">
        <f>H29-B29</f>
        <v>13.290000000000001</v>
      </c>
      <c r="J29" s="3">
        <f>I29-I6</f>
        <v>-1.9933333333333323</v>
      </c>
      <c r="K29" s="8">
        <f>2^-J29</f>
        <v>3.9815587164129131</v>
      </c>
      <c r="L29" s="5"/>
      <c r="M29" s="3">
        <v>27.19</v>
      </c>
      <c r="N29" s="3">
        <f>M29-B29</f>
        <v>11.700000000000001</v>
      </c>
      <c r="O29" s="3">
        <f>N29-N6</f>
        <v>-0.75333333333333208</v>
      </c>
      <c r="P29" s="3">
        <f>2^-O29</f>
        <v>1.6856830895093973</v>
      </c>
      <c r="Q29" s="5"/>
      <c r="R29" s="3">
        <v>27.49</v>
      </c>
      <c r="S29" s="3">
        <f>R29-B29</f>
        <v>11.999999999999998</v>
      </c>
      <c r="T29" s="3">
        <f>S29-S6</f>
        <v>2.5833333333333321</v>
      </c>
      <c r="U29" s="3">
        <f>2^-T29</f>
        <v>0.16685498177125446</v>
      </c>
      <c r="V29" s="5"/>
      <c r="W29" s="3">
        <v>27.24</v>
      </c>
      <c r="X29" s="3">
        <f>W29-B29</f>
        <v>11.749999999999998</v>
      </c>
      <c r="Y29" s="3">
        <f>X29-X6</f>
        <v>-3.4266666666666694</v>
      </c>
      <c r="Z29" s="3">
        <f>2^-Y29</f>
        <v>10.752995196747356</v>
      </c>
      <c r="AA29" s="5"/>
    </row>
    <row r="30" spans="1:27" x14ac:dyDescent="0.25">
      <c r="A30" s="3" t="s">
        <v>34</v>
      </c>
      <c r="B30" s="3">
        <v>18.39</v>
      </c>
      <c r="C30" s="3">
        <v>29.14</v>
      </c>
      <c r="D30" s="3">
        <f t="shared" ref="D30:D32" si="29">C30-B30</f>
        <v>10.75</v>
      </c>
      <c r="E30" s="3">
        <f>D30-D6</f>
        <v>-2.1433333333333326</v>
      </c>
      <c r="F30" s="8">
        <f>2^-E30</f>
        <v>4.4178160029774043</v>
      </c>
      <c r="H30" s="3">
        <v>31.5</v>
      </c>
      <c r="I30" s="3">
        <f t="shared" ref="I30:I34" si="30">H30-B30</f>
        <v>13.11</v>
      </c>
      <c r="J30" s="3">
        <f>I30-I6</f>
        <v>-2.1733333333333338</v>
      </c>
      <c r="K30" s="8">
        <f>2^-J30</f>
        <v>4.5106437081832187</v>
      </c>
      <c r="L30" s="5"/>
      <c r="M30" s="3">
        <v>28.31</v>
      </c>
      <c r="N30" s="3">
        <f t="shared" ref="N30:N34" si="31">M30-B30</f>
        <v>9.9199999999999982</v>
      </c>
      <c r="O30" s="3">
        <f>N30-N6</f>
        <v>-2.533333333333335</v>
      </c>
      <c r="P30" s="3">
        <f>2^-O30</f>
        <v>5.789076949761518</v>
      </c>
      <c r="Q30" s="5"/>
      <c r="R30" s="3">
        <v>28.07</v>
      </c>
      <c r="S30" s="3">
        <f t="shared" ref="S30:S34" si="32">R30-B30</f>
        <v>9.68</v>
      </c>
      <c r="T30" s="3">
        <f>S30-S6</f>
        <v>0.26333333333333364</v>
      </c>
      <c r="U30" s="3">
        <f>2^-T30</f>
        <v>0.83316068392591303</v>
      </c>
      <c r="V30" s="5"/>
      <c r="W30" s="3">
        <v>28.94</v>
      </c>
      <c r="X30" s="3">
        <f t="shared" ref="X30:X34" si="33">W30-B30</f>
        <v>10.55</v>
      </c>
      <c r="Y30" s="3">
        <f>X30-X6</f>
        <v>-4.6266666666666669</v>
      </c>
      <c r="Z30" s="3">
        <f>2^-Y30</f>
        <v>24.703895787589374</v>
      </c>
      <c r="AA30" s="5"/>
    </row>
    <row r="31" spans="1:27" x14ac:dyDescent="0.25">
      <c r="A31" s="3" t="s">
        <v>30</v>
      </c>
      <c r="B31" s="3">
        <v>16.12</v>
      </c>
      <c r="C31" s="3">
        <v>26.72</v>
      </c>
      <c r="D31" s="3">
        <f t="shared" si="29"/>
        <v>10.599999999999998</v>
      </c>
      <c r="E31" s="3">
        <f>D31-D6</f>
        <v>-2.2933333333333348</v>
      </c>
      <c r="F31" s="8">
        <f>2^-E31</f>
        <v>4.9018737701165218</v>
      </c>
      <c r="H31" s="3">
        <v>29.28</v>
      </c>
      <c r="I31" s="3">
        <f t="shared" si="30"/>
        <v>13.16</v>
      </c>
      <c r="J31" s="3">
        <f>I31-I6</f>
        <v>-2.1233333333333331</v>
      </c>
      <c r="K31" s="8">
        <f>2^-J31</f>
        <v>4.3569946245704489</v>
      </c>
      <c r="L31" s="5"/>
      <c r="M31" s="3">
        <v>25.51</v>
      </c>
      <c r="N31" s="3">
        <f t="shared" si="31"/>
        <v>9.39</v>
      </c>
      <c r="O31" s="3">
        <f>N31-N6</f>
        <v>-3.0633333333333326</v>
      </c>
      <c r="P31" s="3">
        <f>2^-O31</f>
        <v>8.3590172228869619</v>
      </c>
      <c r="Q31" s="5"/>
      <c r="R31" s="3">
        <v>26.39</v>
      </c>
      <c r="S31" s="3">
        <f t="shared" si="32"/>
        <v>10.27</v>
      </c>
      <c r="T31" s="3">
        <f>S31-S6</f>
        <v>0.8533333333333335</v>
      </c>
      <c r="U31" s="3">
        <f>2^-T31</f>
        <v>0.55350439079765423</v>
      </c>
      <c r="V31" s="5"/>
      <c r="W31" s="3">
        <v>26.17</v>
      </c>
      <c r="X31" s="3">
        <f t="shared" si="33"/>
        <v>10.050000000000001</v>
      </c>
      <c r="Y31" s="3">
        <f>X31-X6</f>
        <v>-5.1266666666666669</v>
      </c>
      <c r="Z31" s="3">
        <f>2^-Y31</f>
        <v>34.93658446626047</v>
      </c>
      <c r="AA31" s="5"/>
    </row>
    <row r="32" spans="1:27" x14ac:dyDescent="0.25">
      <c r="A32" s="3" t="s">
        <v>31</v>
      </c>
      <c r="B32" s="3">
        <v>16.07</v>
      </c>
      <c r="C32" s="3">
        <v>28.22</v>
      </c>
      <c r="D32" s="3">
        <f t="shared" si="29"/>
        <v>12.149999999999999</v>
      </c>
      <c r="E32" s="3">
        <f>D32-D6</f>
        <v>-0.74333333333333407</v>
      </c>
      <c r="F32" s="8">
        <f>2^-E32</f>
        <v>1.6740392258769019</v>
      </c>
      <c r="H32" s="3">
        <v>28.62</v>
      </c>
      <c r="I32" s="3">
        <f t="shared" si="30"/>
        <v>12.55</v>
      </c>
      <c r="J32" s="3">
        <f>I32-I6</f>
        <v>-2.7333333333333325</v>
      </c>
      <c r="K32" s="8">
        <f>2^-J32</f>
        <v>6.6499031691422976</v>
      </c>
      <c r="L32" s="5"/>
      <c r="M32" s="3">
        <v>29.61</v>
      </c>
      <c r="N32" s="3">
        <f t="shared" si="31"/>
        <v>13.54</v>
      </c>
      <c r="O32" s="3">
        <f>N32-N6</f>
        <v>1.086666666666666</v>
      </c>
      <c r="P32" s="3">
        <f>2^-O32</f>
        <v>0.47084800869367371</v>
      </c>
      <c r="Q32" s="5"/>
      <c r="R32" s="3">
        <v>24.78</v>
      </c>
      <c r="S32" s="3">
        <f t="shared" si="32"/>
        <v>8.7100000000000009</v>
      </c>
      <c r="T32" s="3">
        <f>S32-S6</f>
        <v>-0.70666666666666522</v>
      </c>
      <c r="U32" s="3">
        <f>2^-T32</f>
        <v>1.6320289699768893</v>
      </c>
      <c r="V32" s="5"/>
      <c r="W32" s="3">
        <v>30.46</v>
      </c>
      <c r="X32" s="3">
        <f t="shared" si="33"/>
        <v>14.39</v>
      </c>
      <c r="Y32" s="3">
        <f>X32-X6</f>
        <v>-0.78666666666666707</v>
      </c>
      <c r="Z32" s="3">
        <f>2^-Y32</f>
        <v>1.7250840639843816</v>
      </c>
      <c r="AA32" s="5"/>
    </row>
    <row r="33" spans="1:28" x14ac:dyDescent="0.25">
      <c r="A33" s="3" t="s">
        <v>32</v>
      </c>
      <c r="B33" s="3">
        <v>15.87</v>
      </c>
      <c r="C33" s="3">
        <v>25.97</v>
      </c>
      <c r="D33" s="3">
        <f t="shared" ref="D33:D34" si="34">C33-B33</f>
        <v>10.1</v>
      </c>
      <c r="E33" s="3">
        <f>D33-D6</f>
        <v>-2.793333333333333</v>
      </c>
      <c r="F33" s="8">
        <f t="shared" ref="F33:F34" si="35">2^-E33</f>
        <v>6.9322963667397133</v>
      </c>
      <c r="H33" s="3">
        <v>28.59</v>
      </c>
      <c r="I33" s="3">
        <f t="shared" si="30"/>
        <v>12.72</v>
      </c>
      <c r="J33" s="3">
        <f>I33-I6</f>
        <v>-2.5633333333333326</v>
      </c>
      <c r="K33" s="8">
        <f t="shared" ref="K33:K34" si="36">2^-J33</f>
        <v>5.9107177623585123</v>
      </c>
      <c r="L33" s="5"/>
      <c r="M33" s="3">
        <v>25.31</v>
      </c>
      <c r="N33" s="3">
        <f t="shared" si="31"/>
        <v>9.44</v>
      </c>
      <c r="O33" s="3">
        <f>N33-N6</f>
        <v>-3.0133333333333336</v>
      </c>
      <c r="P33" s="3">
        <f t="shared" ref="P33:P34" si="37">2^-O33</f>
        <v>8.0742784096949958</v>
      </c>
      <c r="Q33" s="5"/>
      <c r="R33" s="3">
        <v>24.74</v>
      </c>
      <c r="S33" s="3">
        <f t="shared" si="32"/>
        <v>8.8699999999999992</v>
      </c>
      <c r="T33" s="3">
        <f>S33-S6</f>
        <v>-0.54666666666666686</v>
      </c>
      <c r="U33" s="3">
        <f t="shared" ref="U33:U34" si="38">2^-T33</f>
        <v>1.4607068446100728</v>
      </c>
      <c r="V33" s="5" t="s">
        <v>39</v>
      </c>
      <c r="W33" s="3">
        <v>27.07</v>
      </c>
      <c r="X33" s="3">
        <f t="shared" si="33"/>
        <v>11.200000000000001</v>
      </c>
      <c r="Y33" s="3">
        <f>X33-X6</f>
        <v>-3.9766666666666666</v>
      </c>
      <c r="Z33" s="3">
        <f t="shared" ref="Z33:Z34" si="39">2^-Y33</f>
        <v>15.743306456129794</v>
      </c>
      <c r="AA33" s="5" t="s">
        <v>39</v>
      </c>
    </row>
    <row r="34" spans="1:28" x14ac:dyDescent="0.25">
      <c r="A34" s="3" t="s">
        <v>33</v>
      </c>
      <c r="B34" s="3">
        <v>16.11</v>
      </c>
      <c r="C34" s="3">
        <v>26.63</v>
      </c>
      <c r="D34" s="3">
        <f t="shared" si="34"/>
        <v>10.52</v>
      </c>
      <c r="E34" s="3">
        <f>D34-D6</f>
        <v>-2.3733333333333331</v>
      </c>
      <c r="F34" s="8">
        <f t="shared" si="35"/>
        <v>5.1813690075677874</v>
      </c>
      <c r="G34" s="5" t="s">
        <v>39</v>
      </c>
      <c r="H34" s="3">
        <v>30.65</v>
      </c>
      <c r="I34" s="3">
        <f t="shared" si="30"/>
        <v>14.54</v>
      </c>
      <c r="J34" s="3">
        <f>I34-I6</f>
        <v>-0.74333333333333407</v>
      </c>
      <c r="K34" s="8">
        <f t="shared" si="36"/>
        <v>1.6740392258769019</v>
      </c>
      <c r="L34" s="5" t="s">
        <v>39</v>
      </c>
      <c r="M34" s="3">
        <v>26.3</v>
      </c>
      <c r="N34" s="3">
        <f t="shared" si="31"/>
        <v>10.190000000000001</v>
      </c>
      <c r="O34" s="3">
        <f>N34-N6</f>
        <v>-2.2633333333333319</v>
      </c>
      <c r="P34" s="3">
        <f t="shared" si="37"/>
        <v>4.8009946666610661</v>
      </c>
      <c r="Q34" s="5" t="s">
        <v>39</v>
      </c>
      <c r="R34" s="3">
        <v>26.79</v>
      </c>
      <c r="S34" s="3">
        <f t="shared" si="32"/>
        <v>10.68</v>
      </c>
      <c r="T34" s="3">
        <f>S34-S6</f>
        <v>1.2633333333333336</v>
      </c>
      <c r="U34" s="3">
        <f t="shared" si="38"/>
        <v>0.41658034196295662</v>
      </c>
      <c r="V34" s="5">
        <f>AVERAGE(U29:U34)</f>
        <v>0.8438060355074567</v>
      </c>
      <c r="W34" s="3">
        <v>27.35</v>
      </c>
      <c r="X34" s="3">
        <f t="shared" si="33"/>
        <v>11.240000000000002</v>
      </c>
      <c r="Y34" s="3">
        <f>X34-X6</f>
        <v>-3.9366666666666656</v>
      </c>
      <c r="Z34" s="3">
        <f t="shared" si="39"/>
        <v>15.312804913182411</v>
      </c>
      <c r="AA34" s="5">
        <f>AVERAGE(Z29:Z34)</f>
        <v>17.195778480648968</v>
      </c>
    </row>
    <row r="35" spans="1:28" x14ac:dyDescent="0.25">
      <c r="G35" s="5">
        <f>AVERAGE(F29:F34)</f>
        <v>4.2323665578686898</v>
      </c>
      <c r="H35" s="3"/>
      <c r="I35" s="3"/>
      <c r="J35" s="3"/>
      <c r="K35" s="8"/>
      <c r="L35" s="5">
        <f>AVERAGE(K29:K34)</f>
        <v>4.5139762010907161</v>
      </c>
      <c r="M35" s="3"/>
      <c r="N35" s="3"/>
      <c r="O35" s="3"/>
      <c r="P35" s="3"/>
      <c r="Q35" s="5">
        <f>AVERAGE(P29:P34)</f>
        <v>4.8633163912012689</v>
      </c>
      <c r="R35" s="3"/>
      <c r="S35" s="3"/>
      <c r="T35" s="3"/>
      <c r="U35" s="3"/>
      <c r="W35" s="3"/>
      <c r="X35" s="3"/>
      <c r="Y35" s="3"/>
      <c r="Z35" s="3"/>
    </row>
    <row r="38" spans="1:28" x14ac:dyDescent="0.25">
      <c r="F38" s="10"/>
    </row>
    <row r="41" spans="1:28" s="2" customFormat="1" ht="31.5" customHeight="1" x14ac:dyDescent="0.25">
      <c r="B41" s="2" t="s">
        <v>9</v>
      </c>
      <c r="C41" s="2" t="s">
        <v>4</v>
      </c>
      <c r="F41" s="11"/>
      <c r="G41" s="1"/>
      <c r="I41" s="2" t="s">
        <v>9</v>
      </c>
      <c r="J41" s="2" t="s">
        <v>56</v>
      </c>
      <c r="K41" s="11"/>
      <c r="O41" s="2" t="s">
        <v>9</v>
      </c>
      <c r="P41" s="2" t="s">
        <v>57</v>
      </c>
      <c r="T41" s="2" t="s">
        <v>9</v>
      </c>
      <c r="U41" s="2" t="s">
        <v>64</v>
      </c>
      <c r="Y41" s="2" t="s">
        <v>9</v>
      </c>
      <c r="Z41" s="2" t="s">
        <v>65</v>
      </c>
      <c r="AB41"/>
    </row>
    <row r="42" spans="1:28" s="2" customFormat="1" ht="45.75" customHeight="1" x14ac:dyDescent="0.25">
      <c r="B42" s="2" t="s">
        <v>7</v>
      </c>
      <c r="C42" s="2" t="s">
        <v>8</v>
      </c>
      <c r="D42" s="2" t="s">
        <v>40</v>
      </c>
      <c r="E42" s="2" t="s">
        <v>41</v>
      </c>
      <c r="F42" s="11"/>
      <c r="G42" s="1"/>
      <c r="I42" s="2" t="s">
        <v>7</v>
      </c>
      <c r="J42" s="2" t="s">
        <v>8</v>
      </c>
      <c r="K42" s="11" t="s">
        <v>40</v>
      </c>
      <c r="L42" s="2" t="s">
        <v>41</v>
      </c>
      <c r="O42" s="2" t="s">
        <v>7</v>
      </c>
      <c r="P42" s="2" t="s">
        <v>8</v>
      </c>
      <c r="Q42" s="2" t="s">
        <v>40</v>
      </c>
      <c r="R42" s="2" t="s">
        <v>66</v>
      </c>
      <c r="T42" s="2" t="s">
        <v>7</v>
      </c>
      <c r="U42" s="2" t="s">
        <v>8</v>
      </c>
      <c r="V42" s="2" t="s">
        <v>40</v>
      </c>
      <c r="W42" s="2" t="s">
        <v>66</v>
      </c>
      <c r="Y42" s="2" t="s">
        <v>7</v>
      </c>
      <c r="Z42" s="2" t="s">
        <v>8</v>
      </c>
      <c r="AA42" s="2" t="s">
        <v>40</v>
      </c>
      <c r="AB42" s="2" t="s">
        <v>41</v>
      </c>
    </row>
    <row r="43" spans="1:28" x14ac:dyDescent="0.25">
      <c r="B43" s="3">
        <f>G12</f>
        <v>1.076848300138562</v>
      </c>
      <c r="C43" s="3">
        <f>G20</f>
        <v>8.8731187644613758</v>
      </c>
      <c r="D43" s="3">
        <f>G27</f>
        <v>1.7926659481461951</v>
      </c>
      <c r="E43" s="3">
        <f>G35</f>
        <v>4.2323665578686898</v>
      </c>
      <c r="F43" s="10"/>
      <c r="I43" s="3">
        <f>L12</f>
        <v>2.1642157340287369</v>
      </c>
      <c r="J43" s="3">
        <f>L20</f>
        <v>7.3043193692989057</v>
      </c>
      <c r="K43" s="8">
        <f>L27</f>
        <v>2.7132708885625667</v>
      </c>
      <c r="L43" s="3">
        <f>L35</f>
        <v>4.5139762010907161</v>
      </c>
      <c r="O43" s="3">
        <f>Q12</f>
        <v>0.6682927111266812</v>
      </c>
      <c r="P43" s="3">
        <f>Q20</f>
        <v>5.1031957362046318</v>
      </c>
      <c r="Q43" s="3">
        <f>Q27</f>
        <v>1.4764356400119085</v>
      </c>
      <c r="R43" t="str">
        <f>Q34</f>
        <v>MIN-LPS Mean</v>
      </c>
      <c r="T43" s="3">
        <f>V13</f>
        <v>0.86255682260618194</v>
      </c>
      <c r="U43" s="3">
        <f>V20</f>
        <v>0.41990608954875092</v>
      </c>
      <c r="V43" s="3">
        <f>V26</f>
        <v>0.908878385090927</v>
      </c>
      <c r="W43">
        <f>V34</f>
        <v>0.8438060355074567</v>
      </c>
      <c r="Y43" s="3">
        <f>AA13</f>
        <v>2.3312150290178812</v>
      </c>
      <c r="Z43" s="3">
        <f>AA20</f>
        <v>185.71764239267659</v>
      </c>
      <c r="AA43" s="3">
        <f>AA26</f>
        <v>1.8916611792561366</v>
      </c>
      <c r="AB43" s="3">
        <f>AA34</f>
        <v>17.195778480648968</v>
      </c>
    </row>
    <row r="61" spans="18:19" x14ac:dyDescent="0.25">
      <c r="R61" s="2"/>
      <c r="S61" s="2"/>
    </row>
    <row r="62" spans="18:19" x14ac:dyDescent="0.25">
      <c r="R62" s="2"/>
      <c r="S62" s="2"/>
    </row>
  </sheetData>
  <printOptions gridLines="1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2"/>
  <sheetViews>
    <sheetView topLeftCell="A46" workbookViewId="0">
      <selection activeCell="H10" sqref="H10"/>
    </sheetView>
  </sheetViews>
  <sheetFormatPr defaultRowHeight="15" x14ac:dyDescent="0.25"/>
  <cols>
    <col min="1" max="1" width="13.5703125" style="3" customWidth="1"/>
    <col min="2" max="2" width="11" style="3" customWidth="1"/>
    <col min="3" max="3" width="9.42578125" style="3" customWidth="1"/>
    <col min="4" max="4" width="7.5703125" style="3" customWidth="1"/>
    <col min="5" max="5" width="8.42578125" style="3" customWidth="1"/>
    <col min="6" max="6" width="8.7109375" style="3" customWidth="1"/>
    <col min="7" max="7" width="17.7109375" style="5" customWidth="1"/>
    <col min="8" max="8" width="9.28515625" customWidth="1"/>
    <col min="9" max="9" width="9.5703125" customWidth="1"/>
    <col min="10" max="10" width="11.28515625" customWidth="1"/>
    <col min="11" max="11" width="10" customWidth="1"/>
    <col min="12" max="12" width="9.5703125" customWidth="1"/>
    <col min="13" max="13" width="9.28515625" customWidth="1"/>
    <col min="14" max="14" width="9.5703125" customWidth="1"/>
    <col min="15" max="15" width="11.28515625" customWidth="1"/>
    <col min="16" max="16" width="10" customWidth="1"/>
    <col min="17" max="17" width="9.5703125" customWidth="1"/>
    <col min="20" max="20" width="10.7109375" customWidth="1"/>
  </cols>
  <sheetData>
    <row r="2" spans="1:25" s="1" customFormat="1" ht="66.75" customHeight="1" x14ac:dyDescent="0.25">
      <c r="A2" s="1" t="s">
        <v>0</v>
      </c>
      <c r="B2" s="1" t="s">
        <v>1</v>
      </c>
      <c r="C2" s="1" t="s">
        <v>3</v>
      </c>
      <c r="D2" s="1" t="s">
        <v>5</v>
      </c>
      <c r="E2" s="1" t="s">
        <v>2</v>
      </c>
      <c r="F2" s="1" t="s">
        <v>6</v>
      </c>
      <c r="H2" s="1" t="s">
        <v>50</v>
      </c>
      <c r="I2" s="1" t="s">
        <v>51</v>
      </c>
      <c r="J2" s="1" t="s">
        <v>2</v>
      </c>
      <c r="K2" s="1" t="s">
        <v>52</v>
      </c>
      <c r="M2" s="1" t="s">
        <v>53</v>
      </c>
      <c r="N2" s="1" t="s">
        <v>54</v>
      </c>
      <c r="O2" s="1" t="s">
        <v>2</v>
      </c>
      <c r="P2" s="1" t="s">
        <v>55</v>
      </c>
      <c r="V2"/>
      <c r="W2"/>
      <c r="X2"/>
      <c r="Y2"/>
    </row>
    <row r="3" spans="1:25" x14ac:dyDescent="0.25">
      <c r="A3" s="3" t="s">
        <v>12</v>
      </c>
      <c r="B3" s="3">
        <v>15.92</v>
      </c>
      <c r="C3" s="3">
        <v>28.64</v>
      </c>
      <c r="D3" s="3">
        <f>C3-B3</f>
        <v>12.72</v>
      </c>
      <c r="E3" s="3">
        <f>D3-D6</f>
        <v>-0.17333333333333201</v>
      </c>
      <c r="F3" s="3">
        <f>2^-(E3)</f>
        <v>1.1276609270458033</v>
      </c>
      <c r="H3" s="3">
        <v>33.19</v>
      </c>
      <c r="I3" s="3">
        <f>H3-B3</f>
        <v>17.269999999999996</v>
      </c>
      <c r="J3" s="3">
        <f>I3-I6</f>
        <v>1.7933333333333312</v>
      </c>
      <c r="K3" s="3">
        <f>2^-(J3)</f>
        <v>0.2885046879408894</v>
      </c>
      <c r="L3" s="5"/>
      <c r="M3" s="3">
        <v>28.18</v>
      </c>
      <c r="N3" s="3">
        <f>M3-B3</f>
        <v>12.26</v>
      </c>
      <c r="O3" s="3">
        <f>N3-N6</f>
        <v>-0.62333333333333485</v>
      </c>
      <c r="P3" s="3">
        <f>2^-(O3)</f>
        <v>1.5404302223135518</v>
      </c>
      <c r="Q3" s="5"/>
    </row>
    <row r="4" spans="1:25" x14ac:dyDescent="0.25">
      <c r="A4" s="3" t="s">
        <v>13</v>
      </c>
      <c r="B4" s="3">
        <v>15.88</v>
      </c>
      <c r="C4" s="3">
        <v>29.02</v>
      </c>
      <c r="D4" s="3">
        <f>C4-B4</f>
        <v>13.139999999999999</v>
      </c>
      <c r="E4" s="3">
        <f>D4-D6</f>
        <v>0.24666666666666615</v>
      </c>
      <c r="F4" s="3">
        <f>2^-(E4)</f>
        <v>0.84284154475469963</v>
      </c>
      <c r="H4" s="3">
        <v>30.2</v>
      </c>
      <c r="I4" s="3">
        <f>H4-B4</f>
        <v>14.319999999999999</v>
      </c>
      <c r="J4" s="3">
        <f>I4-I6</f>
        <v>-1.1566666666666663</v>
      </c>
      <c r="K4" s="3">
        <f>2^-(J4)</f>
        <v>2.2294172731778432</v>
      </c>
      <c r="L4" s="5"/>
      <c r="M4" s="3">
        <v>29.28</v>
      </c>
      <c r="N4" s="3">
        <f>M4-B4</f>
        <v>13.4</v>
      </c>
      <c r="O4" s="3">
        <f>N4-N6</f>
        <v>0.51666666666666572</v>
      </c>
      <c r="P4" s="3">
        <f>2^-(O4)</f>
        <v>0.69898496708951019</v>
      </c>
      <c r="Q4" s="5"/>
    </row>
    <row r="5" spans="1:25" x14ac:dyDescent="0.25">
      <c r="A5" s="3" t="s">
        <v>42</v>
      </c>
      <c r="B5" s="3">
        <v>16.63</v>
      </c>
      <c r="C5" s="3">
        <v>29.45</v>
      </c>
      <c r="D5" s="3">
        <f>C5-B5</f>
        <v>12.82</v>
      </c>
      <c r="E5" s="3">
        <f>D5-D6</f>
        <v>-7.3333333333332362E-2</v>
      </c>
      <c r="F5" s="3">
        <f>2^-(E5)</f>
        <v>1.0521448482007156</v>
      </c>
      <c r="G5" s="5" t="s">
        <v>35</v>
      </c>
      <c r="H5" s="3">
        <v>31.47</v>
      </c>
      <c r="I5" s="3">
        <f>H5-B5</f>
        <v>14.84</v>
      </c>
      <c r="J5" s="3">
        <f>I5-I6</f>
        <v>-0.63666666666666494</v>
      </c>
      <c r="K5" s="3">
        <f>2^-(J5)</f>
        <v>1.5547328107084928</v>
      </c>
      <c r="L5" s="5" t="s">
        <v>35</v>
      </c>
      <c r="M5" s="3">
        <v>29.62</v>
      </c>
      <c r="N5" s="3">
        <f>M5-B5</f>
        <v>12.990000000000002</v>
      </c>
      <c r="O5" s="3">
        <f>N5-N6</f>
        <v>0.10666666666666735</v>
      </c>
      <c r="P5" s="3">
        <f>2^-(O5)</f>
        <v>0.9287314100385482</v>
      </c>
      <c r="Q5" s="5" t="s">
        <v>35</v>
      </c>
    </row>
    <row r="6" spans="1:25" x14ac:dyDescent="0.25">
      <c r="D6" s="6">
        <f>AVERAGE(D3:D5)</f>
        <v>12.893333333333333</v>
      </c>
      <c r="E6" s="6"/>
      <c r="F6" s="6"/>
      <c r="G6" s="5">
        <f>AVERAGE(F3:F5)</f>
        <v>1.0075491066670728</v>
      </c>
      <c r="H6" s="3"/>
      <c r="I6" s="6">
        <f>AVERAGE(I3:I5)</f>
        <v>15.476666666666665</v>
      </c>
      <c r="J6" s="6"/>
      <c r="K6" s="6"/>
      <c r="L6" s="5">
        <f>AVERAGE(K3:K5)</f>
        <v>1.3575515906090752</v>
      </c>
      <c r="M6" s="3"/>
      <c r="N6" s="6">
        <f>AVERAGE(N3:N5)</f>
        <v>12.883333333333335</v>
      </c>
      <c r="O6" s="6"/>
      <c r="P6" s="6"/>
      <c r="Q6" s="5">
        <f>AVERAGE(P3:P5)</f>
        <v>1.0560488664805368</v>
      </c>
    </row>
    <row r="7" spans="1:25" x14ac:dyDescent="0.25">
      <c r="A7" s="5" t="s">
        <v>7</v>
      </c>
      <c r="H7" s="3"/>
      <c r="I7" s="3"/>
      <c r="J7" s="3"/>
      <c r="K7" s="3"/>
      <c r="L7" s="5"/>
      <c r="M7" s="3"/>
      <c r="N7" s="3"/>
      <c r="O7" s="3"/>
      <c r="P7" s="3"/>
      <c r="Q7" s="5"/>
    </row>
    <row r="8" spans="1:25" x14ac:dyDescent="0.25">
      <c r="A8" s="3" t="s">
        <v>15</v>
      </c>
      <c r="B8" s="3">
        <v>15.95</v>
      </c>
      <c r="C8" s="3">
        <v>28.95</v>
      </c>
      <c r="D8" s="3">
        <f>C8-B8</f>
        <v>13</v>
      </c>
      <c r="E8" s="3">
        <f>D8-D6</f>
        <v>0.10666666666666735</v>
      </c>
      <c r="F8" s="3">
        <f>2^-E8</f>
        <v>0.9287314100385482</v>
      </c>
      <c r="H8" s="3">
        <v>30.59</v>
      </c>
      <c r="I8" s="3">
        <f>H8-B8</f>
        <v>14.64</v>
      </c>
      <c r="J8" s="3">
        <f>I8-I6</f>
        <v>-0.83666666666666423</v>
      </c>
      <c r="K8" s="3">
        <f>2^-J8</f>
        <v>1.7859190221207613</v>
      </c>
      <c r="L8" s="5"/>
      <c r="M8" s="3">
        <v>30.35</v>
      </c>
      <c r="N8" s="3">
        <f>M8-B8</f>
        <v>14.400000000000002</v>
      </c>
      <c r="O8" s="3">
        <f>N8-N6</f>
        <v>1.5166666666666675</v>
      </c>
      <c r="P8" s="3">
        <f>2^-O8</f>
        <v>0.34949248354475471</v>
      </c>
      <c r="Q8" s="5"/>
    </row>
    <row r="9" spans="1:25" x14ac:dyDescent="0.25">
      <c r="A9" s="3" t="s">
        <v>18</v>
      </c>
      <c r="B9" s="3">
        <v>17.579999999999998</v>
      </c>
      <c r="C9" s="3">
        <v>30.31</v>
      </c>
      <c r="D9" s="3">
        <f>C9-B9</f>
        <v>12.73</v>
      </c>
      <c r="E9" s="3">
        <f>D9-D6</f>
        <v>-0.16333333333333222</v>
      </c>
      <c r="F9" s="3">
        <f>2^-E9</f>
        <v>1.1198716040467582</v>
      </c>
      <c r="H9" s="3">
        <v>31.72</v>
      </c>
      <c r="I9" s="3">
        <f t="shared" ref="I9:I11" si="0">H9-B9</f>
        <v>14.14</v>
      </c>
      <c r="J9" s="3">
        <f>I9-I6</f>
        <v>-1.3366666666666642</v>
      </c>
      <c r="K9" s="3">
        <f>2^-J9</f>
        <v>2.5256709023832764</v>
      </c>
      <c r="L9" s="5"/>
      <c r="M9" s="3">
        <v>32.049999999999997</v>
      </c>
      <c r="N9" s="3">
        <f t="shared" ref="N9:N11" si="1">M9-B9</f>
        <v>14.469999999999999</v>
      </c>
      <c r="O9" s="3">
        <f>N9-N6</f>
        <v>1.5866666666666642</v>
      </c>
      <c r="P9" s="3">
        <f>2^-O9</f>
        <v>0.3329398198554796</v>
      </c>
      <c r="Q9" s="5"/>
    </row>
    <row r="10" spans="1:25" x14ac:dyDescent="0.25">
      <c r="A10" s="3" t="s">
        <v>19</v>
      </c>
      <c r="B10" s="3">
        <v>16.239999999999998</v>
      </c>
      <c r="C10" s="3">
        <v>28.88</v>
      </c>
      <c r="D10" s="3">
        <f>C10-B10</f>
        <v>12.64</v>
      </c>
      <c r="E10" s="3">
        <f>D10-D6</f>
        <v>-0.25333333333333208</v>
      </c>
      <c r="F10" s="3">
        <f>2^-E10</f>
        <v>1.1919579435235848</v>
      </c>
      <c r="H10" s="3">
        <v>29.64</v>
      </c>
      <c r="I10" s="3">
        <f t="shared" si="0"/>
        <v>13.400000000000002</v>
      </c>
      <c r="J10" s="3">
        <f>I10-I6</f>
        <v>-2.0766666666666627</v>
      </c>
      <c r="K10" s="3">
        <f>2^-J10</f>
        <v>4.21831451806404</v>
      </c>
      <c r="L10" s="5"/>
      <c r="M10" s="3">
        <v>29.66</v>
      </c>
      <c r="N10" s="3">
        <f t="shared" si="1"/>
        <v>13.420000000000002</v>
      </c>
      <c r="O10" s="3">
        <f>N10-N6</f>
        <v>0.53666666666666707</v>
      </c>
      <c r="P10" s="3">
        <f>2^-O10</f>
        <v>0.68936183449288868</v>
      </c>
      <c r="Q10" s="5"/>
    </row>
    <row r="11" spans="1:25" x14ac:dyDescent="0.25">
      <c r="A11" s="3" t="s">
        <v>14</v>
      </c>
      <c r="B11" s="3">
        <v>15.91</v>
      </c>
      <c r="C11" s="3">
        <v>28.71</v>
      </c>
      <c r="D11" s="3">
        <f>C11-B11</f>
        <v>12.8</v>
      </c>
      <c r="E11" s="3">
        <f>D11-D6</f>
        <v>-9.3333333333331936E-2</v>
      </c>
      <c r="F11" s="3">
        <f>2^-E11</f>
        <v>1.0668322429453565</v>
      </c>
      <c r="G11" s="5" t="s">
        <v>36</v>
      </c>
      <c r="H11" s="3">
        <v>29.51</v>
      </c>
      <c r="I11" s="3">
        <f t="shared" si="0"/>
        <v>13.600000000000001</v>
      </c>
      <c r="J11" s="3">
        <f>I11-I6</f>
        <v>-1.8766666666666634</v>
      </c>
      <c r="K11" s="3">
        <f>2^-J11</f>
        <v>3.6722560798608703</v>
      </c>
      <c r="L11" s="5" t="s">
        <v>36</v>
      </c>
      <c r="M11" s="3">
        <v>28.42</v>
      </c>
      <c r="N11" s="3">
        <f t="shared" si="1"/>
        <v>12.510000000000002</v>
      </c>
      <c r="O11" s="3">
        <f>N11-N6</f>
        <v>-0.37333333333333307</v>
      </c>
      <c r="P11" s="3">
        <f>2^-O11</f>
        <v>1.2953422518919466</v>
      </c>
      <c r="Q11" s="5" t="s">
        <v>36</v>
      </c>
    </row>
    <row r="12" spans="1:25" x14ac:dyDescent="0.25">
      <c r="F12" s="6"/>
      <c r="G12" s="5">
        <f>AVERAGE(F8:F11)</f>
        <v>1.076848300138562</v>
      </c>
      <c r="H12" s="3"/>
      <c r="I12" s="3"/>
      <c r="J12" s="3"/>
      <c r="K12" s="6"/>
      <c r="L12" s="5">
        <f>AVERAGE(K8:K11)</f>
        <v>3.0505401306072373</v>
      </c>
      <c r="M12" s="3"/>
      <c r="N12" s="3"/>
      <c r="O12" s="3"/>
      <c r="P12" s="6"/>
      <c r="Q12" s="5">
        <f>AVERAGE(P8:P11)</f>
        <v>0.66678409744626743</v>
      </c>
    </row>
    <row r="13" spans="1:25" x14ac:dyDescent="0.25">
      <c r="A13" s="5" t="s">
        <v>8</v>
      </c>
      <c r="H13" s="3"/>
      <c r="I13" s="3"/>
      <c r="J13" s="3"/>
      <c r="K13" s="3"/>
      <c r="L13" s="5"/>
      <c r="M13" s="3"/>
      <c r="N13" s="3"/>
      <c r="O13" s="3"/>
      <c r="P13" s="3"/>
      <c r="Q13" s="5"/>
    </row>
    <row r="14" spans="1:25" x14ac:dyDescent="0.25">
      <c r="A14" s="3" t="s">
        <v>20</v>
      </c>
      <c r="B14" s="3">
        <v>17.05</v>
      </c>
      <c r="C14" s="3">
        <v>25.28</v>
      </c>
      <c r="D14" s="3">
        <f>C14-B14</f>
        <v>8.23</v>
      </c>
      <c r="E14" s="3">
        <f>D14-D6</f>
        <v>-4.6633333333333322</v>
      </c>
      <c r="F14" s="3">
        <f>2^-E14</f>
        <v>25.339801768951009</v>
      </c>
      <c r="H14" s="3">
        <v>29.2</v>
      </c>
      <c r="I14" s="3">
        <f>H14-B14</f>
        <v>12.149999999999999</v>
      </c>
      <c r="J14" s="3">
        <f>I14-I6</f>
        <v>-3.3266666666666662</v>
      </c>
      <c r="K14" s="3">
        <f>2^-J14</f>
        <v>10.032899276402086</v>
      </c>
      <c r="L14" s="5"/>
      <c r="M14" s="3">
        <v>26.5</v>
      </c>
      <c r="N14" s="3">
        <f>M14-B14</f>
        <v>9.4499999999999993</v>
      </c>
      <c r="O14" s="3">
        <f>N14-N6</f>
        <v>-3.4333333333333353</v>
      </c>
      <c r="P14" s="3">
        <f>2^-O14</f>
        <v>10.802799569345535</v>
      </c>
      <c r="Q14" s="5"/>
    </row>
    <row r="15" spans="1:25" x14ac:dyDescent="0.25">
      <c r="A15" s="3" t="s">
        <v>16</v>
      </c>
      <c r="B15" s="3">
        <v>15.97</v>
      </c>
      <c r="C15" s="3">
        <v>28.44</v>
      </c>
      <c r="D15" s="3">
        <f>C15-B15</f>
        <v>12.47</v>
      </c>
      <c r="E15" s="3">
        <f>D15-D6</f>
        <v>-0.42333333333333201</v>
      </c>
      <c r="F15" s="3">
        <f>2^-E15</f>
        <v>1.3410223977534337</v>
      </c>
      <c r="H15" s="3">
        <v>29.94</v>
      </c>
      <c r="I15" s="3">
        <f t="shared" ref="I15:I19" si="2">H15-B15</f>
        <v>13.97</v>
      </c>
      <c r="J15" s="3">
        <f>I15-I6</f>
        <v>-1.5066666666666642</v>
      </c>
      <c r="K15" s="3">
        <f>2^-J15</f>
        <v>2.8415274782579463</v>
      </c>
      <c r="L15" s="5"/>
      <c r="M15" s="3">
        <v>30.4</v>
      </c>
      <c r="N15" s="3">
        <f t="shared" ref="N15:N19" si="3">M15-B15</f>
        <v>14.429999999999998</v>
      </c>
      <c r="O15" s="3">
        <f>N15-N6</f>
        <v>1.5466666666666633</v>
      </c>
      <c r="P15" s="3">
        <f>2^-O15</f>
        <v>0.34230003223779876</v>
      </c>
      <c r="Q15" s="5"/>
    </row>
    <row r="16" spans="1:25" x14ac:dyDescent="0.25">
      <c r="A16" s="3" t="s">
        <v>17</v>
      </c>
      <c r="B16" s="3">
        <v>15.73</v>
      </c>
      <c r="C16" s="3">
        <v>25.23</v>
      </c>
      <c r="D16" s="3">
        <f>C16-B16</f>
        <v>9.5</v>
      </c>
      <c r="E16" s="3">
        <f>D16-D6</f>
        <v>-3.3933333333333326</v>
      </c>
      <c r="F16" s="3">
        <f>2^-E16</f>
        <v>10.507396447027221</v>
      </c>
      <c r="H16" s="3">
        <v>27.08</v>
      </c>
      <c r="I16" s="3">
        <f t="shared" si="2"/>
        <v>11.349999999999998</v>
      </c>
      <c r="J16" s="3">
        <f>I16-I6</f>
        <v>-4.1266666666666669</v>
      </c>
      <c r="K16" s="3">
        <f>2^-J16</f>
        <v>17.468292233130231</v>
      </c>
      <c r="L16" s="5"/>
      <c r="M16" s="3">
        <v>25.42</v>
      </c>
      <c r="N16" s="3">
        <f t="shared" si="3"/>
        <v>9.6900000000000013</v>
      </c>
      <c r="O16" s="3">
        <f>N16-N6</f>
        <v>-3.1933333333333334</v>
      </c>
      <c r="P16" s="3">
        <f>2^-O16</f>
        <v>9.147219895735244</v>
      </c>
      <c r="Q16" s="5"/>
    </row>
    <row r="17" spans="1:17" x14ac:dyDescent="0.25">
      <c r="A17" s="3" t="s">
        <v>21</v>
      </c>
      <c r="B17" s="3">
        <v>16.57</v>
      </c>
      <c r="C17" s="3">
        <v>25.9</v>
      </c>
      <c r="D17" s="3">
        <f t="shared" ref="D17:D18" si="4">C17-B17</f>
        <v>9.3299999999999983</v>
      </c>
      <c r="E17" s="3">
        <f>D17-D6</f>
        <v>-3.5633333333333344</v>
      </c>
      <c r="F17" s="3">
        <f t="shared" ref="F17:F18" si="5">2^-E17</f>
        <v>11.821435524717042</v>
      </c>
      <c r="H17" s="3">
        <v>30.37</v>
      </c>
      <c r="I17" s="3">
        <f t="shared" si="2"/>
        <v>13.8</v>
      </c>
      <c r="J17" s="3">
        <f>I17-I6</f>
        <v>-1.6766666666666641</v>
      </c>
      <c r="K17" s="3">
        <f t="shared" ref="K17:K18" si="6">2^-J17</f>
        <v>3.1968845988904993</v>
      </c>
      <c r="L17" s="5"/>
      <c r="M17" s="3">
        <v>26.74</v>
      </c>
      <c r="N17" s="3">
        <f t="shared" si="3"/>
        <v>10.169999999999998</v>
      </c>
      <c r="O17" s="3">
        <f>N17-N6</f>
        <v>-2.7133333333333365</v>
      </c>
      <c r="P17" s="3">
        <f t="shared" ref="P17:P18" si="7">2^-O17</f>
        <v>6.5583519871221867</v>
      </c>
      <c r="Q17" s="5"/>
    </row>
    <row r="18" spans="1:17" x14ac:dyDescent="0.25">
      <c r="A18" s="3" t="s">
        <v>22</v>
      </c>
      <c r="B18" s="3">
        <v>18.73</v>
      </c>
      <c r="C18" s="3">
        <v>30.29</v>
      </c>
      <c r="D18" s="3">
        <f t="shared" si="4"/>
        <v>11.559999999999999</v>
      </c>
      <c r="E18" s="3">
        <f>D18-D6</f>
        <v>-1.3333333333333339</v>
      </c>
      <c r="F18" s="3">
        <f t="shared" si="5"/>
        <v>2.5198420997897473</v>
      </c>
      <c r="H18" s="3">
        <v>33.4</v>
      </c>
      <c r="I18" s="3">
        <f t="shared" si="2"/>
        <v>14.669999999999998</v>
      </c>
      <c r="J18" s="3">
        <f>I18-I6</f>
        <v>-0.80666666666666664</v>
      </c>
      <c r="K18" s="3">
        <f t="shared" si="6"/>
        <v>1.7491653401116725</v>
      </c>
      <c r="L18" s="5"/>
      <c r="M18" s="3">
        <v>30.76</v>
      </c>
      <c r="N18" s="3">
        <f t="shared" si="3"/>
        <v>12.030000000000001</v>
      </c>
      <c r="O18" s="3">
        <f>N18-N6</f>
        <v>-0.8533333333333335</v>
      </c>
      <c r="P18" s="3">
        <f t="shared" si="7"/>
        <v>1.8066704015823647</v>
      </c>
      <c r="Q18" s="5"/>
    </row>
    <row r="19" spans="1:17" x14ac:dyDescent="0.25">
      <c r="A19" s="3" t="s">
        <v>23</v>
      </c>
      <c r="B19" s="3">
        <f>AVERAGE(B14:B18)</f>
        <v>16.809999999999999</v>
      </c>
      <c r="C19" s="3">
        <v>28.93</v>
      </c>
      <c r="D19" s="3">
        <f>C19-B19</f>
        <v>12.120000000000001</v>
      </c>
      <c r="E19" s="3">
        <f>D19-D6</f>
        <v>-0.77333333333333165</v>
      </c>
      <c r="F19" s="3">
        <f>2^-E19</f>
        <v>1.709214348529797</v>
      </c>
      <c r="G19" s="5" t="s">
        <v>37</v>
      </c>
      <c r="H19" s="3">
        <v>32.5</v>
      </c>
      <c r="I19" s="3">
        <f t="shared" si="2"/>
        <v>15.690000000000001</v>
      </c>
      <c r="J19" s="3">
        <f>I19-I6</f>
        <v>0.21333333333333648</v>
      </c>
      <c r="K19" s="3">
        <f>2^-J19</f>
        <v>0.86254203199218882</v>
      </c>
      <c r="L19" s="5" t="s">
        <v>37</v>
      </c>
      <c r="M19" s="3">
        <v>29.05</v>
      </c>
      <c r="N19" s="3">
        <f t="shared" si="3"/>
        <v>12.240000000000002</v>
      </c>
      <c r="O19" s="3">
        <f>N19-N6</f>
        <v>-0.64333333333333265</v>
      </c>
      <c r="P19" s="3">
        <f>2^-O19</f>
        <v>1.5619338268698857</v>
      </c>
      <c r="Q19" s="5" t="s">
        <v>37</v>
      </c>
    </row>
    <row r="20" spans="1:17" x14ac:dyDescent="0.25">
      <c r="F20" s="6">
        <f>AVERAGE(F14:F19)</f>
        <v>8.8731187644613758</v>
      </c>
      <c r="G20" s="5">
        <f>AVERAGE(F14:F19)</f>
        <v>8.8731187644613758</v>
      </c>
      <c r="H20" s="3"/>
      <c r="I20" s="3"/>
      <c r="J20" s="3"/>
      <c r="K20" s="6">
        <f>AVERAGE(K14:K19)</f>
        <v>6.0252184931307715</v>
      </c>
      <c r="L20" s="5">
        <f>AVERAGE(K14:K19)</f>
        <v>6.0252184931307715</v>
      </c>
      <c r="M20" s="3"/>
      <c r="N20" s="3"/>
      <c r="O20" s="3"/>
      <c r="P20" s="6">
        <f>AVERAGE(P14:P19)</f>
        <v>5.0365459521488356</v>
      </c>
      <c r="Q20" s="5">
        <f>AVERAGE(P14:P19)</f>
        <v>5.0365459521488356</v>
      </c>
    </row>
    <row r="21" spans="1:17" x14ac:dyDescent="0.25">
      <c r="A21" s="5" t="s">
        <v>10</v>
      </c>
      <c r="H21" s="3"/>
      <c r="I21" s="3"/>
      <c r="J21" s="3"/>
      <c r="K21" s="3"/>
      <c r="L21" s="5"/>
      <c r="M21" s="3"/>
      <c r="N21" s="3"/>
      <c r="O21" s="3"/>
      <c r="P21" s="3"/>
      <c r="Q21" s="5"/>
    </row>
    <row r="22" spans="1:17" x14ac:dyDescent="0.25">
      <c r="A22" s="3" t="s">
        <v>24</v>
      </c>
      <c r="B22" s="3">
        <v>16.329999999999998</v>
      </c>
      <c r="C22" s="3">
        <v>28.34</v>
      </c>
      <c r="D22" s="3">
        <f>C22-B22</f>
        <v>12.010000000000002</v>
      </c>
      <c r="E22" s="3">
        <f>D22-D6</f>
        <v>-0.88333333333333108</v>
      </c>
      <c r="F22" s="3">
        <f>2^-E22</f>
        <v>1.8446323871718755</v>
      </c>
      <c r="H22" s="3">
        <v>30.82</v>
      </c>
      <c r="I22" s="3">
        <f>H22-B22</f>
        <v>14.490000000000002</v>
      </c>
      <c r="J22" s="3">
        <f>I22-I6</f>
        <v>-0.98666666666666281</v>
      </c>
      <c r="K22" s="3">
        <f>2^-J22</f>
        <v>1.9816012265304532</v>
      </c>
      <c r="L22" s="5"/>
      <c r="M22" s="3">
        <v>29.65</v>
      </c>
      <c r="N22" s="3">
        <f>M22-B22</f>
        <v>13.32</v>
      </c>
      <c r="O22" s="3">
        <f>N22-N6</f>
        <v>0.43666666666666565</v>
      </c>
      <c r="P22" s="3">
        <f>2^-O22</f>
        <v>0.73883972029481515</v>
      </c>
      <c r="Q22" s="5"/>
    </row>
    <row r="23" spans="1:17" x14ac:dyDescent="0.25">
      <c r="A23" s="3" t="s">
        <v>26</v>
      </c>
      <c r="B23" s="3">
        <v>16.149999999999999</v>
      </c>
      <c r="C23" s="3">
        <v>28.74</v>
      </c>
      <c r="D23" s="3">
        <f>C23-B23</f>
        <v>12.59</v>
      </c>
      <c r="E23" s="3">
        <f>D23-D6</f>
        <v>-0.30333333333333279</v>
      </c>
      <c r="F23" s="3">
        <f>2^-E23</f>
        <v>1.2339922496240696</v>
      </c>
      <c r="H23" s="3">
        <v>30.19</v>
      </c>
      <c r="I23" s="3">
        <f t="shared" ref="I23:I26" si="8">H23-B23</f>
        <v>14.040000000000003</v>
      </c>
      <c r="J23" s="3">
        <f>I23-I6</f>
        <v>-1.4366666666666621</v>
      </c>
      <c r="K23" s="3">
        <f>2^-J23</f>
        <v>2.7069470482744844</v>
      </c>
      <c r="L23" s="5"/>
      <c r="M23" s="3">
        <v>30.15</v>
      </c>
      <c r="N23" s="3">
        <f t="shared" ref="N23:N26" si="9">M23-B23</f>
        <v>14</v>
      </c>
      <c r="O23" s="3">
        <f>N23-N6</f>
        <v>1.1166666666666654</v>
      </c>
      <c r="P23" s="3">
        <f>2^-O23</f>
        <v>0.4611580967929701</v>
      </c>
      <c r="Q23" s="5"/>
    </row>
    <row r="24" spans="1:17" x14ac:dyDescent="0.25">
      <c r="A24" s="3" t="s">
        <v>27</v>
      </c>
      <c r="B24" s="3">
        <v>15.66</v>
      </c>
      <c r="C24" s="3">
        <v>27.88</v>
      </c>
      <c r="D24" s="3">
        <f t="shared" ref="D24:D26" si="10">C24-B24</f>
        <v>12.219999999999999</v>
      </c>
      <c r="E24" s="3">
        <f>D24-D6</f>
        <v>-0.67333333333333378</v>
      </c>
      <c r="F24" s="3">
        <f t="shared" ref="F24:F26" si="11">2^-E24</f>
        <v>1.5947533767863942</v>
      </c>
      <c r="H24" s="3">
        <v>29.4</v>
      </c>
      <c r="I24" s="3">
        <f t="shared" si="8"/>
        <v>13.739999999999998</v>
      </c>
      <c r="J24" s="3">
        <f>I24-I6</f>
        <v>-1.7366666666666664</v>
      </c>
      <c r="K24" s="3">
        <f t="shared" ref="K24:K26" si="12">2^-J24</f>
        <v>3.3326427357036521</v>
      </c>
      <c r="L24" s="5"/>
      <c r="M24" s="3">
        <v>27.73</v>
      </c>
      <c r="N24" s="3">
        <f t="shared" si="9"/>
        <v>12.07</v>
      </c>
      <c r="O24" s="3">
        <f>N24-N6</f>
        <v>-0.81333333333333435</v>
      </c>
      <c r="P24" s="3">
        <f t="shared" ref="P24:P26" si="13">2^-O24</f>
        <v>1.7572669044424287</v>
      </c>
      <c r="Q24" s="5"/>
    </row>
    <row r="25" spans="1:17" x14ac:dyDescent="0.25">
      <c r="A25" s="3" t="s">
        <v>28</v>
      </c>
      <c r="B25" s="3">
        <v>16.100000000000001</v>
      </c>
      <c r="C25" s="3">
        <v>27.8</v>
      </c>
      <c r="D25" s="3">
        <f t="shared" si="10"/>
        <v>11.7</v>
      </c>
      <c r="E25" s="3">
        <f t="shared" ref="E25:E26" si="14">D25-D8</f>
        <v>-1.3000000000000007</v>
      </c>
      <c r="F25" s="3">
        <f t="shared" si="11"/>
        <v>2.4622888266898335</v>
      </c>
      <c r="H25" s="3">
        <v>29.26</v>
      </c>
      <c r="I25" s="3">
        <f t="shared" si="8"/>
        <v>13.16</v>
      </c>
      <c r="J25" s="3">
        <f t="shared" ref="J25:J26" si="15">I25-I8</f>
        <v>-1.4800000000000004</v>
      </c>
      <c r="K25" s="3">
        <f t="shared" si="12"/>
        <v>2.7894873327008116</v>
      </c>
      <c r="L25" s="5"/>
      <c r="M25" s="3">
        <v>29.07</v>
      </c>
      <c r="N25" s="3">
        <f t="shared" si="9"/>
        <v>12.969999999999999</v>
      </c>
      <c r="O25" s="3">
        <f t="shared" ref="O25:O26" si="16">N25-N8</f>
        <v>-1.4300000000000033</v>
      </c>
      <c r="P25" s="3">
        <f t="shared" si="13"/>
        <v>2.6944671537313867</v>
      </c>
      <c r="Q25" s="5"/>
    </row>
    <row r="26" spans="1:17" x14ac:dyDescent="0.25">
      <c r="A26" s="3" t="s">
        <v>29</v>
      </c>
      <c r="B26" s="3">
        <v>15.77</v>
      </c>
      <c r="C26" s="3">
        <v>27.63</v>
      </c>
      <c r="D26" s="3">
        <f t="shared" si="10"/>
        <v>11.86</v>
      </c>
      <c r="E26" s="3">
        <f t="shared" si="14"/>
        <v>-0.87000000000000099</v>
      </c>
      <c r="F26" s="3">
        <f t="shared" si="11"/>
        <v>1.8276629004588023</v>
      </c>
      <c r="G26" s="5" t="s">
        <v>38</v>
      </c>
      <c r="H26" s="3">
        <v>29.9</v>
      </c>
      <c r="I26" s="3">
        <f t="shared" si="8"/>
        <v>14.129999999999999</v>
      </c>
      <c r="J26" s="3">
        <f t="shared" si="15"/>
        <v>-1.0000000000001563E-2</v>
      </c>
      <c r="K26" s="3">
        <f t="shared" si="12"/>
        <v>1.00695555005672</v>
      </c>
      <c r="L26" s="5" t="s">
        <v>38</v>
      </c>
      <c r="M26" s="3">
        <v>29.48</v>
      </c>
      <c r="N26" s="3">
        <f t="shared" si="9"/>
        <v>13.71</v>
      </c>
      <c r="O26" s="3">
        <f t="shared" si="16"/>
        <v>-0.75999999999999801</v>
      </c>
      <c r="P26" s="3">
        <f t="shared" si="13"/>
        <v>1.6934906247250519</v>
      </c>
      <c r="Q26" s="5" t="s">
        <v>38</v>
      </c>
    </row>
    <row r="27" spans="1:17" x14ac:dyDescent="0.25">
      <c r="F27" s="4"/>
      <c r="G27" s="5">
        <f>AVERAGE(F22:F26)</f>
        <v>1.7926659481461951</v>
      </c>
      <c r="H27" s="3"/>
      <c r="I27" s="3"/>
      <c r="J27" s="3"/>
      <c r="K27" s="4"/>
      <c r="L27" s="5">
        <f>AVERAGE(K22:K26)</f>
        <v>2.3635267786532244</v>
      </c>
      <c r="M27" s="3"/>
      <c r="N27" s="3"/>
      <c r="O27" s="3"/>
      <c r="P27" s="4"/>
      <c r="Q27" s="5">
        <f>AVERAGE(P22:P26)</f>
        <v>1.4690444999973304</v>
      </c>
    </row>
    <row r="28" spans="1:17" x14ac:dyDescent="0.25">
      <c r="A28" s="5" t="s">
        <v>11</v>
      </c>
      <c r="H28" s="3"/>
      <c r="I28" s="3"/>
      <c r="J28" s="3"/>
      <c r="K28" s="3"/>
      <c r="L28" s="5"/>
      <c r="M28" s="3"/>
      <c r="N28" s="3"/>
      <c r="O28" s="3"/>
      <c r="P28" s="3"/>
      <c r="Q28" s="5"/>
    </row>
    <row r="29" spans="1:17" x14ac:dyDescent="0.25">
      <c r="A29" s="3" t="s">
        <v>25</v>
      </c>
      <c r="B29" s="3">
        <v>15.49</v>
      </c>
      <c r="C29" s="3">
        <v>27.19</v>
      </c>
      <c r="D29" s="3">
        <f>C29-B29</f>
        <v>11.700000000000001</v>
      </c>
      <c r="E29" s="3">
        <f>D29-D6</f>
        <v>-1.1933333333333316</v>
      </c>
      <c r="F29" s="3">
        <f>2^-E29</f>
        <v>2.2868049739338088</v>
      </c>
      <c r="H29" s="3">
        <v>29.24</v>
      </c>
      <c r="I29" s="3">
        <f>H29-B29</f>
        <v>13.749999999999998</v>
      </c>
      <c r="J29" s="3">
        <f>I29-I6</f>
        <v>-1.7266666666666666</v>
      </c>
      <c r="K29" s="3">
        <f>2^-J29</f>
        <v>3.3096224908000504</v>
      </c>
      <c r="L29" s="5"/>
      <c r="M29" s="3">
        <v>27.68</v>
      </c>
      <c r="N29" s="3">
        <f>M29-B29</f>
        <v>12.19</v>
      </c>
      <c r="O29" s="3">
        <f>N29-N6</f>
        <v>-0.69333333333333513</v>
      </c>
      <c r="P29" s="3">
        <f>2^-O29</f>
        <v>1.6170153043197262</v>
      </c>
      <c r="Q29" s="5"/>
    </row>
    <row r="30" spans="1:17" x14ac:dyDescent="0.25">
      <c r="A30" s="3" t="s">
        <v>34</v>
      </c>
      <c r="B30" s="3">
        <v>18.39</v>
      </c>
      <c r="C30" s="3">
        <v>29.14</v>
      </c>
      <c r="D30" s="3">
        <f t="shared" ref="D30:D34" si="17">C30-B30</f>
        <v>10.75</v>
      </c>
      <c r="E30" s="3">
        <f>D30-D6</f>
        <v>-2.1433333333333326</v>
      </c>
      <c r="F30" s="3">
        <f>2^-E30</f>
        <v>4.4178160029774043</v>
      </c>
      <c r="H30" s="3">
        <v>31.91</v>
      </c>
      <c r="I30" s="3">
        <f t="shared" ref="I30:I34" si="18">H30-B30</f>
        <v>13.52</v>
      </c>
      <c r="J30" s="3">
        <f>I30-I6</f>
        <v>-1.9566666666666652</v>
      </c>
      <c r="K30" s="3">
        <f>2^-J30</f>
        <v>3.8816409259741578</v>
      </c>
      <c r="L30" s="5"/>
      <c r="M30" s="3">
        <v>28.74</v>
      </c>
      <c r="N30" s="3">
        <f t="shared" ref="N30:N34" si="19">M30-B30</f>
        <v>10.349999999999998</v>
      </c>
      <c r="O30" s="3">
        <f>N30-N6</f>
        <v>-2.5333333333333368</v>
      </c>
      <c r="P30" s="3">
        <f>2^-O30</f>
        <v>5.789076949761526</v>
      </c>
      <c r="Q30" s="5"/>
    </row>
    <row r="31" spans="1:17" x14ac:dyDescent="0.25">
      <c r="A31" s="3" t="s">
        <v>30</v>
      </c>
      <c r="B31" s="3">
        <v>16.12</v>
      </c>
      <c r="C31" s="3">
        <v>26.72</v>
      </c>
      <c r="D31" s="3">
        <f t="shared" si="17"/>
        <v>10.599999999999998</v>
      </c>
      <c r="E31" s="3">
        <f>D31-D6</f>
        <v>-2.2933333333333348</v>
      </c>
      <c r="F31" s="3">
        <f>2^-E31</f>
        <v>4.9018737701165218</v>
      </c>
      <c r="H31" s="3">
        <v>29.75</v>
      </c>
      <c r="I31" s="3">
        <f t="shared" si="18"/>
        <v>13.629999999999999</v>
      </c>
      <c r="J31" s="3">
        <f>I31-I6</f>
        <v>-1.8466666666666658</v>
      </c>
      <c r="K31" s="3">
        <f>2^-J31</f>
        <v>3.5966821425527407</v>
      </c>
      <c r="L31" s="5"/>
      <c r="M31" s="3">
        <v>25.93</v>
      </c>
      <c r="N31" s="3">
        <f t="shared" si="19"/>
        <v>9.8099999999999987</v>
      </c>
      <c r="O31" s="3">
        <f>N31-N6</f>
        <v>-3.0733333333333359</v>
      </c>
      <c r="P31" s="3">
        <f>2^-O31</f>
        <v>8.4171587856057464</v>
      </c>
      <c r="Q31" s="5"/>
    </row>
    <row r="32" spans="1:17" x14ac:dyDescent="0.25">
      <c r="A32" s="3" t="s">
        <v>31</v>
      </c>
      <c r="B32" s="3">
        <v>16.07</v>
      </c>
      <c r="C32" s="3">
        <v>28.22</v>
      </c>
      <c r="D32" s="3">
        <f t="shared" si="17"/>
        <v>12.149999999999999</v>
      </c>
      <c r="E32" s="3">
        <f>D32-D6</f>
        <v>-0.74333333333333407</v>
      </c>
      <c r="F32" s="3">
        <f>2^-E32</f>
        <v>1.6740392258769019</v>
      </c>
      <c r="H32" s="3">
        <v>29.06</v>
      </c>
      <c r="I32" s="3">
        <f t="shared" si="18"/>
        <v>12.989999999999998</v>
      </c>
      <c r="J32" s="3">
        <f>I32-I6</f>
        <v>-2.4866666666666664</v>
      </c>
      <c r="K32" s="3">
        <f>2^-J32</f>
        <v>5.6048146595490671</v>
      </c>
      <c r="L32" s="5"/>
      <c r="M32" s="3">
        <v>30.03</v>
      </c>
      <c r="N32" s="3">
        <f t="shared" si="19"/>
        <v>13.96</v>
      </c>
      <c r="O32" s="3">
        <f>N32-N6</f>
        <v>1.0766666666666662</v>
      </c>
      <c r="P32" s="3">
        <f>2^-O32</f>
        <v>0.47412301558724884</v>
      </c>
      <c r="Q32" s="5"/>
    </row>
    <row r="33" spans="1:18" x14ac:dyDescent="0.25">
      <c r="A33" s="3" t="s">
        <v>32</v>
      </c>
      <c r="B33" s="3">
        <v>15.87</v>
      </c>
      <c r="C33" s="3">
        <v>25.97</v>
      </c>
      <c r="D33" s="3">
        <f t="shared" si="17"/>
        <v>10.1</v>
      </c>
      <c r="E33" s="3">
        <f>D33-D6</f>
        <v>-2.793333333333333</v>
      </c>
      <c r="F33" s="3">
        <f t="shared" ref="F33:F34" si="20">2^-E33</f>
        <v>6.9322963667397133</v>
      </c>
      <c r="H33" s="3">
        <v>29.03</v>
      </c>
      <c r="I33" s="3">
        <f t="shared" si="18"/>
        <v>13.160000000000002</v>
      </c>
      <c r="J33" s="3">
        <f>I33-I6</f>
        <v>-2.3166666666666629</v>
      </c>
      <c r="K33" s="3">
        <f t="shared" ref="K33:K34" si="21">2^-J33</f>
        <v>4.9817984894352785</v>
      </c>
      <c r="L33" s="5"/>
      <c r="M33" s="3">
        <v>25.7</v>
      </c>
      <c r="N33" s="3">
        <f t="shared" si="19"/>
        <v>9.83</v>
      </c>
      <c r="O33" s="3">
        <f>N33-N6</f>
        <v>-3.0533333333333346</v>
      </c>
      <c r="P33" s="3">
        <f t="shared" ref="P33:P34" si="22">2^-O33</f>
        <v>8.3012772732779858</v>
      </c>
      <c r="Q33" s="5"/>
    </row>
    <row r="34" spans="1:18" x14ac:dyDescent="0.25">
      <c r="A34" s="3" t="s">
        <v>33</v>
      </c>
      <c r="B34" s="3">
        <v>16.11</v>
      </c>
      <c r="C34" s="3">
        <v>26.63</v>
      </c>
      <c r="D34" s="3">
        <f t="shared" si="17"/>
        <v>10.52</v>
      </c>
      <c r="E34" s="3">
        <f>D34-D6</f>
        <v>-2.3733333333333331</v>
      </c>
      <c r="F34" s="3">
        <f t="shared" si="20"/>
        <v>5.1813690075677874</v>
      </c>
      <c r="G34" s="5" t="s">
        <v>39</v>
      </c>
      <c r="H34" s="3">
        <v>31.11</v>
      </c>
      <c r="I34" s="3">
        <f t="shared" si="18"/>
        <v>15</v>
      </c>
      <c r="J34" s="3">
        <f>I34-I6</f>
        <v>-0.4766666666666648</v>
      </c>
      <c r="K34" s="3">
        <f t="shared" si="21"/>
        <v>1.3915248441784147</v>
      </c>
      <c r="L34" s="5" t="s">
        <v>39</v>
      </c>
      <c r="M34" s="3">
        <v>26.72</v>
      </c>
      <c r="N34" s="3">
        <f t="shared" si="19"/>
        <v>10.61</v>
      </c>
      <c r="O34" s="3">
        <f>N34-N6</f>
        <v>-2.2733333333333352</v>
      </c>
      <c r="P34" s="3">
        <f t="shared" si="22"/>
        <v>4.8343882253870776</v>
      </c>
      <c r="Q34" s="5" t="s">
        <v>39</v>
      </c>
    </row>
    <row r="35" spans="1:18" x14ac:dyDescent="0.25">
      <c r="G35" s="5">
        <f>AVERAGE(F29:F34)</f>
        <v>4.2323665578686898</v>
      </c>
      <c r="H35" s="3"/>
      <c r="I35" s="3"/>
      <c r="J35" s="3"/>
      <c r="K35" s="3"/>
      <c r="L35" s="5">
        <f>AVERAGE(K29:K34)</f>
        <v>3.7943472587482852</v>
      </c>
      <c r="M35" s="3"/>
      <c r="N35" s="3"/>
      <c r="O35" s="3"/>
      <c r="P35" s="3"/>
      <c r="Q35" s="5">
        <f>AVERAGE(P29:P34)</f>
        <v>4.905506592323218</v>
      </c>
    </row>
    <row r="38" spans="1:18" x14ac:dyDescent="0.25">
      <c r="F38" s="4"/>
    </row>
    <row r="41" spans="1:18" s="2" customFormat="1" ht="30" x14ac:dyDescent="0.25">
      <c r="B41" s="2" t="s">
        <v>9</v>
      </c>
      <c r="C41" s="2" t="s">
        <v>4</v>
      </c>
      <c r="G41" s="1"/>
      <c r="I41" s="2" t="s">
        <v>9</v>
      </c>
      <c r="J41" s="2" t="s">
        <v>56</v>
      </c>
      <c r="O41" s="2" t="s">
        <v>9</v>
      </c>
      <c r="P41" s="2" t="s">
        <v>57</v>
      </c>
    </row>
    <row r="42" spans="1:18" s="2" customFormat="1" ht="30" x14ac:dyDescent="0.25">
      <c r="B42" s="2" t="s">
        <v>7</v>
      </c>
      <c r="C42" s="2" t="s">
        <v>8</v>
      </c>
      <c r="D42" s="2" t="s">
        <v>40</v>
      </c>
      <c r="E42" s="2" t="s">
        <v>41</v>
      </c>
      <c r="G42" s="1"/>
      <c r="I42" s="2" t="s">
        <v>7</v>
      </c>
      <c r="J42" s="2" t="s">
        <v>8</v>
      </c>
      <c r="K42" s="2" t="s">
        <v>40</v>
      </c>
      <c r="L42" s="2" t="s">
        <v>41</v>
      </c>
      <c r="O42" s="2" t="s">
        <v>7</v>
      </c>
      <c r="P42" s="2" t="s">
        <v>8</v>
      </c>
      <c r="Q42" s="2" t="s">
        <v>40</v>
      </c>
      <c r="R42" s="2" t="s">
        <v>41</v>
      </c>
    </row>
    <row r="43" spans="1:18" x14ac:dyDescent="0.25">
      <c r="B43" s="3">
        <f>G12</f>
        <v>1.076848300138562</v>
      </c>
      <c r="C43" s="3">
        <f>G20</f>
        <v>8.8731187644613758</v>
      </c>
      <c r="D43" s="3">
        <f>G27</f>
        <v>1.7926659481461951</v>
      </c>
      <c r="E43" s="3">
        <f>G35</f>
        <v>4.2323665578686898</v>
      </c>
      <c r="F43" s="4"/>
      <c r="I43" s="3">
        <f>L12</f>
        <v>3.0505401306072373</v>
      </c>
      <c r="J43" s="3">
        <f>L20</f>
        <v>6.0252184931307715</v>
      </c>
      <c r="K43" s="3">
        <f>L27</f>
        <v>2.3635267786532244</v>
      </c>
      <c r="L43" s="3">
        <f>L35</f>
        <v>3.7943472587482852</v>
      </c>
      <c r="O43" s="3">
        <f>Q12</f>
        <v>0.66678409744626743</v>
      </c>
      <c r="P43" s="3">
        <f>Q20</f>
        <v>5.0365459521488356</v>
      </c>
      <c r="Q43" s="3">
        <f>Q27</f>
        <v>1.4690444999973304</v>
      </c>
      <c r="R43" s="3">
        <f>Q35</f>
        <v>4.905506592323218</v>
      </c>
    </row>
    <row r="61" spans="18:19" x14ac:dyDescent="0.25">
      <c r="R61" s="2"/>
      <c r="S61" s="2"/>
    </row>
    <row r="62" spans="18:19" x14ac:dyDescent="0.25">
      <c r="R62" s="2"/>
      <c r="S62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selection activeCell="H14" sqref="H14"/>
    </sheetView>
  </sheetViews>
  <sheetFormatPr defaultRowHeight="15" x14ac:dyDescent="0.25"/>
  <cols>
    <col min="1" max="1" width="10.140625" customWidth="1"/>
    <col min="7" max="7" width="16" customWidth="1"/>
  </cols>
  <sheetData>
    <row r="1" spans="1:15" ht="45" x14ac:dyDescent="0.25">
      <c r="A1" s="1" t="s">
        <v>0</v>
      </c>
      <c r="B1" s="1" t="s">
        <v>1</v>
      </c>
      <c r="C1" s="1" t="s">
        <v>43</v>
      </c>
      <c r="D1" s="1" t="s">
        <v>45</v>
      </c>
      <c r="E1" s="1" t="s">
        <v>2</v>
      </c>
      <c r="F1" s="1" t="s">
        <v>44</v>
      </c>
      <c r="G1" s="1"/>
      <c r="H1" s="1"/>
      <c r="I1" s="1" t="s">
        <v>0</v>
      </c>
      <c r="J1" s="1" t="s">
        <v>1</v>
      </c>
      <c r="K1" s="1" t="s">
        <v>43</v>
      </c>
      <c r="L1" s="1" t="s">
        <v>45</v>
      </c>
      <c r="M1" s="1" t="s">
        <v>2</v>
      </c>
      <c r="N1" s="1" t="s">
        <v>44</v>
      </c>
      <c r="O1" s="1"/>
    </row>
    <row r="2" spans="1:15" x14ac:dyDescent="0.25">
      <c r="A2" s="3" t="s">
        <v>12</v>
      </c>
      <c r="B2" s="3">
        <v>17.329999999999998</v>
      </c>
      <c r="C2" s="3">
        <v>30.3</v>
      </c>
      <c r="D2" s="3">
        <f>C2-B2</f>
        <v>12.970000000000002</v>
      </c>
      <c r="E2" s="3">
        <f>D2-D5</f>
        <v>-0.82333333333333236</v>
      </c>
      <c r="F2" s="3">
        <f>2^-(E2)</f>
        <v>1.7694896623592908</v>
      </c>
      <c r="G2" s="5"/>
      <c r="I2" s="3" t="s">
        <v>12</v>
      </c>
      <c r="J2" s="3">
        <v>19.739999999999998</v>
      </c>
      <c r="K2" s="3">
        <v>37.92</v>
      </c>
      <c r="L2" s="3">
        <f>K2-J2</f>
        <v>18.180000000000003</v>
      </c>
      <c r="M2" s="3">
        <f>L2-L5</f>
        <v>1.423333333333332</v>
      </c>
      <c r="N2" s="3">
        <f>2^-(M2)</f>
        <v>0.37284985011259469</v>
      </c>
      <c r="O2" s="5"/>
    </row>
    <row r="3" spans="1:15" x14ac:dyDescent="0.25">
      <c r="A3" s="3" t="s">
        <v>13</v>
      </c>
      <c r="B3" s="3">
        <v>17.48</v>
      </c>
      <c r="C3" s="3">
        <v>31.41</v>
      </c>
      <c r="D3" s="3">
        <f>C3-B3</f>
        <v>13.93</v>
      </c>
      <c r="E3" s="3">
        <f>D3-D5</f>
        <v>0.13666666666666494</v>
      </c>
      <c r="F3" s="3">
        <f>2^-(E3)</f>
        <v>0.90961839399828248</v>
      </c>
      <c r="G3" s="5"/>
      <c r="I3" s="3" t="s">
        <v>13</v>
      </c>
      <c r="J3" s="3">
        <v>20.18</v>
      </c>
      <c r="K3" s="3">
        <v>37.26</v>
      </c>
      <c r="L3" s="3">
        <f>K3-J3</f>
        <v>17.079999999999998</v>
      </c>
      <c r="M3" s="3">
        <f>L3-L5</f>
        <v>0.32333333333332703</v>
      </c>
      <c r="N3" s="3">
        <f>2^-(M3)</f>
        <v>0.7992211497226297</v>
      </c>
      <c r="O3" s="5"/>
    </row>
    <row r="4" spans="1:15" x14ac:dyDescent="0.25">
      <c r="A4" s="3" t="s">
        <v>42</v>
      </c>
      <c r="B4" s="3">
        <v>17.09</v>
      </c>
      <c r="C4" s="3">
        <v>31.57</v>
      </c>
      <c r="D4" s="3">
        <f>C4-B4</f>
        <v>14.48</v>
      </c>
      <c r="E4" s="3">
        <f>D4-D5</f>
        <v>0.68666666666666565</v>
      </c>
      <c r="F4" s="3">
        <f>2^-(E4)</f>
        <v>0.6212876722429671</v>
      </c>
      <c r="G4" s="5" t="s">
        <v>35</v>
      </c>
      <c r="I4" s="3" t="s">
        <v>42</v>
      </c>
      <c r="J4" s="3">
        <v>22.45</v>
      </c>
      <c r="K4" s="3">
        <v>37.46</v>
      </c>
      <c r="L4" s="3">
        <f>K4-J4</f>
        <v>15.010000000000002</v>
      </c>
      <c r="M4" s="3">
        <f>L4-L5</f>
        <v>-1.7466666666666697</v>
      </c>
      <c r="N4" s="3">
        <f>2^-(M4)</f>
        <v>3.3558230990730076</v>
      </c>
      <c r="O4" s="5" t="s">
        <v>35</v>
      </c>
    </row>
    <row r="5" spans="1:15" x14ac:dyDescent="0.25">
      <c r="A5" s="3"/>
      <c r="B5" s="3"/>
      <c r="C5" s="3"/>
      <c r="D5" s="6">
        <f>AVERAGE(D2:D4)</f>
        <v>13.793333333333335</v>
      </c>
      <c r="E5" s="6"/>
      <c r="F5" s="6"/>
      <c r="G5" s="5">
        <f>AVERAGE(F2:F4)</f>
        <v>1.1001319095335134</v>
      </c>
      <c r="I5" s="3"/>
      <c r="J5" s="3"/>
      <c r="K5" s="3"/>
      <c r="L5" s="6">
        <f>AVERAGE(L2:L4)</f>
        <v>16.756666666666671</v>
      </c>
      <c r="M5" s="6"/>
      <c r="N5" s="6"/>
      <c r="O5" s="5">
        <f>AVERAGE(N2:N4)</f>
        <v>1.5092980329694106</v>
      </c>
    </row>
    <row r="6" spans="1:15" x14ac:dyDescent="0.25">
      <c r="A6" s="5" t="s">
        <v>46</v>
      </c>
      <c r="B6" s="3"/>
      <c r="C6" s="3"/>
      <c r="D6" s="3"/>
      <c r="E6" s="3"/>
      <c r="F6" s="3"/>
      <c r="G6" s="5"/>
      <c r="I6" s="5" t="s">
        <v>46</v>
      </c>
      <c r="J6" s="3"/>
      <c r="K6" s="3"/>
      <c r="L6" s="3"/>
      <c r="M6" s="3"/>
      <c r="N6" s="3"/>
      <c r="O6" s="5"/>
    </row>
    <row r="7" spans="1:15" x14ac:dyDescent="0.25">
      <c r="A7" s="3" t="s">
        <v>16</v>
      </c>
      <c r="B7" s="3">
        <v>17.32</v>
      </c>
      <c r="C7" s="3">
        <v>30.05</v>
      </c>
      <c r="D7" s="3">
        <f>C7-B7</f>
        <v>12.73</v>
      </c>
      <c r="E7" s="3">
        <f>D7-D5</f>
        <v>-1.0633333333333344</v>
      </c>
      <c r="F7" s="3">
        <f>2^-E7</f>
        <v>2.0897543057217431</v>
      </c>
      <c r="G7" s="5"/>
      <c r="I7" s="3" t="s">
        <v>16</v>
      </c>
      <c r="J7" s="3">
        <v>21.72</v>
      </c>
      <c r="K7" s="3">
        <v>37.880000000000003</v>
      </c>
      <c r="L7" s="3">
        <f>K7-J7</f>
        <v>16.160000000000004</v>
      </c>
      <c r="M7" s="3">
        <f>L7-L5</f>
        <v>-0.59666666666666757</v>
      </c>
      <c r="N7" s="3">
        <f>2^-M7</f>
        <v>1.5122185602398266</v>
      </c>
      <c r="O7" s="5"/>
    </row>
    <row r="8" spans="1:15" x14ac:dyDescent="0.25">
      <c r="A8" s="3" t="s">
        <v>22</v>
      </c>
      <c r="B8" s="3">
        <v>19.28</v>
      </c>
      <c r="C8" s="3">
        <v>33.78</v>
      </c>
      <c r="D8" s="3">
        <f>C8-B8</f>
        <v>14.5</v>
      </c>
      <c r="E8" s="3">
        <f>D8-D5</f>
        <v>0.70666666666666522</v>
      </c>
      <c r="F8" s="3">
        <f>2^-E8</f>
        <v>0.61273422126456534</v>
      </c>
      <c r="G8" s="5"/>
      <c r="I8" s="3" t="s">
        <v>14</v>
      </c>
      <c r="J8" s="3">
        <v>21.56</v>
      </c>
      <c r="K8" s="3">
        <v>38.229999999999997</v>
      </c>
      <c r="L8" s="3">
        <f>K8-J8</f>
        <v>16.669999999999998</v>
      </c>
      <c r="M8" s="3">
        <f>L8-L5</f>
        <v>-8.6666666666673109E-2</v>
      </c>
      <c r="N8" s="3">
        <f>2^-M8</f>
        <v>1.0619138039623623</v>
      </c>
      <c r="O8" s="5"/>
    </row>
    <row r="9" spans="1:15" x14ac:dyDescent="0.25">
      <c r="A9" s="3" t="s">
        <v>47</v>
      </c>
      <c r="B9" s="3">
        <v>15.09</v>
      </c>
      <c r="C9" s="3">
        <v>28</v>
      </c>
      <c r="D9" s="3">
        <f>C9-B9</f>
        <v>12.91</v>
      </c>
      <c r="E9" s="3">
        <f>D9-D5</f>
        <v>-0.88333333333333464</v>
      </c>
      <c r="F9" s="3">
        <f>2^-E9</f>
        <v>1.8446323871718802</v>
      </c>
      <c r="G9" s="5"/>
      <c r="I9" s="3" t="s">
        <v>47</v>
      </c>
      <c r="J9" s="3">
        <v>19.600000000000001</v>
      </c>
      <c r="K9" s="3">
        <v>36.630000000000003</v>
      </c>
      <c r="L9" s="3">
        <f>K9-J9</f>
        <v>17.03</v>
      </c>
      <c r="M9" s="3">
        <f>L9-L5</f>
        <v>0.27333333333332988</v>
      </c>
      <c r="N9" s="3">
        <f>2^-M9</f>
        <v>0.82740562270001472</v>
      </c>
      <c r="O9" s="5"/>
    </row>
    <row r="10" spans="1:15" x14ac:dyDescent="0.25">
      <c r="A10" s="3" t="s">
        <v>48</v>
      </c>
      <c r="B10" s="3">
        <v>16.37</v>
      </c>
      <c r="C10" s="3">
        <v>29.27</v>
      </c>
      <c r="D10" s="3">
        <f>C10-B10</f>
        <v>12.899999999999999</v>
      </c>
      <c r="E10" s="3">
        <f>D10-D5</f>
        <v>-0.8933333333333362</v>
      </c>
      <c r="F10" s="3">
        <f>2^-E10</f>
        <v>1.8574628200771008</v>
      </c>
      <c r="G10" s="5" t="s">
        <v>49</v>
      </c>
      <c r="I10" s="3" t="s">
        <v>48</v>
      </c>
      <c r="J10" s="3">
        <v>19.309999999999999</v>
      </c>
      <c r="K10" s="3">
        <v>37.64</v>
      </c>
      <c r="L10" s="3">
        <f>K10-J10</f>
        <v>18.330000000000002</v>
      </c>
      <c r="M10" s="3">
        <f>L10-L5</f>
        <v>1.5733333333333306</v>
      </c>
      <c r="N10" s="3">
        <f>2^-M10</f>
        <v>0.336031099898355</v>
      </c>
      <c r="O10" s="5" t="s">
        <v>49</v>
      </c>
    </row>
    <row r="11" spans="1:15" x14ac:dyDescent="0.25">
      <c r="A11" s="3"/>
      <c r="B11" s="3"/>
      <c r="C11" s="3"/>
      <c r="D11" s="3"/>
      <c r="E11" s="3"/>
      <c r="F11" s="6"/>
      <c r="G11" s="5">
        <f>AVERAGE(F7:F10)</f>
        <v>1.6011459335588225</v>
      </c>
      <c r="I11" s="3"/>
      <c r="J11" s="3"/>
      <c r="K11" s="3"/>
      <c r="L11" s="3"/>
      <c r="M11" s="3"/>
      <c r="N11" s="6"/>
      <c r="O11" s="5">
        <f>AVERAGE(N7:N10)</f>
        <v>0.93439227170013972</v>
      </c>
    </row>
    <row r="12" spans="1:15" x14ac:dyDescent="0.25">
      <c r="A12" s="3"/>
      <c r="B12" s="3"/>
      <c r="C12" s="3"/>
      <c r="D12" s="3"/>
      <c r="E12" s="3"/>
      <c r="F12" s="3"/>
      <c r="G12" s="5"/>
    </row>
    <row r="13" spans="1:15" x14ac:dyDescent="0.25">
      <c r="A13" s="3"/>
      <c r="B13" s="3"/>
      <c r="C13" s="3"/>
      <c r="D13" s="3"/>
      <c r="E13" s="3"/>
      <c r="F13" s="3"/>
      <c r="G13" s="5"/>
    </row>
    <row r="14" spans="1:15" ht="45" x14ac:dyDescent="0.25">
      <c r="A14" s="1" t="s">
        <v>0</v>
      </c>
      <c r="B14" s="1" t="s">
        <v>1</v>
      </c>
      <c r="C14" s="1" t="s">
        <v>43</v>
      </c>
      <c r="D14" s="1" t="s">
        <v>45</v>
      </c>
      <c r="E14" s="1" t="s">
        <v>2</v>
      </c>
      <c r="F14" s="1" t="s">
        <v>44</v>
      </c>
      <c r="G14" s="1"/>
    </row>
    <row r="15" spans="1:15" x14ac:dyDescent="0.25">
      <c r="A15" s="3" t="s">
        <v>12</v>
      </c>
      <c r="B15" s="3">
        <v>15.72</v>
      </c>
      <c r="C15" s="3">
        <v>28.01</v>
      </c>
      <c r="D15" s="3">
        <f>C15-B15</f>
        <v>12.290000000000001</v>
      </c>
      <c r="E15" s="3">
        <f>D15-D18</f>
        <v>-0.73000000000000043</v>
      </c>
      <c r="F15" s="3">
        <f>2^-(E15)</f>
        <v>1.658639091628884</v>
      </c>
      <c r="G15" s="5"/>
    </row>
    <row r="16" spans="1:15" x14ac:dyDescent="0.25">
      <c r="A16" s="3" t="s">
        <v>13</v>
      </c>
      <c r="B16" s="3">
        <v>15.5</v>
      </c>
      <c r="C16" s="3">
        <v>29.73</v>
      </c>
      <c r="D16" s="3">
        <f>C16-B16</f>
        <v>14.23</v>
      </c>
      <c r="E16" s="3">
        <f>D16-D18</f>
        <v>1.2099999999999991</v>
      </c>
      <c r="F16" s="3">
        <f>2^-(E16)</f>
        <v>0.43226861565393288</v>
      </c>
      <c r="G16" s="5"/>
    </row>
    <row r="17" spans="1:8" x14ac:dyDescent="0.25">
      <c r="A17" s="3" t="s">
        <v>42</v>
      </c>
      <c r="B17" s="3">
        <v>15.94</v>
      </c>
      <c r="C17" s="3">
        <v>28.48</v>
      </c>
      <c r="D17" s="3">
        <f>C17-B17</f>
        <v>12.540000000000001</v>
      </c>
      <c r="E17" s="3">
        <f>D17-D18</f>
        <v>-0.48000000000000043</v>
      </c>
      <c r="F17" s="3">
        <f>2^-(E17)</f>
        <v>1.3947436663504058</v>
      </c>
      <c r="G17" s="5" t="s">
        <v>35</v>
      </c>
      <c r="H17" s="2"/>
    </row>
    <row r="18" spans="1:8" x14ac:dyDescent="0.25">
      <c r="A18" s="3"/>
      <c r="B18" s="3"/>
      <c r="C18" s="3"/>
      <c r="D18" s="6">
        <f>AVERAGE(D15:D17)</f>
        <v>13.020000000000001</v>
      </c>
      <c r="E18" s="6"/>
      <c r="F18" s="6"/>
      <c r="G18" s="5">
        <f>AVERAGE(F15:F17)</f>
        <v>1.1618837912110742</v>
      </c>
      <c r="H18" s="2"/>
    </row>
    <row r="19" spans="1:8" x14ac:dyDescent="0.25">
      <c r="A19" s="5" t="s">
        <v>46</v>
      </c>
      <c r="B19" s="3"/>
      <c r="C19" s="3"/>
      <c r="D19" s="3"/>
      <c r="E19" s="3"/>
      <c r="F19" s="3"/>
      <c r="G19" s="5"/>
    </row>
    <row r="20" spans="1:8" x14ac:dyDescent="0.25">
      <c r="A20" s="3" t="s">
        <v>16</v>
      </c>
      <c r="B20" s="3">
        <v>15.98</v>
      </c>
      <c r="C20" s="3">
        <v>28.01</v>
      </c>
      <c r="D20" s="3">
        <f>C20-B20</f>
        <v>12.030000000000001</v>
      </c>
      <c r="E20" s="3">
        <f>D20-D18</f>
        <v>-0.99000000000000021</v>
      </c>
      <c r="F20" s="3">
        <f>2^-E20</f>
        <v>1.9861849908740721</v>
      </c>
      <c r="G20" s="5"/>
    </row>
    <row r="21" spans="1:8" x14ac:dyDescent="0.25">
      <c r="A21" s="3" t="s">
        <v>22</v>
      </c>
      <c r="B21" s="3">
        <v>15.17</v>
      </c>
      <c r="C21" s="3">
        <v>27.56</v>
      </c>
      <c r="D21" s="3">
        <f>C21-B21</f>
        <v>12.389999999999999</v>
      </c>
      <c r="E21" s="3">
        <f>D21-D18</f>
        <v>-0.63000000000000256</v>
      </c>
      <c r="F21" s="3">
        <f>2^-E21</f>
        <v>1.5475649935423925</v>
      </c>
      <c r="G21" s="5"/>
    </row>
    <row r="22" spans="1:8" x14ac:dyDescent="0.25">
      <c r="A22" s="3" t="s">
        <v>47</v>
      </c>
      <c r="B22" s="3">
        <v>15.41</v>
      </c>
      <c r="C22" s="3">
        <v>25.91</v>
      </c>
      <c r="D22" s="3">
        <f>C22-B22</f>
        <v>10.5</v>
      </c>
      <c r="E22" s="3">
        <f>D22-D18</f>
        <v>-2.5200000000000014</v>
      </c>
      <c r="F22" s="3">
        <f>2^-E22</f>
        <v>5.7358209920633154</v>
      </c>
      <c r="G22" s="5"/>
    </row>
    <row r="23" spans="1:8" x14ac:dyDescent="0.25">
      <c r="A23" s="3" t="s">
        <v>48</v>
      </c>
      <c r="B23" s="3">
        <v>15.83</v>
      </c>
      <c r="C23" s="3">
        <v>27.83</v>
      </c>
      <c r="D23" s="3">
        <f>C23-B23</f>
        <v>11.999999999999998</v>
      </c>
      <c r="E23" s="3">
        <f>D23-D18</f>
        <v>-1.0200000000000031</v>
      </c>
      <c r="F23" s="3">
        <f>2^-E23</f>
        <v>2.0279189595800626</v>
      </c>
      <c r="G23" s="5" t="s">
        <v>49</v>
      </c>
    </row>
    <row r="24" spans="1:8" x14ac:dyDescent="0.25">
      <c r="A24" s="3"/>
      <c r="B24" s="3"/>
      <c r="C24" s="3"/>
      <c r="D24" s="3"/>
      <c r="E24" s="3"/>
      <c r="F24" s="6"/>
      <c r="G24" s="5">
        <f>AVERAGE(F20:F23)</f>
        <v>2.8243724840149609</v>
      </c>
    </row>
    <row r="25" spans="1:8" x14ac:dyDescent="0.25">
      <c r="A25" s="3"/>
      <c r="B25" s="3"/>
      <c r="C25" s="3"/>
      <c r="D25" s="3"/>
      <c r="E25" s="3"/>
      <c r="F25" s="3"/>
      <c r="G25" s="5"/>
    </row>
    <row r="26" spans="1:8" x14ac:dyDescent="0.25">
      <c r="A26" s="3"/>
      <c r="B26" s="3"/>
      <c r="C26" s="3"/>
      <c r="D26" s="3"/>
      <c r="E26" s="3"/>
      <c r="F26" s="3"/>
      <c r="G26" s="5"/>
    </row>
    <row r="27" spans="1:8" x14ac:dyDescent="0.25">
      <c r="A27" s="3"/>
      <c r="B27" s="3"/>
      <c r="C27" s="3"/>
      <c r="D27" s="3"/>
      <c r="E27" s="3"/>
      <c r="F27" s="3"/>
      <c r="G27" s="5"/>
    </row>
    <row r="28" spans="1:8" x14ac:dyDescent="0.25">
      <c r="A28" s="3"/>
      <c r="B28" s="3"/>
      <c r="C28" s="3"/>
      <c r="D28" s="3"/>
      <c r="E28" s="3"/>
      <c r="F28" s="3"/>
      <c r="G28" s="5"/>
    </row>
    <row r="29" spans="1:8" x14ac:dyDescent="0.25">
      <c r="A29" s="3"/>
      <c r="B29" s="3"/>
      <c r="C29" s="3"/>
      <c r="D29" s="3"/>
      <c r="E29" s="3"/>
      <c r="F29" s="3"/>
      <c r="G29" s="5"/>
    </row>
    <row r="30" spans="1:8" x14ac:dyDescent="0.25">
      <c r="A30" s="3"/>
      <c r="B30" s="3"/>
      <c r="C30" s="3"/>
      <c r="D30" s="3"/>
      <c r="E30" s="3"/>
      <c r="F30" s="3"/>
      <c r="G30" s="5"/>
    </row>
    <row r="31" spans="1:8" x14ac:dyDescent="0.25">
      <c r="A31" s="3"/>
      <c r="B31" s="3"/>
      <c r="C31" s="3"/>
      <c r="D31" s="3"/>
      <c r="E31" s="3"/>
      <c r="F31" s="3"/>
      <c r="G31" s="5"/>
    </row>
    <row r="32" spans="1:8" x14ac:dyDescent="0.25">
      <c r="A32" s="3"/>
      <c r="B32" s="3"/>
      <c r="C32" s="3"/>
      <c r="D32" s="3"/>
      <c r="E32" s="3"/>
      <c r="F32" s="3"/>
      <c r="G32" s="5"/>
    </row>
    <row r="33" spans="1:7" x14ac:dyDescent="0.25">
      <c r="A33" s="3"/>
      <c r="B33" s="3"/>
      <c r="C33" s="3"/>
      <c r="D33" s="3"/>
      <c r="E33" s="3"/>
      <c r="F33" s="3"/>
      <c r="G33" s="5"/>
    </row>
    <row r="34" spans="1:7" x14ac:dyDescent="0.25">
      <c r="A34" s="3"/>
      <c r="B34" s="3"/>
      <c r="C34" s="3"/>
      <c r="D34" s="3"/>
      <c r="E34" s="3"/>
      <c r="F34" s="3"/>
      <c r="G34" s="5"/>
    </row>
    <row r="35" spans="1:7" x14ac:dyDescent="0.25">
      <c r="A35" s="3"/>
      <c r="B35" s="3"/>
      <c r="C35" s="3"/>
      <c r="D35" s="3"/>
      <c r="E35" s="3"/>
      <c r="F35" s="3"/>
      <c r="G3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DH cytokines</vt:lpstr>
      <vt:lpstr>Sheet1</vt:lpstr>
      <vt:lpstr>Arc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Guzowski Lab</dc:creator>
  <cp:lastModifiedBy>Jennifer Czerniawski</cp:lastModifiedBy>
  <cp:lastPrinted>2014-09-05T19:53:57Z</cp:lastPrinted>
  <dcterms:created xsi:type="dcterms:W3CDTF">2012-07-31T18:36:51Z</dcterms:created>
  <dcterms:modified xsi:type="dcterms:W3CDTF">2017-02-28T06:29:37Z</dcterms:modified>
</cp:coreProperties>
</file>