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z4776\Desktop\Functional-Safety-Project-master\Template_Files\"/>
    </mc:Choice>
  </mc:AlternateContent>
  <xr:revisionPtr revIDLastSave="0" documentId="13_ncr:1_{6C92596E-0BEB-4D6D-BE79-7C5CAFBA924D}" xr6:coauthVersionLast="40" xr6:coauthVersionMax="40" xr10:uidLastSave="{00000000-0000-0000-0000-000000000000}"/>
  <bookViews>
    <workbookView xWindow="-108" yWindow="-108" windowWidth="23256" windowHeight="12600" tabRatio="620" xr2:uid="{00000000-000D-0000-FFFF-FFFF00000000}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D41" i="4"/>
  <c r="A41" i="4"/>
  <c r="D40" i="4"/>
  <c r="A40" i="4"/>
  <c r="D39" i="4"/>
  <c r="A39" i="4"/>
  <c r="D38" i="4"/>
  <c r="A38" i="4"/>
  <c r="D37" i="4"/>
  <c r="A37" i="4"/>
  <c r="D36" i="4"/>
  <c r="A36" i="4"/>
  <c r="D35" i="4"/>
  <c r="A35" i="4"/>
  <c r="D34" i="4"/>
  <c r="A34" i="4"/>
  <c r="D33" i="4"/>
  <c r="A33" i="4"/>
  <c r="D32" i="4"/>
  <c r="A32" i="4"/>
  <c r="D31" i="4"/>
  <c r="A31" i="4"/>
  <c r="D30" i="4"/>
  <c r="A30" i="4"/>
  <c r="D29" i="4"/>
  <c r="A29" i="4"/>
  <c r="D28" i="4"/>
  <c r="A28" i="4"/>
  <c r="D23" i="4"/>
  <c r="A23" i="4"/>
  <c r="D22" i="4"/>
  <c r="A22" i="4"/>
  <c r="D21" i="4"/>
  <c r="A21" i="4"/>
  <c r="D20" i="4"/>
  <c r="A20" i="4"/>
  <c r="D19" i="4"/>
  <c r="A19" i="4"/>
  <c r="D18" i="4"/>
  <c r="A18" i="4"/>
  <c r="D17" i="4"/>
  <c r="A17" i="4"/>
  <c r="D16" i="4"/>
  <c r="A16" i="4"/>
  <c r="D15" i="4"/>
  <c r="A15" i="4"/>
  <c r="D14" i="4"/>
  <c r="A14" i="4"/>
  <c r="D13" i="4"/>
  <c r="A13" i="4"/>
  <c r="D12" i="4"/>
  <c r="A12" i="4"/>
  <c r="D11" i="4"/>
  <c r="A11" i="4"/>
  <c r="D10" i="4"/>
  <c r="A10" i="4"/>
  <c r="D9" i="4"/>
  <c r="A9" i="4"/>
  <c r="D8" i="4"/>
  <c r="A8" i="4"/>
  <c r="D7" i="4"/>
  <c r="A7" i="4"/>
  <c r="D6" i="4"/>
  <c r="A6" i="4"/>
  <c r="D5" i="4"/>
  <c r="A5" i="4"/>
  <c r="D4" i="4"/>
  <c r="A4" i="4"/>
  <c r="D59" i="3"/>
  <c r="A59" i="3"/>
  <c r="D58" i="3"/>
  <c r="A58" i="3"/>
  <c r="D57" i="3"/>
  <c r="A57" i="3"/>
  <c r="D56" i="3"/>
  <c r="A56" i="3"/>
  <c r="D55" i="3"/>
  <c r="A55" i="3"/>
  <c r="D54" i="3"/>
  <c r="A54" i="3"/>
  <c r="D53" i="3"/>
  <c r="A53" i="3"/>
  <c r="D52" i="3"/>
  <c r="A52" i="3"/>
  <c r="D51" i="3"/>
  <c r="A51" i="3"/>
  <c r="D46" i="3"/>
  <c r="A46" i="3"/>
  <c r="D45" i="3"/>
  <c r="A45" i="3"/>
  <c r="D44" i="3"/>
  <c r="A44" i="3"/>
  <c r="D39" i="3"/>
  <c r="A39" i="3"/>
  <c r="D38" i="3"/>
  <c r="A38" i="3"/>
  <c r="D37" i="3"/>
  <c r="A37" i="3"/>
  <c r="D36" i="3"/>
  <c r="A36" i="3"/>
  <c r="D35" i="3"/>
  <c r="A35" i="3"/>
  <c r="D34" i="3"/>
  <c r="A34" i="3"/>
  <c r="D33" i="3"/>
  <c r="A33" i="3"/>
  <c r="D28" i="3"/>
  <c r="A28" i="3"/>
  <c r="D27" i="3"/>
  <c r="A27" i="3"/>
  <c r="D26" i="3"/>
  <c r="A26" i="3"/>
  <c r="D25" i="3"/>
  <c r="A25" i="3"/>
  <c r="D24" i="3"/>
  <c r="A24" i="3"/>
  <c r="D23" i="3"/>
  <c r="A23" i="3"/>
  <c r="D22" i="3"/>
  <c r="A22" i="3"/>
  <c r="D21" i="3"/>
  <c r="A21" i="3"/>
  <c r="D20" i="3"/>
  <c r="A20" i="3"/>
  <c r="D19" i="3"/>
  <c r="A19" i="3"/>
  <c r="D18" i="3"/>
  <c r="A18" i="3"/>
  <c r="D13" i="3"/>
  <c r="A13" i="3"/>
  <c r="D12" i="3"/>
  <c r="A12" i="3"/>
  <c r="D11" i="3"/>
  <c r="A11" i="3"/>
  <c r="D10" i="3"/>
  <c r="A10" i="3"/>
  <c r="D9" i="3"/>
  <c r="A9" i="3"/>
  <c r="D8" i="3"/>
  <c r="A8" i="3"/>
  <c r="D7" i="3"/>
  <c r="A7" i="3"/>
  <c r="D6" i="3"/>
  <c r="A6" i="3"/>
  <c r="D5" i="3"/>
  <c r="A5" i="3"/>
</calcChain>
</file>

<file path=xl/sharedStrings.xml><?xml version="1.0" encoding="utf-8"?>
<sst xmlns="http://schemas.openxmlformats.org/spreadsheetml/2006/main" count="606" uniqueCount="296">
  <si>
    <t>INSTRUCTIONS:</t>
  </si>
  <si>
    <t>Fill out the hazard analysis and risk assessment below.</t>
  </si>
  <si>
    <t>HA-001 should be for the lane departure warning function as discussed in the lecture.</t>
  </si>
  <si>
    <t>HA-002 should be for the lane keeping assistance function as discussed in the lecture.</t>
  </si>
  <si>
    <t xml:space="preserve">Then come up with your own situations and hazards for the lane assistance system. Fill in the HA-003 and HA-004 rows. </t>
  </si>
  <si>
    <t>When finished, export your spreadsheet as a pdf file so that a reviewer can easily see your work.</t>
  </si>
  <si>
    <t>Hazard ID</t>
  </si>
  <si>
    <t>Situational Analysis</t>
  </si>
  <si>
    <t>Hazard Identification</t>
  </si>
  <si>
    <t>Hazardous Event Classification</t>
  </si>
  <si>
    <t>Determination of ASIL and Safety Goals</t>
  </si>
  <si>
    <t>Operational Mode</t>
  </si>
  <si>
    <t>Operational Scenario</t>
  </si>
  <si>
    <t>Environmental Details</t>
  </si>
  <si>
    <t>Situation Details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</si>
  <si>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</si>
  <si>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</si>
  <si>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</si>
  <si>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</si>
  <si>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</si>
  <si>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</si>
  <si>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</si>
  <si>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</si>
  <si>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</si>
  <si>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</si>
  <si>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Rationale
(for exposure)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</si>
  <si>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</si>
  <si>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</si>
  <si>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</si>
  <si>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</si>
  <si>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</si>
  <si>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</si>
  <si>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HA-001</t>
  </si>
  <si>
    <t>Normal driving</t>
  </si>
  <si>
    <t>highway</t>
  </si>
  <si>
    <t>rain(slippery road)</t>
  </si>
  <si>
    <t>High speed</t>
  </si>
  <si>
    <t>Raining + wet road</t>
  </si>
  <si>
    <t>correctly used</t>
  </si>
  <si>
    <t>Normal driving on the highway during rain (slippery road) with high speed and correctly used system</t>
  </si>
  <si>
    <t>Lane Departure Warning (LDW) function shall apply an oscillating steering torque to provide the driver with haptic feedback</t>
  </si>
  <si>
    <t>Actor effect is too much</t>
  </si>
  <si>
    <t>The LDW function applies an oscillating torque with very high torque (above limit)</t>
  </si>
  <si>
    <t>Collision with other vehicle</t>
  </si>
  <si>
    <t>High haptic feedback can affect driver’s ability to steer as intended. The driver could lose control of the vehicle and collide with another vehicle or with road infrastructure</t>
  </si>
  <si>
    <t>The LDW function applies too high an oscillating torque to the steering wheel (above limit)</t>
  </si>
  <si>
    <t>HA-002</t>
  </si>
  <si>
    <t>country roads</t>
  </si>
  <si>
    <t>normal conditions</t>
  </si>
  <si>
    <t>clear weather and road</t>
  </si>
  <si>
    <t>incorrectly used</t>
  </si>
  <si>
    <t>Normal driving on country roads during normal conditions with high speed and incorrectly used (driver misused the LKA function)</t>
  </si>
  <si>
    <t>Lane Keeping Assistance (LKA) function shall apply the steering torque when active in order to stay in ego lane</t>
  </si>
  <si>
    <t>Function always activated</t>
  </si>
  <si>
    <t>The LKA function is always activated</t>
  </si>
  <si>
    <t>Collision with oncoming traffic</t>
  </si>
  <si>
    <t>The driver treat the function as fully autonomy, and there is potential collision</t>
  </si>
  <si>
    <t>The lane keeping assistance function should add extra steering torque for a limited amount of time and then stop providing extra torque.</t>
  </si>
  <si>
    <t>HA-003</t>
  </si>
  <si>
    <t>oncoming traffic</t>
  </si>
  <si>
    <t>Normal driving on country roads during normal conditions with high speed and correctly used</t>
  </si>
  <si>
    <t xml:space="preserve">The LKA function applies too much torque than expected </t>
  </si>
  <si>
    <t>Front collision with oncoming vehicles</t>
  </si>
  <si>
    <t>The LKA function has higher output than expected resulting in collision with oncoming  vehicles</t>
  </si>
  <si>
    <t>The LKA function commands higher torque than expected torque (above what vehicle needs)</t>
  </si>
  <si>
    <t>HA-004</t>
  </si>
  <si>
    <t>Normal driving on highway during highway with high speed and correctly used system</t>
  </si>
  <si>
    <t>Actor effect is too less</t>
  </si>
  <si>
    <t xml:space="preserve">LKA function provides too less torque when vehicle </t>
  </si>
  <si>
    <t>collision with obstacles</t>
  </si>
  <si>
    <t>LKA provides less torque than expected command may resulting in collision with obstacle on the road</t>
  </si>
  <si>
    <t>The LKA function provides less torque than expected torque (below what vehicle needs)</t>
  </si>
  <si>
    <t>EXAMPLE DISCUSSED IN THE PROJECT INSTRUCTIONS - Headlamp System</t>
  </si>
  <si>
    <t>Situation Details
(optional)</t>
  </si>
  <si>
    <t>Normal Driving</t>
  </si>
  <si>
    <t>City Road</t>
  </si>
  <si>
    <t>Normal Conditions</t>
  </si>
  <si>
    <t>Low Speed</t>
  </si>
  <si>
    <t>Night time + Obstacle on the road</t>
  </si>
  <si>
    <t>Correctly Used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</si>
  <si>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</si>
  <si>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</si>
  <si>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</si>
  <si>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</si>
  <si>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</si>
  <si>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</si>
  <si>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</si>
  <si>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</si>
  <si>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</si>
  <si>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</si>
  <si>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</si>
  <si>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</si>
  <si>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</si>
  <si>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</si>
  <si>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</si>
  <si>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MORE EXAMPLES - Headlamp System</t>
  </si>
  <si>
    <t>Situation Analysis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</si>
  <si>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</si>
  <si>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</si>
  <si>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</si>
  <si>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</si>
  <si>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</si>
  <si>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</si>
  <si>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</si>
  <si>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</si>
  <si>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</si>
  <si>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</si>
  <si>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</si>
  <si>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</si>
  <si>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</si>
  <si>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</si>
  <si>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</si>
  <si>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</si>
  <si>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</si>
  <si>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</si>
  <si>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</si>
  <si>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Normal Driving on Highway during Snowfall (degraded view) with High speed (Night time + Obstacle on the road or upcoming curve)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</si>
  <si>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</si>
  <si>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</si>
  <si>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</si>
  <si>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</si>
  <si>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</si>
  <si>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</si>
  <si>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</si>
  <si>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</si>
  <si>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</si>
  <si>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</si>
  <si>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</si>
  <si>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</si>
  <si>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</si>
  <si>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</si>
  <si>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</si>
  <si>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</si>
  <si>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</si>
  <si>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</si>
  <si>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HA-005</t>
  </si>
  <si>
    <t>SD04 - High speed</t>
  </si>
  <si>
    <t>Normal Driving on Country Road during Snowfall (degraded view) with High speed (Night time + Obstacle on the road and no other illumination on road)</t>
  </si>
  <si>
    <t>country driving is part of regular driving, however, heavy snow occurs a few times a year</t>
  </si>
  <si>
    <t>C3 - Difficult to control or uncontrollable</t>
  </si>
  <si>
    <t>Hazard &amp; Risk Analysis Definitions</t>
  </si>
  <si>
    <t>ID</t>
  </si>
  <si>
    <t>Mode</t>
  </si>
  <si>
    <t>Remarks</t>
  </si>
  <si>
    <t>Reference</t>
  </si>
  <si>
    <t>Parked</t>
  </si>
  <si>
    <t>Car is parked, ignition is off</t>
  </si>
  <si>
    <t>Ignition on</t>
  </si>
  <si>
    <t>Car is parked, ignition is on</t>
  </si>
  <si>
    <t>Car is driving</t>
  </si>
  <si>
    <t>Backward driving</t>
  </si>
  <si>
    <t>Degraded driving</t>
  </si>
  <si>
    <t>Limp home mode</t>
  </si>
  <si>
    <t>Towing (active)</t>
  </si>
  <si>
    <t>Towing another car</t>
  </si>
  <si>
    <t>Towing (passive)</t>
  </si>
  <si>
    <t>Beeing towed by another car</t>
  </si>
  <si>
    <t>Service</t>
  </si>
  <si>
    <t>Vehicle is in repair garage</t>
  </si>
  <si>
    <t>N/A</t>
  </si>
  <si>
    <t>not applicable or not relevant</t>
  </si>
  <si>
    <t>Scenario</t>
  </si>
  <si>
    <t>Any Road</t>
  </si>
  <si>
    <t>road type</t>
  </si>
  <si>
    <t>Country Road</t>
  </si>
  <si>
    <t>Highway</t>
  </si>
  <si>
    <t>Mountain Pass</t>
  </si>
  <si>
    <t>Off Road</t>
  </si>
  <si>
    <t>Road with gradient</t>
  </si>
  <si>
    <t>road attribute</t>
  </si>
  <si>
    <t>Road with bump</t>
  </si>
  <si>
    <t>Road tunnel</t>
  </si>
  <si>
    <t>Road with construction site</t>
  </si>
  <si>
    <t>Low speed</t>
  </si>
  <si>
    <t>driving attribute</t>
  </si>
  <si>
    <t>Normal acceleration</t>
  </si>
  <si>
    <t>High acceleration</t>
  </si>
  <si>
    <t>Normal braking</t>
  </si>
  <si>
    <t>High braking</t>
  </si>
  <si>
    <t>Item Usage</t>
  </si>
  <si>
    <t>Correctly used</t>
  </si>
  <si>
    <t>Intended usage</t>
  </si>
  <si>
    <t>Incorrectly used</t>
  </si>
  <si>
    <t>Unintended usage (foreseeable)</t>
  </si>
  <si>
    <t>Normal conditions</t>
  </si>
  <si>
    <t>weather attribute</t>
  </si>
  <si>
    <t>Sun blares (degraded view)</t>
  </si>
  <si>
    <t>Fog (degraded view)</t>
  </si>
  <si>
    <t>Snowfall (degraded view)</t>
  </si>
  <si>
    <t>Cross-wind (lateral force)</t>
  </si>
  <si>
    <t>Rain (slippery road)</t>
  </si>
  <si>
    <t>Snow (slippery road)</t>
  </si>
  <si>
    <t>Glace (slippery road)</t>
  </si>
  <si>
    <t>Deviation (Guideword)</t>
  </si>
  <si>
    <t>Activation error</t>
  </si>
  <si>
    <t>Function unexpectedly activated</t>
  </si>
  <si>
    <t>Quantitative error</t>
  </si>
  <si>
    <t>Actor action too early</t>
  </si>
  <si>
    <t>Timing error</t>
  </si>
  <si>
    <t>Actor action too late</t>
  </si>
  <si>
    <t>Actor action before</t>
  </si>
  <si>
    <t>Sequence error</t>
  </si>
  <si>
    <t>Actor action after</t>
  </si>
  <si>
    <t>Actor effect is reverse</t>
  </si>
  <si>
    <t>Logical error</t>
  </si>
  <si>
    <t>Actor effect is wrong</t>
  </si>
  <si>
    <t>Sensor sensitivity is too high</t>
  </si>
  <si>
    <t>Sensor sensitivity is too low</t>
  </si>
  <si>
    <t>Sensor detection too early</t>
  </si>
  <si>
    <t>Sensor detection too late</t>
  </si>
  <si>
    <t>Sensor detection before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</si>
  <si>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</si>
  <si>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</si>
  <si>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</si>
  <si>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</si>
  <si>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</si>
  <si>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</si>
  <si>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</si>
  <si>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</si>
  <si>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</si>
  <si>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</si>
  <si>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</si>
  <si>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</si>
  <si>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</si>
  <si>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</si>
  <si>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</si>
  <si>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</si>
  <si>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</si>
  <si>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</si>
  <si>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</si>
  <si>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</si>
  <si>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</si>
  <si>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</si>
  <si>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</si>
  <si>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</si>
  <si>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</si>
  <si>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</si>
  <si>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</si>
  <si>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</si>
  <si>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</si>
  <si>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</si>
  <si>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</si>
  <si>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</si>
  <si>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</si>
  <si>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</si>
  <si>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</si>
  <si>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</si>
  <si>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</si>
  <si>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</si>
  <si>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</si>
  <si>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</si>
  <si>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</si>
  <si>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</si>
  <si>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</si>
  <si>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</si>
  <si>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</si>
  <si>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</si>
  <si>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</si>
  <si>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</si>
  <si>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</si>
  <si>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</si>
  <si>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</si>
  <si>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</si>
  <si>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</si>
  <si>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</si>
  <si>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Controllability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</si>
  <si>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</si>
  <si>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</si>
  <si>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</si>
  <si>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</si>
  <si>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</si>
  <si>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</si>
  <si>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</si>
  <si>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</si>
  <si>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</si>
  <si>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</si>
  <si>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</si>
  <si>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</si>
  <si>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</si>
  <si>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Driving in a raining roads is common</t>
  </si>
  <si>
    <t>The collision with other vehciel may result in injuries or casualties</t>
  </si>
  <si>
    <t>driver may lose control of the vehicle</t>
  </si>
  <si>
    <t xml:space="preserve">ASIL D </t>
  </si>
  <si>
    <t>E3 - Medium probability</t>
  </si>
  <si>
    <t>driver may take hands off the steering wheel when LKA is in operation</t>
  </si>
  <si>
    <t>May result in collision with other vehicels</t>
  </si>
  <si>
    <t>driver is able to control the vehcile if the vehicle is out of lane not perceived by the driver</t>
  </si>
  <si>
    <t>only the software bugs or EPS failure may result in this issue, therefore low possibility</t>
  </si>
  <si>
    <t>S3-Severe and life-threatening injuries</t>
  </si>
  <si>
    <t>S3 - Severe and life-threatening injuries</t>
  </si>
  <si>
    <t>ASIL B</t>
  </si>
  <si>
    <t>Driver is normally able to override the LKA torque overlay limit</t>
  </si>
  <si>
    <t>ASIL C</t>
  </si>
  <si>
    <t>LKA function shall keep in ego lane and unintended torque command shall be prevented</t>
  </si>
  <si>
    <t>Unintended oscillating torque shall be prevented/limited for LDW function</t>
  </si>
  <si>
    <t>LKA function shall detect/report driver hands off the wheel within certain amount of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</si>
</sst>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family val="2"/>
      <charset val="1"/>
    </font>
    <font>
      <b/>
      <sz val="11"/>
      <name val="Cambria"/>
      <family val="1"/>
      <charset val="1"/>
    </font>
    <font>
      <sz val="11"/>
      <name val="Cambria"/>
      <family val="1"/>
      <charset val="1"/>
    </font>
    <font>
      <b/>
      <sz val="11"/>
      <color rgb="FF000000"/>
      <name val="Arial"/>
      <family val="2"/>
      <charset val="1"/>
    </font>
    <font>
      <sz val="10"/>
      <name val="Arial"/>
      <family val="2"/>
      <charset val="1"/>
    </font>
    <font>
      <sz val="10"/>
      <name val="Cambria"/>
      <family val="1"/>
      <charset val="1"/>
    </font>
    <font>
      <b/>
      <sz val="16"/>
      <color rgb="FF0000FF"/>
      <name val="Arial"/>
      <family val="2"/>
      <charset val="1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1"/>
      <name val="Arial"/>
      <family val="2"/>
      <charset val="1"/>
    </font>
    <font>
      <b/>
      <sz val="11"/>
      <name val="Arial"/>
      <family val="2"/>
      <charset val="1"/>
    </font>
    <font>
      <sz val="11"/>
      <color rgb="FF0000FF"/>
      <name val="Arial"/>
      <family val="2"/>
      <charset val="1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3F3F3"/>
      </patternFill>
    </fill>
    <fill>
      <patternFill patternType="solid">
        <fgColor rgb="FFEFEFEF"/>
        <bgColor rgb="FFF3F3F3"/>
      </patternFill>
    </fill>
    <fill>
      <patternFill patternType="solid">
        <fgColor rgb="FFF3F3F3"/>
        <bgColor rgb="FFEFEFEF"/>
      </patternFill>
    </fill>
    <fill>
      <patternFill patternType="solid">
        <fgColor rgb="FFB7B7B7"/>
        <bgColor rgb="FFBFBFBF"/>
      </patternFill>
    </fill>
    <fill>
      <patternFill patternType="solid">
        <fgColor rgb="FFBFBFBF"/>
        <bgColor rgb="FFB7B7B7"/>
      </patternFill>
    </fill>
  </fills>
  <borders count="1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3" fillId="2" borderId="0" xfId="0" applyFont="1" applyFill="1" applyAlignment="1"/>
    <xf numFmtId="0" fontId="1" fillId="3" borderId="1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top"/>
    </xf>
    <xf numFmtId="0" fontId="4" fillId="0" borderId="0" xfId="0" applyFont="1"/>
    <xf numFmtId="0" fontId="7" fillId="0" borderId="0" xfId="0" applyFont="1" applyAlignment="1">
      <alignment vertical="center"/>
    </xf>
    <xf numFmtId="0" fontId="4" fillId="0" borderId="0" xfId="0" applyFont="1" applyAlignment="1"/>
    <xf numFmtId="0" fontId="7" fillId="0" borderId="0" xfId="0" applyFont="1" applyAlignment="1"/>
    <xf numFmtId="0" fontId="7" fillId="0" borderId="0" xfId="0" applyFont="1"/>
    <xf numFmtId="0" fontId="7" fillId="6" borderId="4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vertical="center"/>
    </xf>
    <xf numFmtId="0" fontId="8" fillId="0" borderId="6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4" fillId="6" borderId="4" xfId="0" applyFont="1" applyFill="1" applyBorder="1" applyAlignment="1">
      <alignment vertical="center"/>
    </xf>
    <xf numFmtId="0" fontId="3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10" fillId="0" borderId="7" xfId="0" applyFont="1" applyBorder="1" applyAlignment="1"/>
    <xf numFmtId="0" fontId="9" fillId="0" borderId="7" xfId="0" applyFont="1" applyBorder="1" applyAlignment="1"/>
    <xf numFmtId="0" fontId="10" fillId="6" borderId="3" xfId="0" applyFont="1" applyFill="1" applyBorder="1" applyAlignment="1">
      <alignment horizontal="center"/>
    </xf>
    <xf numFmtId="0" fontId="10" fillId="6" borderId="8" xfId="0" applyFont="1" applyFill="1" applyBorder="1"/>
    <xf numFmtId="0" fontId="11" fillId="0" borderId="3" xfId="0" applyFont="1" applyBorder="1" applyAlignment="1">
      <alignment horizontal="center" vertical="top" wrapText="1"/>
    </xf>
    <xf numFmtId="0" fontId="9" fillId="0" borderId="8" xfId="0" applyFont="1" applyBorder="1" applyAlignment="1">
      <alignment horizontal="left"/>
    </xf>
    <xf numFmtId="0" fontId="9" fillId="0" borderId="8" xfId="0" applyFont="1" applyBorder="1" applyAlignment="1"/>
    <xf numFmtId="0" fontId="11" fillId="0" borderId="8" xfId="0" applyFont="1" applyBorder="1" applyAlignment="1">
      <alignment horizontal="left"/>
    </xf>
    <xf numFmtId="0" fontId="9" fillId="6" borderId="3" xfId="0" applyFont="1" applyFill="1" applyBorder="1" applyAlignment="1"/>
    <xf numFmtId="0" fontId="9" fillId="6" borderId="8" xfId="0" applyFont="1" applyFill="1" applyBorder="1" applyAlignment="1"/>
    <xf numFmtId="0" fontId="4" fillId="0" borderId="6" xfId="0" applyFont="1" applyBorder="1" applyAlignment="1">
      <alignment horizontal="center" vertical="top" wrapText="1"/>
    </xf>
    <xf numFmtId="0" fontId="7" fillId="6" borderId="9" xfId="0" applyFont="1" applyFill="1" applyBorder="1" applyAlignment="1">
      <alignment vertical="center"/>
    </xf>
    <xf numFmtId="0" fontId="7" fillId="6" borderId="5" xfId="0" applyFont="1" applyFill="1" applyBorder="1" applyAlignment="1">
      <alignment vertical="center"/>
    </xf>
    <xf numFmtId="0" fontId="4" fillId="0" borderId="9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6" borderId="9" xfId="0" applyFont="1" applyFill="1" applyBorder="1" applyAlignment="1">
      <alignment vertical="center"/>
    </xf>
    <xf numFmtId="0" fontId="4" fillId="6" borderId="5" xfId="0" applyFont="1" applyFill="1" applyBorder="1" applyAlignment="1">
      <alignment vertical="center"/>
    </xf>
    <xf numFmtId="0" fontId="9" fillId="0" borderId="8" xfId="0" applyFont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3F3F3"/>
      <rgbColor rgb="FFEFEFEF"/>
      <rgbColor rgb="FF660066"/>
      <rgbColor rgb="FFFF8080"/>
      <rgbColor rgb="FF0066CC"/>
      <rgbColor rgb="FFB7B7B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"/>
  <sheetViews>
    <sheetView tabSelected="1" topLeftCell="P1" zoomScaleNormal="100" workbookViewId="0">
      <selection activeCell="V16" sqref="V16:V19"/>
    </sheetView>
  </sheetViews>
  <sheetFormatPr defaultRowHeight="13.2" x14ac:dyDescent="0.25"/>
  <cols>
    <col min="1" max="1" width="14.21875"/>
    <col min="2" max="2" width="21.88671875"/>
    <col min="3" max="3" width="18.77734375"/>
    <col min="4" max="4" width="23.5546875" customWidth="1"/>
    <col min="5" max="5" width="18.109375"/>
    <col min="6" max="6" width="18.6640625"/>
    <col min="7" max="7" width="16.21875"/>
    <col min="8" max="8" width="37.5546875" customWidth="1"/>
    <col min="9" max="9" width="18.6640625"/>
    <col min="10" max="10" width="26.44140625" customWidth="1"/>
    <col min="11" max="11" width="32.109375" customWidth="1"/>
    <col min="12" max="12" width="30.109375" customWidth="1"/>
    <col min="13" max="13" width="27.6640625"/>
    <col min="14" max="14" width="25.21875"/>
    <col min="15" max="15" width="20.5546875" customWidth="1"/>
    <col min="16" max="16" width="32.44140625" customWidth="1"/>
    <col min="17" max="17" width="20.33203125"/>
    <col min="18" max="18" width="18.33203125"/>
    <col min="19" max="19" width="20.33203125"/>
    <col min="20" max="20" width="39.77734375"/>
    <col min="21" max="21" width="14.21875"/>
    <col min="22" max="22" width="47.21875" customWidth="1"/>
    <col min="23" max="1025" width="14.21875"/>
  </cols>
  <sheetData>
    <row r="1" spans="1:28" ht="13.8" x14ac:dyDescent="0.25">
      <c r="A1" s="1"/>
      <c r="B1" s="2" t="s">
        <v>0</v>
      </c>
      <c r="C1" s="1"/>
      <c r="D1" s="1"/>
      <c r="E1" s="1"/>
      <c r="F1" s="1"/>
      <c r="G1" s="1"/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4"/>
      <c r="Y1" s="4"/>
      <c r="Z1" s="4"/>
      <c r="AA1" s="4"/>
      <c r="AB1" s="4"/>
    </row>
    <row r="2" spans="1:28" ht="13.8" x14ac:dyDescent="0.25">
      <c r="A2" s="1"/>
      <c r="B2" s="5" t="s">
        <v>1</v>
      </c>
      <c r="C2" s="1"/>
      <c r="D2" s="1"/>
      <c r="E2" s="1"/>
      <c r="F2" s="1"/>
      <c r="G2" s="1"/>
      <c r="H2" s="1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4"/>
      <c r="X2" s="4"/>
      <c r="Y2" s="4"/>
      <c r="Z2" s="4"/>
      <c r="AA2" s="4"/>
      <c r="AB2" s="4"/>
    </row>
    <row r="3" spans="1:28" ht="13.8" x14ac:dyDescent="0.25">
      <c r="A3" s="1"/>
      <c r="B3" s="6" t="s">
        <v>2</v>
      </c>
      <c r="C3" s="1"/>
      <c r="D3" s="1"/>
      <c r="E3" s="1"/>
      <c r="F3" s="1"/>
      <c r="G3" s="1"/>
      <c r="H3" s="1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4"/>
      <c r="X3" s="4"/>
      <c r="Y3" s="4"/>
      <c r="Z3" s="4"/>
      <c r="AA3" s="4"/>
      <c r="AB3" s="4"/>
    </row>
    <row r="4" spans="1:28" ht="13.8" x14ac:dyDescent="0.25">
      <c r="A4" s="1"/>
      <c r="B4" s="6" t="s">
        <v>3</v>
      </c>
      <c r="C4" s="1"/>
      <c r="D4" s="1"/>
      <c r="E4" s="1"/>
      <c r="F4" s="1"/>
      <c r="G4" s="1"/>
      <c r="H4" s="1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4"/>
      <c r="X4" s="4"/>
      <c r="Y4" s="4"/>
      <c r="Z4" s="4"/>
      <c r="AA4" s="4"/>
      <c r="AB4" s="4"/>
    </row>
    <row r="5" spans="1:28" ht="13.8" x14ac:dyDescent="0.25">
      <c r="A5" s="1"/>
      <c r="B5" s="5" t="s">
        <v>4</v>
      </c>
      <c r="C5" s="1"/>
      <c r="D5" s="1"/>
      <c r="E5" s="1"/>
      <c r="F5" s="1"/>
      <c r="G5" s="1"/>
      <c r="H5" s="1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4"/>
      <c r="X5" s="4"/>
      <c r="Y5" s="4"/>
      <c r="Z5" s="4"/>
      <c r="AA5" s="4"/>
      <c r="AB5" s="4"/>
    </row>
    <row r="6" spans="1:28" ht="13.8" x14ac:dyDescent="0.25">
      <c r="A6" s="1"/>
      <c r="B6" s="5" t="s">
        <v>5</v>
      </c>
      <c r="C6" s="1"/>
      <c r="D6" s="1"/>
      <c r="E6" s="1"/>
      <c r="F6" s="1"/>
      <c r="G6" s="1"/>
      <c r="H6" s="1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4"/>
      <c r="X6" s="4"/>
      <c r="Y6" s="4"/>
      <c r="Z6" s="4"/>
      <c r="AA6" s="4"/>
      <c r="AB6" s="4"/>
    </row>
    <row r="7" spans="1:28" ht="13.8" x14ac:dyDescent="0.25">
      <c r="A7" s="1"/>
      <c r="B7" s="1"/>
      <c r="C7" s="1"/>
      <c r="D7" s="1"/>
      <c r="E7" s="1"/>
      <c r="F7" s="1"/>
      <c r="G7" s="1"/>
      <c r="H7" s="1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4"/>
      <c r="X7" s="4"/>
      <c r="Y7" s="4"/>
      <c r="Z7" s="4"/>
      <c r="AA7" s="4"/>
      <c r="AB7" s="4"/>
    </row>
    <row r="8" spans="1:28" ht="13.8" x14ac:dyDescent="0.25">
      <c r="A8" s="1"/>
      <c r="B8" s="1"/>
      <c r="C8" s="1"/>
      <c r="D8" s="1"/>
      <c r="E8" s="1"/>
      <c r="F8" s="1"/>
      <c r="G8" s="1"/>
      <c r="H8" s="1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4"/>
      <c r="X8" s="4"/>
      <c r="Y8" s="4"/>
      <c r="Z8" s="4"/>
      <c r="AA8" s="4"/>
      <c r="AB8" s="4"/>
    </row>
    <row r="9" spans="1:28" ht="13.8" x14ac:dyDescent="0.25">
      <c r="A9" s="1"/>
      <c r="B9" s="1"/>
      <c r="C9" s="1"/>
      <c r="D9" s="1"/>
      <c r="E9" s="1"/>
      <c r="F9" s="1"/>
      <c r="G9" s="1"/>
      <c r="H9" s="1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4"/>
      <c r="X9" s="4"/>
      <c r="Y9" s="4"/>
      <c r="Z9" s="4"/>
      <c r="AA9" s="4"/>
      <c r="AB9" s="4"/>
    </row>
    <row r="10" spans="1:28" ht="15.75" customHeight="1" x14ac:dyDescent="0.25">
      <c r="A10" s="7" t="s">
        <v>6</v>
      </c>
      <c r="B10" s="57" t="s">
        <v>7</v>
      </c>
      <c r="C10" s="57"/>
      <c r="D10" s="57"/>
      <c r="E10" s="57"/>
      <c r="F10" s="57"/>
      <c r="G10" s="57"/>
      <c r="H10" s="57"/>
      <c r="I10" s="58" t="s">
        <v>8</v>
      </c>
      <c r="J10" s="58"/>
      <c r="K10" s="58"/>
      <c r="L10" s="58"/>
      <c r="M10" s="58"/>
      <c r="N10" s="58"/>
      <c r="O10" s="58" t="s">
        <v>9</v>
      </c>
      <c r="P10" s="58"/>
      <c r="Q10" s="58"/>
      <c r="R10" s="58"/>
      <c r="S10" s="58"/>
      <c r="T10" s="58"/>
      <c r="U10" s="59" t="s">
        <v>10</v>
      </c>
      <c r="V10" s="59"/>
      <c r="W10" s="4"/>
      <c r="X10" s="4"/>
      <c r="Y10" s="4"/>
      <c r="Z10" s="4"/>
      <c r="AA10" s="4"/>
      <c r="AB10" s="4"/>
    </row>
    <row r="11" spans="1:28" ht="37.5" customHeight="1" x14ac:dyDescent="0.25">
      <c r="A11" s="8"/>
      <c r="B11" s="9" t="s">
        <v>11</v>
      </c>
      <c r="C11" s="9" t="s">
        <v>12</v>
      </c>
      <c r="D11" s="9" t="s">
        <v>13</v>
      </c>
      <c r="E11" s="9" t="s">
        <v>14</v>
      </c>
      <c r="F11" s="9" t="s">
        <v>15</v>
      </c>
      <c r="G11" s="9" t="s">
        <v>16</v>
      </c>
      <c r="H11" s="9" t="s">
        <v>17</v>
      </c>
      <c r="I11" s="9" t="s">
        <v>18</v>
      </c>
      <c r="J11" s="9" t="s">
        <v>19</v>
      </c>
      <c r="K11" s="9" t="s">
        <v>20</v>
      </c>
      <c r="L11" s="9" t="s">
        <v>21</v>
      </c>
      <c r="M11" s="9" t="s">
        <v>22</v>
      </c>
      <c r="N11" s="9" t="s">
        <v>23</v>
      </c>
      <c r="O11" s="9" t="s">
        <v>24</v>
      </c>
      <c r="P11" s="9" t="s">
        <v>25</v>
      </c>
      <c r="Q11" s="9" t="s">
        <v>26</v>
      </c>
      <c r="R11" s="9" t="s">
        <v>27</v>
      </c>
      <c r="S11" s="9" t="s">
        <v>28</v>
      </c>
      <c r="T11" s="9" t="s">
        <v>29</v>
      </c>
      <c r="U11" s="9" t="s">
        <v>30</v>
      </c>
      <c r="V11" s="8" t="s">
        <v>31</v>
      </c>
      <c r="W11" s="1"/>
      <c r="X11" s="1"/>
      <c r="Y11" s="1"/>
      <c r="Z11" s="1"/>
      <c r="AA11" s="1"/>
      <c r="AB11" s="1"/>
    </row>
    <row r="12" spans="1:28" ht="15.6" customHeight="1" x14ac:dyDescent="0.25">
      <c r="A12" s="10" t="s">
        <v>32</v>
      </c>
      <c r="B12" s="10" t="s">
        <v>33</v>
      </c>
      <c r="C12" s="10" t="s">
        <v>34</v>
      </c>
      <c r="D12" s="56" t="s">
        <v>35</v>
      </c>
      <c r="E12" s="10" t="s">
        <v>36</v>
      </c>
      <c r="F12" s="10" t="s">
        <v>37</v>
      </c>
      <c r="G12" s="10" t="s">
        <v>38</v>
      </c>
      <c r="H12" s="11" t="s">
        <v>39</v>
      </c>
      <c r="I12" s="11" t="s">
        <v>40</v>
      </c>
      <c r="J12" s="11" t="s">
        <v>41</v>
      </c>
      <c r="K12" s="12" t="s">
        <v>42</v>
      </c>
      <c r="L12" s="11" t="s">
        <v>43</v>
      </c>
      <c r="M12" s="11" t="s">
        <v>44</v>
      </c>
      <c r="N12" s="13" t="s">
        <v>45</v>
      </c>
      <c r="O12" s="17" t="s">
        <v>87</v>
      </c>
      <c r="P12" s="11" t="s">
        <v>279</v>
      </c>
      <c r="Q12" s="11" t="s">
        <v>288</v>
      </c>
      <c r="R12" s="11" t="s">
        <v>280</v>
      </c>
      <c r="S12" s="10" t="s">
        <v>139</v>
      </c>
      <c r="T12" s="11" t="s">
        <v>281</v>
      </c>
      <c r="U12" s="10" t="s">
        <v>282</v>
      </c>
      <c r="V12" s="14" t="s">
        <v>294</v>
      </c>
      <c r="W12" s="15"/>
      <c r="X12" s="15"/>
      <c r="Y12" s="15"/>
      <c r="Z12" s="16"/>
      <c r="AA12" s="16"/>
      <c r="AB12" s="16"/>
    </row>
    <row r="13" spans="1:28" ht="12.75" customHeight="1" x14ac:dyDescent="0.25">
      <c r="A13" s="10" t="s">
        <v>46</v>
      </c>
      <c r="B13" s="10" t="s">
        <v>33</v>
      </c>
      <c r="C13" s="10" t="s">
        <v>47</v>
      </c>
      <c r="D13" s="55" t="s">
        <v>48</v>
      </c>
      <c r="E13" s="10" t="s">
        <v>36</v>
      </c>
      <c r="F13" s="10" t="s">
        <v>49</v>
      </c>
      <c r="G13" s="10" t="s">
        <v>50</v>
      </c>
      <c r="H13" s="11" t="s">
        <v>51</v>
      </c>
      <c r="I13" s="11" t="s">
        <v>52</v>
      </c>
      <c r="J13" s="11" t="s">
        <v>53</v>
      </c>
      <c r="K13" s="11" t="s">
        <v>54</v>
      </c>
      <c r="L13" s="11" t="s">
        <v>55</v>
      </c>
      <c r="M13" s="11" t="s">
        <v>56</v>
      </c>
      <c r="N13" s="11" t="s">
        <v>57</v>
      </c>
      <c r="O13" s="17" t="s">
        <v>87</v>
      </c>
      <c r="P13" s="11" t="s">
        <v>284</v>
      </c>
      <c r="Q13" s="11" t="s">
        <v>289</v>
      </c>
      <c r="R13" s="11" t="s">
        <v>285</v>
      </c>
      <c r="S13" s="10" t="s">
        <v>122</v>
      </c>
      <c r="T13" s="11" t="s">
        <v>286</v>
      </c>
      <c r="U13" s="10" t="s">
        <v>292</v>
      </c>
      <c r="V13" s="14" t="s">
        <v>295</v>
      </c>
      <c r="W13" s="15"/>
      <c r="X13" s="15"/>
      <c r="Y13" s="15"/>
      <c r="Z13" s="16"/>
      <c r="AA13" s="16"/>
      <c r="AB13" s="16"/>
    </row>
    <row r="14" spans="1:28" ht="12.75" customHeight="1" x14ac:dyDescent="0.25">
      <c r="A14" s="17" t="s">
        <v>58</v>
      </c>
      <c r="B14" s="17" t="s">
        <v>33</v>
      </c>
      <c r="C14" s="17" t="s">
        <v>47</v>
      </c>
      <c r="D14" s="17" t="s">
        <v>48</v>
      </c>
      <c r="E14" s="17" t="s">
        <v>36</v>
      </c>
      <c r="F14" s="17" t="s">
        <v>59</v>
      </c>
      <c r="G14" s="17" t="s">
        <v>38</v>
      </c>
      <c r="H14" s="11" t="s">
        <v>60</v>
      </c>
      <c r="I14" s="11" t="s">
        <v>52</v>
      </c>
      <c r="J14" s="18" t="s">
        <v>41</v>
      </c>
      <c r="K14" s="18" t="s">
        <v>61</v>
      </c>
      <c r="L14" s="18" t="s">
        <v>62</v>
      </c>
      <c r="M14" s="18" t="s">
        <v>63</v>
      </c>
      <c r="N14" s="18" t="s">
        <v>64</v>
      </c>
      <c r="O14" s="17" t="s">
        <v>283</v>
      </c>
      <c r="P14" s="17" t="s">
        <v>287</v>
      </c>
      <c r="Q14" s="11" t="s">
        <v>289</v>
      </c>
      <c r="R14" s="11" t="s">
        <v>285</v>
      </c>
      <c r="S14" s="17" t="s">
        <v>122</v>
      </c>
      <c r="T14" s="18" t="s">
        <v>291</v>
      </c>
      <c r="U14" s="17" t="s">
        <v>290</v>
      </c>
      <c r="V14" s="14" t="s">
        <v>293</v>
      </c>
      <c r="W14" s="20"/>
      <c r="X14" s="20"/>
      <c r="Y14" s="20"/>
      <c r="Z14" s="21"/>
      <c r="AA14" s="21"/>
      <c r="AB14" s="21"/>
    </row>
    <row r="15" spans="1:28" ht="12.75" customHeight="1" x14ac:dyDescent="0.25">
      <c r="A15" s="17" t="s">
        <v>65</v>
      </c>
      <c r="B15" s="17" t="s">
        <v>33</v>
      </c>
      <c r="C15" s="17" t="s">
        <v>34</v>
      </c>
      <c r="D15" s="17" t="s">
        <v>48</v>
      </c>
      <c r="E15" s="17" t="s">
        <v>36</v>
      </c>
      <c r="F15" s="17"/>
      <c r="G15" s="17" t="s">
        <v>38</v>
      </c>
      <c r="H15" s="17" t="s">
        <v>66</v>
      </c>
      <c r="I15" s="11" t="s">
        <v>52</v>
      </c>
      <c r="J15" s="18" t="s">
        <v>67</v>
      </c>
      <c r="K15" s="17" t="s">
        <v>68</v>
      </c>
      <c r="L15" s="18" t="s">
        <v>69</v>
      </c>
      <c r="M15" s="18" t="s">
        <v>70</v>
      </c>
      <c r="N15" s="18" t="s">
        <v>71</v>
      </c>
      <c r="O15" s="17" t="s">
        <v>283</v>
      </c>
      <c r="P15" s="17" t="s">
        <v>287</v>
      </c>
      <c r="Q15" s="11" t="s">
        <v>288</v>
      </c>
      <c r="R15" s="11" t="s">
        <v>285</v>
      </c>
      <c r="S15" s="17" t="s">
        <v>122</v>
      </c>
      <c r="T15" s="18" t="s">
        <v>291</v>
      </c>
      <c r="U15" s="17" t="s">
        <v>290</v>
      </c>
      <c r="V15" s="14" t="s">
        <v>293</v>
      </c>
      <c r="W15" s="20"/>
      <c r="X15" s="20"/>
      <c r="Y15" s="20"/>
      <c r="Z15" s="21"/>
      <c r="AA15" s="21"/>
      <c r="AB15" s="21"/>
    </row>
  </sheetData>
  <mergeCells count="4">
    <mergeCell ref="B10:H10"/>
    <mergeCell ref="I10:N10"/>
    <mergeCell ref="O10:T10"/>
    <mergeCell ref="U10:V10"/>
  </mergeCells>
  <pageMargins left="0.74791666666666701" right="0.74791666666666701" top="0.98402777777777795" bottom="0.9840277777777779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8"/>
  <sheetViews>
    <sheetView topLeftCell="P1" zoomScaleNormal="100" workbookViewId="0">
      <selection activeCell="R15" sqref="R15"/>
    </sheetView>
  </sheetViews>
  <sheetFormatPr defaultRowHeight="13.2" x14ac:dyDescent="0.25"/>
  <cols>
    <col min="1" max="1" width="10.88671875"/>
    <col min="2" max="2" width="23.88671875"/>
    <col min="3" max="3" width="26.33203125"/>
    <col min="4" max="4" width="35"/>
    <col min="5" max="5" width="35.88671875"/>
    <col min="6" max="6" width="30.6640625"/>
    <col min="7" max="7" width="22.21875"/>
    <col min="8" max="8" width="19.5546875"/>
    <col min="9" max="9" width="38.33203125"/>
    <col min="10" max="10" width="25.21875"/>
    <col min="11" max="11" width="24.5546875"/>
    <col min="12" max="12" width="29.5546875"/>
    <col min="13" max="13" width="43.5546875"/>
    <col min="14" max="14" width="19.21875"/>
    <col min="15" max="15" width="17.5546875"/>
    <col min="16" max="16" width="35"/>
    <col min="17" max="17" width="27.109375"/>
    <col min="18" max="19" width="43.21875"/>
    <col min="20" max="20" width="37"/>
    <col min="21" max="21" width="33.77734375"/>
    <col min="22" max="22" width="30.77734375"/>
    <col min="23" max="23" width="19.6640625"/>
    <col min="24" max="29" width="8.5546875"/>
    <col min="30" max="1025" width="14.21875"/>
  </cols>
  <sheetData>
    <row r="1" spans="1:29" ht="20.25" customHeight="1" x14ac:dyDescent="0.25">
      <c r="A1" s="22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</row>
    <row r="2" spans="1:29" ht="12.75" customHeight="1" x14ac:dyDescent="0.25">
      <c r="A2" s="24"/>
      <c r="B2" s="25" t="s">
        <v>72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</row>
    <row r="3" spans="1:29" ht="12.75" customHeight="1" x14ac:dyDescent="0.25">
      <c r="A3" s="23"/>
      <c r="C3" s="23"/>
      <c r="D3" s="23"/>
      <c r="E3" s="23"/>
      <c r="F3" s="23"/>
      <c r="G3" s="23"/>
      <c r="H3" s="23"/>
      <c r="I3" s="26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</row>
    <row r="4" spans="1:29" ht="15.75" customHeight="1" x14ac:dyDescent="0.25">
      <c r="B4" s="7" t="s">
        <v>6</v>
      </c>
      <c r="C4" s="60" t="s">
        <v>7</v>
      </c>
      <c r="D4" s="60"/>
      <c r="E4" s="60"/>
      <c r="F4" s="60"/>
      <c r="G4" s="60"/>
      <c r="H4" s="60"/>
      <c r="I4" s="60"/>
      <c r="J4" s="61" t="s">
        <v>8</v>
      </c>
      <c r="K4" s="61"/>
      <c r="L4" s="61"/>
      <c r="M4" s="61"/>
      <c r="N4" s="61"/>
      <c r="O4" s="61"/>
      <c r="P4" s="61" t="s">
        <v>9</v>
      </c>
      <c r="Q4" s="61"/>
      <c r="R4" s="61"/>
      <c r="S4" s="61"/>
      <c r="T4" s="61"/>
      <c r="U4" s="61"/>
      <c r="V4" s="62" t="s">
        <v>10</v>
      </c>
      <c r="W4" s="62"/>
    </row>
    <row r="5" spans="1:29" ht="27.6" x14ac:dyDescent="0.25">
      <c r="B5" s="8"/>
      <c r="C5" s="9" t="s">
        <v>11</v>
      </c>
      <c r="D5" s="9" t="s">
        <v>12</v>
      </c>
      <c r="E5" s="9" t="s">
        <v>13</v>
      </c>
      <c r="F5" s="9" t="s">
        <v>73</v>
      </c>
      <c r="G5" s="9" t="s">
        <v>15</v>
      </c>
      <c r="H5" s="9" t="s">
        <v>16</v>
      </c>
      <c r="I5" s="9" t="s">
        <v>17</v>
      </c>
      <c r="J5" s="9" t="s">
        <v>18</v>
      </c>
      <c r="K5" s="9" t="s">
        <v>19</v>
      </c>
      <c r="L5" s="9" t="s">
        <v>20</v>
      </c>
      <c r="M5" s="9" t="s">
        <v>21</v>
      </c>
      <c r="N5" s="9" t="s">
        <v>22</v>
      </c>
      <c r="O5" s="9" t="s">
        <v>23</v>
      </c>
      <c r="P5" s="9" t="s">
        <v>24</v>
      </c>
      <c r="Q5" s="9" t="s">
        <v>25</v>
      </c>
      <c r="R5" s="9" t="s">
        <v>26</v>
      </c>
      <c r="S5" s="9" t="s">
        <v>27</v>
      </c>
      <c r="T5" s="9" t="s">
        <v>28</v>
      </c>
      <c r="U5" s="9" t="s">
        <v>29</v>
      </c>
      <c r="V5" s="9" t="s">
        <v>30</v>
      </c>
      <c r="W5" s="8" t="s">
        <v>31</v>
      </c>
      <c r="X5" s="1"/>
      <c r="Y5" s="1"/>
      <c r="Z5" s="1"/>
      <c r="AA5" s="1"/>
      <c r="AB5" s="1"/>
      <c r="AC5" s="1"/>
    </row>
    <row r="6" spans="1:29" ht="12.75" customHeight="1" x14ac:dyDescent="0.25">
      <c r="A6" s="21"/>
      <c r="B6" s="17" t="s">
        <v>32</v>
      </c>
      <c r="C6" s="17" t="s">
        <v>74</v>
      </c>
      <c r="D6" s="17" t="s">
        <v>75</v>
      </c>
      <c r="E6" s="17" t="s">
        <v>76</v>
      </c>
      <c r="F6" s="17" t="s">
        <v>77</v>
      </c>
      <c r="G6" s="17" t="s">
        <v>78</v>
      </c>
      <c r="H6" s="17" t="s">
        <v>79</v>
      </c>
      <c r="I6" s="17" t="s">
        <v>80</v>
      </c>
      <c r="J6" s="17" t="s">
        <v>81</v>
      </c>
      <c r="K6" s="17" t="s">
        <v>82</v>
      </c>
      <c r="L6" s="17" t="s">
        <v>83</v>
      </c>
      <c r="M6" s="17" t="s">
        <v>84</v>
      </c>
      <c r="N6" s="17" t="s">
        <v>85</v>
      </c>
      <c r="O6" s="17" t="s">
        <v>86</v>
      </c>
      <c r="P6" s="17" t="s">
        <v>87</v>
      </c>
      <c r="Q6" s="17" t="s">
        <v>88</v>
      </c>
      <c r="R6" s="17" t="s">
        <v>89</v>
      </c>
      <c r="S6" s="17" t="s">
        <v>90</v>
      </c>
      <c r="T6" s="17" t="s">
        <v>91</v>
      </c>
      <c r="U6" s="17" t="s">
        <v>92</v>
      </c>
      <c r="V6" s="17" t="s">
        <v>93</v>
      </c>
      <c r="W6" s="19" t="s">
        <v>94</v>
      </c>
      <c r="X6" s="20"/>
      <c r="Y6" s="20"/>
      <c r="Z6" s="20"/>
      <c r="AA6" s="21"/>
      <c r="AB6" s="21"/>
      <c r="AC6" s="21"/>
    </row>
    <row r="7" spans="1:29" ht="12.75" customHeight="1" x14ac:dyDescent="0.25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</row>
    <row r="8" spans="1:29" ht="12.75" customHeight="1" x14ac:dyDescent="0.25">
      <c r="A8" s="23"/>
      <c r="B8" s="25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</row>
    <row r="9" spans="1:29" ht="12.75" customHeight="1" x14ac:dyDescent="0.25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</row>
    <row r="10" spans="1:29" ht="12.75" customHeight="1" x14ac:dyDescent="0.25">
      <c r="A10" s="23"/>
      <c r="B10" s="25" t="s">
        <v>95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</row>
    <row r="11" spans="1:29" ht="12.75" customHeight="1" x14ac:dyDescent="0.25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</row>
    <row r="12" spans="1:29" ht="15.75" customHeight="1" x14ac:dyDescent="0.25">
      <c r="B12" s="7" t="s">
        <v>6</v>
      </c>
      <c r="C12" s="57" t="s">
        <v>96</v>
      </c>
      <c r="D12" s="57"/>
      <c r="E12" s="57"/>
      <c r="F12" s="57"/>
      <c r="G12" s="57"/>
      <c r="H12" s="57"/>
      <c r="I12" s="57"/>
      <c r="J12" s="58" t="s">
        <v>8</v>
      </c>
      <c r="K12" s="58"/>
      <c r="L12" s="58"/>
      <c r="M12" s="58"/>
      <c r="N12" s="58"/>
      <c r="O12" s="58"/>
      <c r="P12" s="58" t="s">
        <v>9</v>
      </c>
      <c r="Q12" s="58"/>
      <c r="R12" s="58"/>
      <c r="S12" s="58"/>
      <c r="T12" s="58"/>
      <c r="U12" s="58"/>
      <c r="V12" s="59" t="s">
        <v>10</v>
      </c>
      <c r="W12" s="59"/>
      <c r="X12" s="4"/>
      <c r="Y12" s="4"/>
      <c r="Z12" s="4"/>
      <c r="AA12" s="4"/>
      <c r="AB12" s="4"/>
      <c r="AC12" s="4"/>
    </row>
    <row r="13" spans="1:29" ht="27.6" x14ac:dyDescent="0.25">
      <c r="B13" s="8"/>
      <c r="C13" s="9" t="s">
        <v>11</v>
      </c>
      <c r="D13" s="9" t="s">
        <v>12</v>
      </c>
      <c r="E13" s="9" t="s">
        <v>13</v>
      </c>
      <c r="F13" s="9" t="s">
        <v>73</v>
      </c>
      <c r="G13" s="9" t="s">
        <v>15</v>
      </c>
      <c r="H13" s="9" t="s">
        <v>16</v>
      </c>
      <c r="I13" s="9" t="s">
        <v>17</v>
      </c>
      <c r="J13" s="9" t="s">
        <v>18</v>
      </c>
      <c r="K13" s="9" t="s">
        <v>19</v>
      </c>
      <c r="L13" s="9" t="s">
        <v>20</v>
      </c>
      <c r="M13" s="9" t="s">
        <v>21</v>
      </c>
      <c r="N13" s="9" t="s">
        <v>22</v>
      </c>
      <c r="O13" s="9" t="s">
        <v>23</v>
      </c>
      <c r="P13" s="9" t="s">
        <v>24</v>
      </c>
      <c r="Q13" s="9" t="s">
        <v>25</v>
      </c>
      <c r="R13" s="9" t="s">
        <v>26</v>
      </c>
      <c r="S13" s="9" t="s">
        <v>27</v>
      </c>
      <c r="T13" s="9" t="s">
        <v>28</v>
      </c>
      <c r="U13" s="9" t="s">
        <v>29</v>
      </c>
      <c r="V13" s="9" t="s">
        <v>30</v>
      </c>
      <c r="W13" s="8" t="s">
        <v>31</v>
      </c>
      <c r="X13" s="1"/>
      <c r="Y13" s="1"/>
      <c r="Z13" s="1"/>
      <c r="AA13" s="1"/>
      <c r="AB13" s="1"/>
      <c r="AC13" s="1"/>
    </row>
    <row r="14" spans="1:29" ht="12.75" customHeight="1" x14ac:dyDescent="0.25">
      <c r="B14" s="17" t="s">
        <v>32</v>
      </c>
      <c r="C14" s="17" t="s">
        <v>97</v>
      </c>
      <c r="D14" s="17" t="s">
        <v>98</v>
      </c>
      <c r="E14" s="17" t="s">
        <v>99</v>
      </c>
      <c r="F14" s="17" t="s">
        <v>100</v>
      </c>
      <c r="G14" s="17" t="s">
        <v>78</v>
      </c>
      <c r="H14" s="17" t="s">
        <v>101</v>
      </c>
      <c r="I14" s="17" t="s">
        <v>102</v>
      </c>
      <c r="J14" s="17" t="s">
        <v>81</v>
      </c>
      <c r="K14" s="17" t="s">
        <v>103</v>
      </c>
      <c r="L14" s="17" t="s">
        <v>83</v>
      </c>
      <c r="M14" s="17" t="s">
        <v>104</v>
      </c>
      <c r="N14" s="17" t="s">
        <v>85</v>
      </c>
      <c r="O14" s="17" t="s">
        <v>86</v>
      </c>
      <c r="P14" s="17" t="s">
        <v>87</v>
      </c>
      <c r="Q14" s="17" t="s">
        <v>88</v>
      </c>
      <c r="R14" s="17" t="s">
        <v>89</v>
      </c>
      <c r="S14" s="17" t="s">
        <v>90</v>
      </c>
      <c r="T14" s="17" t="s">
        <v>91</v>
      </c>
      <c r="U14" s="17" t="s">
        <v>92</v>
      </c>
      <c r="V14" s="17" t="s">
        <v>93</v>
      </c>
      <c r="W14" s="19" t="s">
        <v>105</v>
      </c>
      <c r="X14" s="20"/>
      <c r="Y14" s="20"/>
      <c r="Z14" s="20"/>
      <c r="AA14" s="21"/>
      <c r="AB14" s="21"/>
      <c r="AC14" s="21"/>
    </row>
    <row r="15" spans="1:29" ht="12.75" customHeight="1" x14ac:dyDescent="0.25">
      <c r="B15" s="17" t="s">
        <v>46</v>
      </c>
      <c r="C15" s="17" t="s">
        <v>97</v>
      </c>
      <c r="D15" s="17" t="s">
        <v>98</v>
      </c>
      <c r="E15" s="17" t="s">
        <v>106</v>
      </c>
      <c r="F15" s="17" t="s">
        <v>100</v>
      </c>
      <c r="G15" s="17" t="s">
        <v>107</v>
      </c>
      <c r="H15" s="17" t="s">
        <v>101</v>
      </c>
      <c r="I15" s="17" t="s">
        <v>108</v>
      </c>
      <c r="J15" s="17" t="s">
        <v>81</v>
      </c>
      <c r="K15" s="17" t="s">
        <v>103</v>
      </c>
      <c r="L15" s="17" t="s">
        <v>83</v>
      </c>
      <c r="M15" s="17" t="s">
        <v>104</v>
      </c>
      <c r="N15" s="17" t="s">
        <v>85</v>
      </c>
      <c r="O15" s="17" t="s">
        <v>86</v>
      </c>
      <c r="P15" s="17" t="s">
        <v>109</v>
      </c>
      <c r="Q15" s="17" t="s">
        <v>110</v>
      </c>
      <c r="R15" s="17" t="s">
        <v>89</v>
      </c>
      <c r="S15" s="17" t="s">
        <v>90</v>
      </c>
      <c r="T15" s="17" t="s">
        <v>111</v>
      </c>
      <c r="U15" s="17" t="s">
        <v>112</v>
      </c>
      <c r="V15" s="17" t="s">
        <v>93</v>
      </c>
      <c r="W15" s="19" t="s">
        <v>105</v>
      </c>
      <c r="X15" s="20"/>
      <c r="Y15" s="20"/>
      <c r="Z15" s="20"/>
      <c r="AA15" s="21"/>
      <c r="AB15" s="21"/>
      <c r="AC15" s="21"/>
    </row>
    <row r="16" spans="1:29" ht="12.75" customHeight="1" x14ac:dyDescent="0.25">
      <c r="B16" s="17" t="s">
        <v>58</v>
      </c>
      <c r="C16" s="17" t="s">
        <v>97</v>
      </c>
      <c r="D16" s="17" t="s">
        <v>113</v>
      </c>
      <c r="E16" s="17" t="s">
        <v>106</v>
      </c>
      <c r="F16" s="17" t="s">
        <v>114</v>
      </c>
      <c r="G16" s="17" t="s">
        <v>115</v>
      </c>
      <c r="H16" s="17" t="s">
        <v>101</v>
      </c>
      <c r="I16" s="17" t="s">
        <v>116</v>
      </c>
      <c r="J16" s="17" t="s">
        <v>81</v>
      </c>
      <c r="K16" s="17" t="s">
        <v>103</v>
      </c>
      <c r="L16" s="17" t="s">
        <v>83</v>
      </c>
      <c r="M16" s="17" t="s">
        <v>104</v>
      </c>
      <c r="N16" s="17" t="s">
        <v>117</v>
      </c>
      <c r="O16" s="17" t="s">
        <v>86</v>
      </c>
      <c r="P16" s="17" t="s">
        <v>118</v>
      </c>
      <c r="Q16" s="17" t="s">
        <v>119</v>
      </c>
      <c r="R16" s="17" t="s">
        <v>120</v>
      </c>
      <c r="S16" s="17" t="s">
        <v>121</v>
      </c>
      <c r="T16" s="17" t="s">
        <v>122</v>
      </c>
      <c r="U16" s="17" t="s">
        <v>123</v>
      </c>
      <c r="V16" s="17" t="s">
        <v>124</v>
      </c>
      <c r="W16" s="19" t="s">
        <v>105</v>
      </c>
      <c r="X16" s="20"/>
      <c r="Y16" s="20"/>
      <c r="Z16" s="20"/>
      <c r="AA16" s="21"/>
      <c r="AB16" s="21"/>
      <c r="AC16" s="21"/>
    </row>
    <row r="17" spans="2:29" ht="12.75" customHeight="1" x14ac:dyDescent="0.25">
      <c r="B17" s="17" t="s">
        <v>65</v>
      </c>
      <c r="C17" s="17" t="s">
        <v>97</v>
      </c>
      <c r="D17" s="17" t="s">
        <v>125</v>
      </c>
      <c r="E17" s="17" t="s">
        <v>99</v>
      </c>
      <c r="F17" s="17" t="s">
        <v>126</v>
      </c>
      <c r="G17" s="17" t="s">
        <v>127</v>
      </c>
      <c r="H17" s="17" t="s">
        <v>101</v>
      </c>
      <c r="I17" s="17" t="s">
        <v>128</v>
      </c>
      <c r="J17" s="17" t="s">
        <v>81</v>
      </c>
      <c r="K17" s="17" t="s">
        <v>103</v>
      </c>
      <c r="L17" s="17" t="s">
        <v>83</v>
      </c>
      <c r="M17" s="17" t="s">
        <v>129</v>
      </c>
      <c r="N17" s="17" t="s">
        <v>130</v>
      </c>
      <c r="O17" s="17" t="s">
        <v>86</v>
      </c>
      <c r="P17" s="17" t="s">
        <v>87</v>
      </c>
      <c r="Q17" s="17" t="s">
        <v>131</v>
      </c>
      <c r="R17" s="17" t="s">
        <v>120</v>
      </c>
      <c r="S17" s="17" t="s">
        <v>132</v>
      </c>
      <c r="T17" s="17" t="s">
        <v>111</v>
      </c>
      <c r="U17" s="17" t="s">
        <v>133</v>
      </c>
      <c r="V17" s="17" t="s">
        <v>134</v>
      </c>
      <c r="W17" s="19" t="s">
        <v>105</v>
      </c>
      <c r="X17" s="20"/>
      <c r="Y17" s="20"/>
      <c r="Z17" s="20"/>
      <c r="AA17" s="21"/>
      <c r="AB17" s="21"/>
      <c r="AC17" s="21"/>
    </row>
    <row r="18" spans="2:29" ht="12.75" customHeight="1" x14ac:dyDescent="0.25">
      <c r="B18" s="17" t="s">
        <v>135</v>
      </c>
      <c r="C18" s="17" t="s">
        <v>97</v>
      </c>
      <c r="D18" s="17" t="s">
        <v>125</v>
      </c>
      <c r="E18" s="17" t="s">
        <v>106</v>
      </c>
      <c r="F18" s="17" t="s">
        <v>136</v>
      </c>
      <c r="G18" s="17" t="s">
        <v>107</v>
      </c>
      <c r="H18" s="17" t="s">
        <v>101</v>
      </c>
      <c r="I18" s="17" t="s">
        <v>137</v>
      </c>
      <c r="J18" s="17" t="s">
        <v>81</v>
      </c>
      <c r="K18" s="17" t="s">
        <v>103</v>
      </c>
      <c r="L18" s="17" t="s">
        <v>83</v>
      </c>
      <c r="M18" s="17" t="s">
        <v>104</v>
      </c>
      <c r="N18" s="17" t="s">
        <v>117</v>
      </c>
      <c r="O18" s="17" t="s">
        <v>86</v>
      </c>
      <c r="P18" s="17" t="s">
        <v>118</v>
      </c>
      <c r="Q18" s="17" t="s">
        <v>138</v>
      </c>
      <c r="R18" s="17" t="s">
        <v>120</v>
      </c>
      <c r="S18" s="17" t="s">
        <v>132</v>
      </c>
      <c r="T18" s="17" t="s">
        <v>139</v>
      </c>
      <c r="U18" s="17" t="s">
        <v>133</v>
      </c>
      <c r="V18" s="17" t="s">
        <v>134</v>
      </c>
      <c r="W18" s="19" t="s">
        <v>105</v>
      </c>
      <c r="X18" s="20"/>
      <c r="Y18" s="20"/>
      <c r="Z18" s="20"/>
      <c r="AA18" s="21"/>
      <c r="AB18" s="21"/>
      <c r="AC18" s="21"/>
    </row>
  </sheetData>
  <mergeCells count="8">
    <mergeCell ref="C4:I4"/>
    <mergeCell ref="J4:O4"/>
    <mergeCell ref="P4:U4"/>
    <mergeCell ref="V4:W4"/>
    <mergeCell ref="C12:I12"/>
    <mergeCell ref="J12:O12"/>
    <mergeCell ref="P12:U12"/>
    <mergeCell ref="V12:W12"/>
  </mergeCell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88"/>
  <sheetViews>
    <sheetView zoomScaleNormal="100" workbookViewId="0">
      <selection activeCell="C33" sqref="C33"/>
    </sheetView>
  </sheetViews>
  <sheetFormatPr defaultRowHeight="13.2" x14ac:dyDescent="0.25"/>
  <cols>
    <col min="1" max="1" width="9.44140625"/>
    <col min="2" max="2" width="29.44140625"/>
    <col min="3" max="3" width="83.5546875"/>
    <col min="4" max="4" width="35"/>
    <col min="5" max="5" width="35.88671875"/>
    <col min="6" max="6" width="30.6640625"/>
    <col min="7" max="7" width="22.21875"/>
    <col min="8" max="8" width="19.5546875"/>
    <col min="9" max="9" width="38.33203125"/>
    <col min="10" max="10" width="25.21875"/>
    <col min="11" max="11" width="24.5546875"/>
    <col min="12" max="12" width="29.5546875"/>
    <col min="13" max="13" width="43.5546875"/>
    <col min="14" max="14" width="19.21875"/>
    <col min="15" max="15" width="17.5546875"/>
    <col min="16" max="16" width="35"/>
    <col min="17" max="17" width="27.109375"/>
    <col min="18" max="18" width="43.21875"/>
    <col min="19" max="19" width="23.33203125"/>
    <col min="20" max="20" width="106.21875"/>
    <col min="21" max="21" width="33.77734375"/>
    <col min="22" max="22" width="30.77734375"/>
    <col min="23" max="26" width="8.5546875"/>
    <col min="27" max="1025" width="14.21875"/>
  </cols>
  <sheetData>
    <row r="1" spans="1:26" ht="20.25" customHeight="1" x14ac:dyDescent="0.25">
      <c r="A1" s="22" t="s">
        <v>140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12.75" customHeight="1" x14ac:dyDescent="0.25"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12.75" customHeight="1" x14ac:dyDescent="0.25">
      <c r="A3" s="27" t="s">
        <v>11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12.75" customHeight="1" x14ac:dyDescent="0.25">
      <c r="A4" s="28" t="s">
        <v>141</v>
      </c>
      <c r="B4" s="29" t="s">
        <v>142</v>
      </c>
      <c r="C4" s="29" t="s">
        <v>143</v>
      </c>
      <c r="D4" s="29" t="s">
        <v>144</v>
      </c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12.75" customHeight="1" x14ac:dyDescent="0.25">
      <c r="A5" s="30" t="str">
        <f t="shared" ref="A5:A13" si="0">"OM" &amp; TEXT(ROW()-ROW($A$4), "00")</f>
        <v>OM01</v>
      </c>
      <c r="B5" s="31" t="s">
        <v>145</v>
      </c>
      <c r="C5" s="31" t="s">
        <v>146</v>
      </c>
      <c r="D5" s="32" t="str">
        <f t="shared" ref="D5:D13" si="1">$A5 &amp; " - " &amp; $B5</f>
        <v>OM01 - Parked</v>
      </c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ht="12.75" customHeight="1" x14ac:dyDescent="0.25">
      <c r="A6" s="30" t="str">
        <f t="shared" si="0"/>
        <v>OM02</v>
      </c>
      <c r="B6" s="31" t="s">
        <v>147</v>
      </c>
      <c r="C6" s="31" t="s">
        <v>148</v>
      </c>
      <c r="D6" s="32" t="str">
        <f t="shared" si="1"/>
        <v>OM02 - Ignition on</v>
      </c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ht="12.75" customHeight="1" x14ac:dyDescent="0.25">
      <c r="A7" s="30" t="str">
        <f t="shared" si="0"/>
        <v>OM03</v>
      </c>
      <c r="B7" s="31" t="s">
        <v>33</v>
      </c>
      <c r="C7" s="31" t="s">
        <v>149</v>
      </c>
      <c r="D7" s="32" t="str">
        <f t="shared" si="1"/>
        <v>OM03 - Normal driving</v>
      </c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ht="12.75" customHeight="1" x14ac:dyDescent="0.25">
      <c r="A8" s="30" t="str">
        <f t="shared" si="0"/>
        <v>OM04</v>
      </c>
      <c r="B8" s="31" t="s">
        <v>150</v>
      </c>
      <c r="C8" s="31" t="s">
        <v>149</v>
      </c>
      <c r="D8" s="32" t="str">
        <f t="shared" si="1"/>
        <v>OM04 - Backward driving</v>
      </c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12.75" customHeight="1" x14ac:dyDescent="0.25">
      <c r="A9" s="30" t="str">
        <f t="shared" si="0"/>
        <v>OM05</v>
      </c>
      <c r="B9" s="31" t="s">
        <v>151</v>
      </c>
      <c r="C9" s="31" t="s">
        <v>152</v>
      </c>
      <c r="D9" s="32" t="str">
        <f t="shared" si="1"/>
        <v>OM05 - Degraded driving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ht="12.75" customHeight="1" x14ac:dyDescent="0.25">
      <c r="A10" s="30" t="str">
        <f t="shared" si="0"/>
        <v>OM06</v>
      </c>
      <c r="B10" s="31" t="s">
        <v>153</v>
      </c>
      <c r="C10" s="31" t="s">
        <v>154</v>
      </c>
      <c r="D10" s="32" t="str">
        <f t="shared" si="1"/>
        <v>OM06 - Towing (active)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2.75" customHeight="1" x14ac:dyDescent="0.25">
      <c r="A11" s="30" t="str">
        <f t="shared" si="0"/>
        <v>OM07</v>
      </c>
      <c r="B11" s="31" t="s">
        <v>155</v>
      </c>
      <c r="C11" s="31" t="s">
        <v>156</v>
      </c>
      <c r="D11" s="32" t="str">
        <f t="shared" si="1"/>
        <v>OM07 - Towing (passive)</v>
      </c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2.75" customHeight="1" x14ac:dyDescent="0.25">
      <c r="A12" s="30" t="str">
        <f t="shared" si="0"/>
        <v>OM08</v>
      </c>
      <c r="B12" s="31" t="s">
        <v>157</v>
      </c>
      <c r="C12" s="31" t="s">
        <v>158</v>
      </c>
      <c r="D12" s="32" t="str">
        <f t="shared" si="1"/>
        <v>OM08 - Service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2.75" customHeight="1" x14ac:dyDescent="0.25">
      <c r="A13" s="30" t="str">
        <f t="shared" si="0"/>
        <v>OM09</v>
      </c>
      <c r="B13" s="31" t="s">
        <v>159</v>
      </c>
      <c r="C13" s="31" t="s">
        <v>160</v>
      </c>
      <c r="D13" s="32" t="str">
        <f t="shared" si="1"/>
        <v>OM09 - N/A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12.75" customHeight="1" x14ac:dyDescent="0.25">
      <c r="A14" s="33"/>
      <c r="B14" s="33"/>
      <c r="C14" s="33"/>
      <c r="D14" s="3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2.75" customHeight="1" x14ac:dyDescent="0.2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12.75" customHeight="1" x14ac:dyDescent="0.25">
      <c r="A16" s="27" t="s">
        <v>12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 ht="12.75" customHeight="1" x14ac:dyDescent="0.25">
      <c r="A17" s="28" t="s">
        <v>141</v>
      </c>
      <c r="B17" s="29" t="s">
        <v>161</v>
      </c>
      <c r="C17" s="29" t="s">
        <v>143</v>
      </c>
      <c r="D17" s="29" t="s">
        <v>144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12.75" customHeight="1" x14ac:dyDescent="0.25">
      <c r="A18" s="30" t="str">
        <f t="shared" ref="A18:A28" si="2">"OS" &amp; TEXT(ROW()-ROW($A$17), "00")</f>
        <v>OS01</v>
      </c>
      <c r="B18" s="31" t="s">
        <v>162</v>
      </c>
      <c r="C18" s="31" t="s">
        <v>163</v>
      </c>
      <c r="D18" s="32" t="str">
        <f t="shared" ref="D18:D28" si="3">$A18 &amp; " - " &amp; $B18</f>
        <v>OS01 - Any Road</v>
      </c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ht="12.75" customHeight="1" x14ac:dyDescent="0.25">
      <c r="A19" s="30" t="str">
        <f t="shared" si="2"/>
        <v>OS02</v>
      </c>
      <c r="B19" s="31" t="s">
        <v>75</v>
      </c>
      <c r="C19" s="31" t="s">
        <v>163</v>
      </c>
      <c r="D19" s="32" t="str">
        <f t="shared" si="3"/>
        <v>OS02 - City Road</v>
      </c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12.75" customHeight="1" x14ac:dyDescent="0.25">
      <c r="A20" s="30" t="str">
        <f t="shared" si="2"/>
        <v>OS03</v>
      </c>
      <c r="B20" s="31" t="s">
        <v>164</v>
      </c>
      <c r="C20" s="31" t="s">
        <v>163</v>
      </c>
      <c r="D20" s="32" t="str">
        <f t="shared" si="3"/>
        <v>OS03 - Country Road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12.75" customHeight="1" x14ac:dyDescent="0.25">
      <c r="A21" s="30" t="str">
        <f t="shared" si="2"/>
        <v>OS04</v>
      </c>
      <c r="B21" s="31" t="s">
        <v>165</v>
      </c>
      <c r="C21" s="31" t="s">
        <v>163</v>
      </c>
      <c r="D21" s="32" t="str">
        <f t="shared" si="3"/>
        <v>OS04 - Highway</v>
      </c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12.75" customHeight="1" x14ac:dyDescent="0.25">
      <c r="A22" s="30" t="str">
        <f t="shared" si="2"/>
        <v>OS05</v>
      </c>
      <c r="B22" s="31" t="s">
        <v>166</v>
      </c>
      <c r="C22" s="31" t="s">
        <v>163</v>
      </c>
      <c r="D22" s="32" t="str">
        <f t="shared" si="3"/>
        <v>OS05 - Mountain Pass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12.75" customHeight="1" x14ac:dyDescent="0.25">
      <c r="A23" s="30" t="str">
        <f t="shared" si="2"/>
        <v>OS06</v>
      </c>
      <c r="B23" s="31" t="s">
        <v>167</v>
      </c>
      <c r="C23" s="31" t="s">
        <v>163</v>
      </c>
      <c r="D23" s="32" t="str">
        <f t="shared" si="3"/>
        <v>OS06 - Off Road</v>
      </c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12.75" customHeight="1" x14ac:dyDescent="0.25">
      <c r="A24" s="30" t="str">
        <f t="shared" si="2"/>
        <v>OS07</v>
      </c>
      <c r="B24" s="31" t="s">
        <v>168</v>
      </c>
      <c r="C24" s="31" t="s">
        <v>169</v>
      </c>
      <c r="D24" s="32" t="str">
        <f t="shared" si="3"/>
        <v>OS07 - Road with gradient</v>
      </c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2.75" customHeight="1" x14ac:dyDescent="0.25">
      <c r="A25" s="30" t="str">
        <f t="shared" si="2"/>
        <v>OS08</v>
      </c>
      <c r="B25" s="31" t="s">
        <v>170</v>
      </c>
      <c r="C25" s="31" t="s">
        <v>169</v>
      </c>
      <c r="D25" s="32" t="str">
        <f t="shared" si="3"/>
        <v>OS08 - Road with bump</v>
      </c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12.75" customHeight="1" x14ac:dyDescent="0.25">
      <c r="A26" s="30" t="str">
        <f t="shared" si="2"/>
        <v>OS09</v>
      </c>
      <c r="B26" s="31" t="s">
        <v>171</v>
      </c>
      <c r="C26" s="31" t="s">
        <v>169</v>
      </c>
      <c r="D26" s="32" t="str">
        <f t="shared" si="3"/>
        <v>OS09 - Road tunnel</v>
      </c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12.75" customHeight="1" x14ac:dyDescent="0.25">
      <c r="A27" s="30" t="str">
        <f t="shared" si="2"/>
        <v>OS10</v>
      </c>
      <c r="B27" s="31" t="s">
        <v>172</v>
      </c>
      <c r="C27" s="31" t="s">
        <v>169</v>
      </c>
      <c r="D27" s="32" t="str">
        <f t="shared" si="3"/>
        <v>OS10 - Road with construction site</v>
      </c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12.75" customHeight="1" x14ac:dyDescent="0.25">
      <c r="A28" s="30" t="str">
        <f t="shared" si="2"/>
        <v>OS11</v>
      </c>
      <c r="B28" s="31" t="s">
        <v>159</v>
      </c>
      <c r="C28" s="31" t="s">
        <v>160</v>
      </c>
      <c r="D28" s="32" t="str">
        <f t="shared" si="3"/>
        <v>OS11 - N/A</v>
      </c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12.75" customHeight="1" x14ac:dyDescent="0.25">
      <c r="A29" s="33"/>
      <c r="B29" s="33"/>
      <c r="C29" s="33"/>
      <c r="D29" s="3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12.75" customHeight="1" x14ac:dyDescent="0.25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12.75" customHeight="1" x14ac:dyDescent="0.25">
      <c r="A31" s="27" t="s">
        <v>14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12.75" customHeight="1" x14ac:dyDescent="0.25">
      <c r="A32" s="28" t="s">
        <v>141</v>
      </c>
      <c r="B32" s="29" t="s">
        <v>161</v>
      </c>
      <c r="C32" s="29" t="s">
        <v>143</v>
      </c>
      <c r="D32" s="29" t="s">
        <v>144</v>
      </c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2.75" customHeight="1" x14ac:dyDescent="0.25">
      <c r="A33" s="30" t="str">
        <f t="shared" ref="A33:A39" si="4">"SD" &amp; TEXT(ROW()-ROW($A$32), "00")</f>
        <v>SD01</v>
      </c>
      <c r="B33" s="31" t="s">
        <v>173</v>
      </c>
      <c r="C33" s="31" t="s">
        <v>174</v>
      </c>
      <c r="D33" s="32" t="str">
        <f t="shared" ref="D33:D39" si="5">$A33 &amp; " - " &amp; $B33</f>
        <v>SD01 - Low speed</v>
      </c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2.75" customHeight="1" x14ac:dyDescent="0.25">
      <c r="A34" s="30" t="str">
        <f t="shared" si="4"/>
        <v>SD02</v>
      </c>
      <c r="B34" s="31" t="s">
        <v>36</v>
      </c>
      <c r="C34" s="31" t="s">
        <v>174</v>
      </c>
      <c r="D34" s="32" t="str">
        <f t="shared" si="5"/>
        <v>SD02 - High speed</v>
      </c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12.75" customHeight="1" x14ac:dyDescent="0.25">
      <c r="A35" s="30" t="str">
        <f t="shared" si="4"/>
        <v>SD03</v>
      </c>
      <c r="B35" s="31" t="s">
        <v>175</v>
      </c>
      <c r="C35" s="31" t="s">
        <v>174</v>
      </c>
      <c r="D35" s="32" t="str">
        <f t="shared" si="5"/>
        <v>SD03 - Normal acceleration</v>
      </c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12.75" customHeight="1" x14ac:dyDescent="0.25">
      <c r="A36" s="30" t="str">
        <f t="shared" si="4"/>
        <v>SD04</v>
      </c>
      <c r="B36" s="31" t="s">
        <v>176</v>
      </c>
      <c r="C36" s="31" t="s">
        <v>174</v>
      </c>
      <c r="D36" s="32" t="str">
        <f t="shared" si="5"/>
        <v>SD04 - High acceleration</v>
      </c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2.75" customHeight="1" x14ac:dyDescent="0.25">
      <c r="A37" s="30" t="str">
        <f t="shared" si="4"/>
        <v>SD05</v>
      </c>
      <c r="B37" s="31" t="s">
        <v>177</v>
      </c>
      <c r="C37" s="31" t="s">
        <v>174</v>
      </c>
      <c r="D37" s="32" t="str">
        <f t="shared" si="5"/>
        <v>SD05 - Normal braking</v>
      </c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2.75" customHeight="1" x14ac:dyDescent="0.25">
      <c r="A38" s="30" t="str">
        <f t="shared" si="4"/>
        <v>SD06</v>
      </c>
      <c r="B38" s="31" t="s">
        <v>178</v>
      </c>
      <c r="C38" s="31" t="s">
        <v>174</v>
      </c>
      <c r="D38" s="32" t="str">
        <f t="shared" si="5"/>
        <v>SD06 - High braking</v>
      </c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2.75" customHeight="1" x14ac:dyDescent="0.25">
      <c r="A39" s="30" t="str">
        <f t="shared" si="4"/>
        <v>SD07</v>
      </c>
      <c r="B39" s="31" t="s">
        <v>159</v>
      </c>
      <c r="C39" s="31" t="s">
        <v>160</v>
      </c>
      <c r="D39" s="32" t="str">
        <f t="shared" si="5"/>
        <v>SD07 - N/A</v>
      </c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2.75" customHeight="1" x14ac:dyDescent="0.25">
      <c r="A40" s="33"/>
      <c r="B40" s="33"/>
      <c r="C40" s="33"/>
      <c r="D40" s="3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2.75" customHeight="1" x14ac:dyDescent="0.25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12.75" customHeight="1" x14ac:dyDescent="0.25">
      <c r="A42" s="27" t="s">
        <v>179</v>
      </c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2.75" customHeight="1" x14ac:dyDescent="0.25">
      <c r="A43" s="28" t="s">
        <v>141</v>
      </c>
      <c r="B43" s="29" t="s">
        <v>142</v>
      </c>
      <c r="C43" s="29" t="s">
        <v>143</v>
      </c>
      <c r="D43" s="29" t="s">
        <v>144</v>
      </c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2.75" customHeight="1" x14ac:dyDescent="0.25">
      <c r="A44" s="30" t="str">
        <f>"IU" &amp; TEXT(ROW()-ROW($A$43), "00")</f>
        <v>IU01</v>
      </c>
      <c r="B44" s="31" t="s">
        <v>180</v>
      </c>
      <c r="C44" s="31" t="s">
        <v>181</v>
      </c>
      <c r="D44" s="32" t="str">
        <f>$A44 &amp; " - " &amp; $B44</f>
        <v>IU01 - Correctly used</v>
      </c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2.75" customHeight="1" x14ac:dyDescent="0.25">
      <c r="A45" s="30" t="str">
        <f>"IU" &amp; TEXT(ROW()-ROW($A$43), "00")</f>
        <v>IU02</v>
      </c>
      <c r="B45" s="31" t="s">
        <v>182</v>
      </c>
      <c r="C45" s="31" t="s">
        <v>183</v>
      </c>
      <c r="D45" s="32" t="str">
        <f>$A45 &amp; " - " &amp; $B45</f>
        <v>IU02 - Incorrectly used</v>
      </c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2.75" customHeight="1" x14ac:dyDescent="0.25">
      <c r="A46" s="30" t="str">
        <f>"IU" &amp; TEXT(ROW()-ROW($A$43), "00")</f>
        <v>IU03</v>
      </c>
      <c r="B46" s="31" t="s">
        <v>159</v>
      </c>
      <c r="C46" s="31" t="s">
        <v>160</v>
      </c>
      <c r="D46" s="32" t="str">
        <f>$A46 &amp; " - " &amp; $B46</f>
        <v>IU03 - N/A</v>
      </c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12.75" customHeight="1" x14ac:dyDescent="0.25">
      <c r="A47" s="33"/>
      <c r="B47" s="33"/>
      <c r="C47" s="33"/>
      <c r="D47" s="3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2.75" customHeight="1" x14ac:dyDescent="0.25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2.75" customHeight="1" x14ac:dyDescent="0.25">
      <c r="A49" s="27" t="s">
        <v>13</v>
      </c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2.75" customHeight="1" x14ac:dyDescent="0.25">
      <c r="A50" s="28" t="s">
        <v>141</v>
      </c>
      <c r="B50" s="29" t="s">
        <v>161</v>
      </c>
      <c r="C50" s="29" t="s">
        <v>143</v>
      </c>
      <c r="D50" s="29" t="s">
        <v>144</v>
      </c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2.75" customHeight="1" x14ac:dyDescent="0.25">
      <c r="A51" s="30" t="str">
        <f t="shared" ref="A51:A59" si="6">"EN" &amp; TEXT(ROW()-ROW($A$50), "00")</f>
        <v>EN01</v>
      </c>
      <c r="B51" s="31" t="s">
        <v>184</v>
      </c>
      <c r="C51" s="31" t="s">
        <v>185</v>
      </c>
      <c r="D51" s="32" t="str">
        <f t="shared" ref="D51:D59" si="7">$A51 &amp; " - " &amp; $B51</f>
        <v>EN01 - Normal conditions</v>
      </c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2.75" customHeight="1" x14ac:dyDescent="0.25">
      <c r="A52" s="30" t="str">
        <f t="shared" si="6"/>
        <v>EN02</v>
      </c>
      <c r="B52" s="31" t="s">
        <v>186</v>
      </c>
      <c r="C52" s="31" t="s">
        <v>185</v>
      </c>
      <c r="D52" s="32" t="str">
        <f t="shared" si="7"/>
        <v>EN02 - Sun blares (degraded view)</v>
      </c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2.75" customHeight="1" x14ac:dyDescent="0.25">
      <c r="A53" s="30" t="str">
        <f t="shared" si="6"/>
        <v>EN03</v>
      </c>
      <c r="B53" s="31" t="s">
        <v>187</v>
      </c>
      <c r="C53" s="31" t="s">
        <v>185</v>
      </c>
      <c r="D53" s="32" t="str">
        <f t="shared" si="7"/>
        <v>EN03 - Fog (degraded view)</v>
      </c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2.75" customHeight="1" x14ac:dyDescent="0.25">
      <c r="A54" s="30" t="str">
        <f t="shared" si="6"/>
        <v>EN04</v>
      </c>
      <c r="B54" s="31" t="s">
        <v>188</v>
      </c>
      <c r="C54" s="31" t="s">
        <v>185</v>
      </c>
      <c r="D54" s="32" t="str">
        <f t="shared" si="7"/>
        <v>EN04 - Snowfall (degraded view)</v>
      </c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2.75" customHeight="1" x14ac:dyDescent="0.25">
      <c r="A55" s="30" t="str">
        <f t="shared" si="6"/>
        <v>EN05</v>
      </c>
      <c r="B55" s="31" t="s">
        <v>189</v>
      </c>
      <c r="C55" s="31" t="s">
        <v>185</v>
      </c>
      <c r="D55" s="32" t="str">
        <f t="shared" si="7"/>
        <v>EN05 - Cross-wind (lateral force)</v>
      </c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2.75" customHeight="1" x14ac:dyDescent="0.25">
      <c r="A56" s="30" t="str">
        <f t="shared" si="6"/>
        <v>EN06</v>
      </c>
      <c r="B56" s="31" t="s">
        <v>190</v>
      </c>
      <c r="C56" s="31" t="s">
        <v>169</v>
      </c>
      <c r="D56" s="32" t="str">
        <f t="shared" si="7"/>
        <v>EN06 - Rain (slippery road)</v>
      </c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2.75" customHeight="1" x14ac:dyDescent="0.25">
      <c r="A57" s="30" t="str">
        <f t="shared" si="6"/>
        <v>EN07</v>
      </c>
      <c r="B57" s="31" t="s">
        <v>191</v>
      </c>
      <c r="C57" s="31" t="s">
        <v>169</v>
      </c>
      <c r="D57" s="32" t="str">
        <f t="shared" si="7"/>
        <v>EN07 - Snow (slippery road)</v>
      </c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2.75" customHeight="1" x14ac:dyDescent="0.25">
      <c r="A58" s="30" t="str">
        <f t="shared" si="6"/>
        <v>EN08</v>
      </c>
      <c r="B58" s="31" t="s">
        <v>192</v>
      </c>
      <c r="C58" s="31" t="s">
        <v>169</v>
      </c>
      <c r="D58" s="32" t="str">
        <f t="shared" si="7"/>
        <v>EN08 - Glace (slippery road)</v>
      </c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2.75" customHeight="1" x14ac:dyDescent="0.25">
      <c r="A59" s="30" t="str">
        <f t="shared" si="6"/>
        <v>EN09</v>
      </c>
      <c r="B59" s="31" t="s">
        <v>159</v>
      </c>
      <c r="C59" s="31" t="s">
        <v>160</v>
      </c>
      <c r="D59" s="32" t="str">
        <f t="shared" si="7"/>
        <v>EN09 - N/A</v>
      </c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2.75" customHeight="1" x14ac:dyDescent="0.25">
      <c r="A60" s="33"/>
      <c r="B60" s="33"/>
      <c r="C60" s="33"/>
      <c r="D60" s="3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42"/>
  <sheetViews>
    <sheetView zoomScaleNormal="100" workbookViewId="0"/>
  </sheetViews>
  <sheetFormatPr defaultRowHeight="13.2" x14ac:dyDescent="0.25"/>
  <cols>
    <col min="1" max="1" width="14.21875"/>
    <col min="2" max="2" width="42.6640625"/>
    <col min="3" max="3" width="28.109375"/>
    <col min="4" max="4" width="45.21875"/>
    <col min="5" max="1025" width="14.21875"/>
  </cols>
  <sheetData>
    <row r="1" spans="1:26" ht="13.8" x14ac:dyDescent="0.25">
      <c r="A1" s="34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13.8" x14ac:dyDescent="0.25">
      <c r="A2" s="27" t="s">
        <v>19</v>
      </c>
      <c r="B2" s="23"/>
      <c r="C2" s="23"/>
      <c r="D2" s="23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13.8" x14ac:dyDescent="0.25">
      <c r="A3" s="28" t="s">
        <v>141</v>
      </c>
      <c r="B3" s="29" t="s">
        <v>193</v>
      </c>
      <c r="C3" s="29" t="s">
        <v>143</v>
      </c>
      <c r="D3" s="29" t="s">
        <v>144</v>
      </c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spans="1:26" ht="13.8" x14ac:dyDescent="0.25">
      <c r="A4" s="30" t="str">
        <f t="shared" ref="A4:A23" si="0">"DV" &amp; TEXT(ROW()-ROW($A$3), "00")</f>
        <v>DV01</v>
      </c>
      <c r="B4" s="31" t="s">
        <v>82</v>
      </c>
      <c r="C4" s="31" t="s">
        <v>194</v>
      </c>
      <c r="D4" s="32" t="str">
        <f t="shared" ref="D4:D23" si="1">$A4 &amp; " - " &amp; $B4</f>
        <v>DV01 - Function not activated</v>
      </c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spans="1:26" ht="13.8" x14ac:dyDescent="0.25">
      <c r="A5" s="30" t="str">
        <f t="shared" si="0"/>
        <v>DV02</v>
      </c>
      <c r="B5" s="31" t="s">
        <v>195</v>
      </c>
      <c r="C5" s="31" t="s">
        <v>194</v>
      </c>
      <c r="D5" s="32" t="str">
        <f t="shared" si="1"/>
        <v>DV02 - Function unexpectedly activated</v>
      </c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spans="1:26" ht="13.8" x14ac:dyDescent="0.25">
      <c r="A6" s="30" t="str">
        <f t="shared" si="0"/>
        <v>DV03</v>
      </c>
      <c r="B6" s="31" t="s">
        <v>53</v>
      </c>
      <c r="C6" s="31" t="s">
        <v>194</v>
      </c>
      <c r="D6" s="32" t="str">
        <f t="shared" si="1"/>
        <v>DV03 - Function always activated</v>
      </c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spans="1:26" ht="13.8" x14ac:dyDescent="0.25">
      <c r="A7" s="30" t="str">
        <f t="shared" si="0"/>
        <v>DV04</v>
      </c>
      <c r="B7" s="31" t="s">
        <v>41</v>
      </c>
      <c r="C7" s="31" t="s">
        <v>196</v>
      </c>
      <c r="D7" s="32" t="str">
        <f t="shared" si="1"/>
        <v>DV04 - Actor effect is too much</v>
      </c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spans="1:26" ht="13.8" x14ac:dyDescent="0.25">
      <c r="A8" s="30" t="str">
        <f t="shared" si="0"/>
        <v>DV05</v>
      </c>
      <c r="B8" s="31" t="s">
        <v>67</v>
      </c>
      <c r="C8" s="31" t="s">
        <v>196</v>
      </c>
      <c r="D8" s="32" t="str">
        <f t="shared" si="1"/>
        <v>DV05 - Actor effect is too less</v>
      </c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spans="1:26" ht="13.8" x14ac:dyDescent="0.25">
      <c r="A9" s="30" t="str">
        <f t="shared" si="0"/>
        <v>DV06</v>
      </c>
      <c r="B9" s="31" t="s">
        <v>197</v>
      </c>
      <c r="C9" s="31" t="s">
        <v>198</v>
      </c>
      <c r="D9" s="32" t="str">
        <f t="shared" si="1"/>
        <v>DV06 - Actor action too early</v>
      </c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spans="1:26" ht="13.8" x14ac:dyDescent="0.25">
      <c r="A10" s="30" t="str">
        <f t="shared" si="0"/>
        <v>DV07</v>
      </c>
      <c r="B10" s="31" t="s">
        <v>199</v>
      </c>
      <c r="C10" s="31" t="s">
        <v>198</v>
      </c>
      <c r="D10" s="32" t="str">
        <f t="shared" si="1"/>
        <v>DV07 - Actor action too late</v>
      </c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spans="1:26" ht="13.8" x14ac:dyDescent="0.25">
      <c r="A11" s="30" t="str">
        <f t="shared" si="0"/>
        <v>DV08</v>
      </c>
      <c r="B11" s="31" t="s">
        <v>200</v>
      </c>
      <c r="C11" s="31" t="s">
        <v>201</v>
      </c>
      <c r="D11" s="32" t="str">
        <f t="shared" si="1"/>
        <v>DV08 - Actor action before</v>
      </c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spans="1:26" ht="13.8" x14ac:dyDescent="0.25">
      <c r="A12" s="30" t="str">
        <f t="shared" si="0"/>
        <v>DV09</v>
      </c>
      <c r="B12" s="31" t="s">
        <v>202</v>
      </c>
      <c r="C12" s="31" t="s">
        <v>201</v>
      </c>
      <c r="D12" s="32" t="str">
        <f t="shared" si="1"/>
        <v>DV09 - Actor action after</v>
      </c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spans="1:26" ht="13.8" x14ac:dyDescent="0.25">
      <c r="A13" s="30" t="str">
        <f t="shared" si="0"/>
        <v>DV10</v>
      </c>
      <c r="B13" s="31" t="s">
        <v>203</v>
      </c>
      <c r="C13" s="31" t="s">
        <v>204</v>
      </c>
      <c r="D13" s="32" t="str">
        <f t="shared" si="1"/>
        <v>DV10 - Actor effect is reverse</v>
      </c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spans="1:26" ht="13.8" x14ac:dyDescent="0.25">
      <c r="A14" s="30" t="str">
        <f t="shared" si="0"/>
        <v>DV11</v>
      </c>
      <c r="B14" s="31" t="s">
        <v>205</v>
      </c>
      <c r="C14" s="31" t="s">
        <v>204</v>
      </c>
      <c r="D14" s="32" t="str">
        <f t="shared" si="1"/>
        <v>DV11 - Actor effect is wrong</v>
      </c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spans="1:26" ht="13.8" x14ac:dyDescent="0.25">
      <c r="A15" s="30" t="str">
        <f t="shared" si="0"/>
        <v>DV12</v>
      </c>
      <c r="B15" s="31" t="s">
        <v>206</v>
      </c>
      <c r="C15" s="31" t="s">
        <v>196</v>
      </c>
      <c r="D15" s="32" t="str">
        <f t="shared" si="1"/>
        <v>DV12 - Sensor sensitivity is too high</v>
      </c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spans="1:26" ht="13.8" x14ac:dyDescent="0.25">
      <c r="A16" s="30" t="str">
        <f t="shared" si="0"/>
        <v>DV13</v>
      </c>
      <c r="B16" s="31" t="s">
        <v>207</v>
      </c>
      <c r="C16" s="31" t="s">
        <v>196</v>
      </c>
      <c r="D16" s="32" t="str">
        <f t="shared" si="1"/>
        <v>DV13 - Sensor sensitivity is too low</v>
      </c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spans="1:26" ht="13.8" x14ac:dyDescent="0.25">
      <c r="A17" s="30" t="str">
        <f t="shared" si="0"/>
        <v>DV14</v>
      </c>
      <c r="B17" s="31" t="s">
        <v>208</v>
      </c>
      <c r="C17" s="31" t="s">
        <v>198</v>
      </c>
      <c r="D17" s="32" t="str">
        <f t="shared" si="1"/>
        <v>DV14 - Sensor detection too early</v>
      </c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spans="1:26" ht="13.8" x14ac:dyDescent="0.25">
      <c r="A18" s="30" t="str">
        <f t="shared" si="0"/>
        <v>DV15</v>
      </c>
      <c r="B18" s="31" t="s">
        <v>209</v>
      </c>
      <c r="C18" s="31" t="s">
        <v>198</v>
      </c>
      <c r="D18" s="32" t="str">
        <f t="shared" si="1"/>
        <v>DV15 - Sensor detection too late</v>
      </c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6" ht="13.8" x14ac:dyDescent="0.25">
      <c r="A19" s="30" t="str">
        <f t="shared" si="0"/>
        <v>DV16</v>
      </c>
      <c r="B19" s="31" t="s">
        <v>210</v>
      </c>
      <c r="C19" s="31" t="s">
        <v>201</v>
      </c>
      <c r="D19" s="32" t="str">
        <f t="shared" si="1"/>
        <v>DV16 - Sensor detection before</v>
      </c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spans="1:26" ht="13.8" x14ac:dyDescent="0.25">
      <c r="A20" s="30" t="str">
        <f t="shared" si="0"/>
        <v>DV17</v>
      </c>
      <c r="B20" s="31" t="s">
        <v>211</v>
      </c>
      <c r="C20" s="31" t="s">
        <v>201</v>
      </c>
      <c r="D20" s="32" t="str">
        <f t="shared" si="1"/>
        <v>DV17 - Sensor detection after</v>
      </c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spans="1:26" ht="13.8" x14ac:dyDescent="0.25">
      <c r="A21" s="30" t="str">
        <f t="shared" si="0"/>
        <v>DV18</v>
      </c>
      <c r="B21" s="31" t="s">
        <v>212</v>
      </c>
      <c r="C21" s="31" t="s">
        <v>204</v>
      </c>
      <c r="D21" s="32" t="str">
        <f t="shared" si="1"/>
        <v>DV18 - Sensor detection is reverse</v>
      </c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spans="1:26" ht="13.8" x14ac:dyDescent="0.25">
      <c r="A22" s="30" t="str">
        <f t="shared" si="0"/>
        <v>DV19</v>
      </c>
      <c r="B22" s="31" t="s">
        <v>213</v>
      </c>
      <c r="C22" s="31" t="s">
        <v>204</v>
      </c>
      <c r="D22" s="32" t="str">
        <f t="shared" si="1"/>
        <v>DV19 - Sensor detection is wrong</v>
      </c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spans="1:26" ht="13.8" x14ac:dyDescent="0.25">
      <c r="A23" s="30" t="str">
        <f t="shared" si="0"/>
        <v>DV20</v>
      </c>
      <c r="B23" s="31" t="s">
        <v>159</v>
      </c>
      <c r="C23" s="31" t="s">
        <v>160</v>
      </c>
      <c r="D23" s="32" t="str">
        <f t="shared" si="1"/>
        <v>DV20 - N/A</v>
      </c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spans="1:26" ht="13.8" x14ac:dyDescent="0.25">
      <c r="A24" s="33"/>
      <c r="B24" s="33"/>
      <c r="C24" s="33"/>
      <c r="D24" s="33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spans="1:26" ht="13.8" x14ac:dyDescent="0.25">
      <c r="A25" s="36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spans="1:26" ht="13.8" x14ac:dyDescent="0.25">
      <c r="A26" s="37" t="s">
        <v>214</v>
      </c>
      <c r="B26" s="38"/>
      <c r="C26" s="38"/>
      <c r="D26" s="38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spans="1:26" ht="13.8" x14ac:dyDescent="0.25">
      <c r="A27" s="39" t="s">
        <v>141</v>
      </c>
      <c r="B27" s="40" t="s">
        <v>215</v>
      </c>
      <c r="C27" s="40" t="s">
        <v>143</v>
      </c>
      <c r="D27" s="40" t="s">
        <v>144</v>
      </c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spans="1:26" ht="13.8" x14ac:dyDescent="0.25">
      <c r="A28" s="41" t="str">
        <f t="shared" ref="A28:A41" si="2">"EV" &amp; TEXT(ROW()-ROW($A$35), "00")</f>
        <v>EV-07</v>
      </c>
      <c r="B28" s="42" t="s">
        <v>216</v>
      </c>
      <c r="C28" s="43"/>
      <c r="D28" s="44" t="str">
        <f t="shared" ref="D28:D41" si="3">$A28 &amp; " - " &amp; $B28</f>
        <v>EV-07 - None</v>
      </c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spans="1:26" ht="13.8" x14ac:dyDescent="0.25">
      <c r="A29" s="41" t="str">
        <f t="shared" si="2"/>
        <v>EV-06</v>
      </c>
      <c r="B29" s="42" t="s">
        <v>217</v>
      </c>
      <c r="C29" s="43"/>
      <c r="D29" s="44" t="str">
        <f t="shared" si="3"/>
        <v>EV-06 - Front collision with oncoming traffic</v>
      </c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spans="1:26" ht="13.8" x14ac:dyDescent="0.25">
      <c r="A30" s="41" t="str">
        <f t="shared" si="2"/>
        <v>EV-05</v>
      </c>
      <c r="B30" s="42" t="s">
        <v>218</v>
      </c>
      <c r="C30" s="43"/>
      <c r="D30" s="44" t="str">
        <f t="shared" si="3"/>
        <v>EV-05 - Front collision with ahead traffic</v>
      </c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spans="1:26" ht="13.8" x14ac:dyDescent="0.25">
      <c r="A31" s="41" t="str">
        <f t="shared" si="2"/>
        <v>EV-04</v>
      </c>
      <c r="B31" s="42" t="s">
        <v>84</v>
      </c>
      <c r="C31" s="43"/>
      <c r="D31" s="44" t="str">
        <f t="shared" si="3"/>
        <v>EV-04 - Front collision with obstacle</v>
      </c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spans="1:26" ht="13.8" x14ac:dyDescent="0.25">
      <c r="A32" s="41" t="str">
        <f t="shared" si="2"/>
        <v>EV-03</v>
      </c>
      <c r="B32" s="42" t="s">
        <v>219</v>
      </c>
      <c r="C32" s="43"/>
      <c r="D32" s="44" t="str">
        <f t="shared" si="3"/>
        <v>EV-03 - Rear collision with trailing traffic</v>
      </c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spans="1:26" ht="13.8" x14ac:dyDescent="0.25">
      <c r="A33" s="41" t="str">
        <f t="shared" si="2"/>
        <v>EV-02</v>
      </c>
      <c r="B33" s="42" t="s">
        <v>220</v>
      </c>
      <c r="C33" s="43"/>
      <c r="D33" s="44" t="str">
        <f t="shared" si="3"/>
        <v>EV-02 - Side collision with other traffic</v>
      </c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spans="1:26" ht="13.8" x14ac:dyDescent="0.25">
      <c r="A34" s="41" t="str">
        <f t="shared" si="2"/>
        <v>EV-01</v>
      </c>
      <c r="B34" s="42" t="s">
        <v>221</v>
      </c>
      <c r="C34" s="43"/>
      <c r="D34" s="44" t="str">
        <f t="shared" si="3"/>
        <v>EV-01 - Side collision with obstacle</v>
      </c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spans="1:26" ht="13.8" x14ac:dyDescent="0.25">
      <c r="A35" s="41" t="str">
        <f t="shared" si="2"/>
        <v>EV00</v>
      </c>
      <c r="B35" s="42" t="s">
        <v>43</v>
      </c>
      <c r="C35" s="43"/>
      <c r="D35" s="44" t="str">
        <f t="shared" si="3"/>
        <v>EV00 - Collision with other vehicle</v>
      </c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spans="1:26" ht="13.8" x14ac:dyDescent="0.25">
      <c r="A36" s="41" t="str">
        <f t="shared" si="2"/>
        <v>EV01</v>
      </c>
      <c r="B36" s="42" t="s">
        <v>222</v>
      </c>
      <c r="C36" s="43"/>
      <c r="D36" s="44" t="str">
        <f t="shared" si="3"/>
        <v>EV01 - Collision with train</v>
      </c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spans="1:26" ht="13.8" x14ac:dyDescent="0.25">
      <c r="A37" s="41" t="str">
        <f t="shared" si="2"/>
        <v>EV02</v>
      </c>
      <c r="B37" s="42" t="s">
        <v>223</v>
      </c>
      <c r="C37" s="43"/>
      <c r="D37" s="44" t="str">
        <f t="shared" si="3"/>
        <v>EV02 - Collision with pedestrian</v>
      </c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spans="1:26" ht="13.8" x14ac:dyDescent="0.25">
      <c r="A38" s="41" t="str">
        <f t="shared" si="2"/>
        <v>EV03</v>
      </c>
      <c r="B38" s="42" t="s">
        <v>224</v>
      </c>
      <c r="C38" s="43"/>
      <c r="D38" s="44" t="str">
        <f t="shared" si="3"/>
        <v>EV03 - Car spins out of control</v>
      </c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spans="1:26" ht="13.8" x14ac:dyDescent="0.25">
      <c r="A39" s="41" t="str">
        <f t="shared" si="2"/>
        <v>EV04</v>
      </c>
      <c r="B39" s="42" t="s">
        <v>225</v>
      </c>
      <c r="C39" s="43"/>
      <c r="D39" s="44" t="str">
        <f t="shared" si="3"/>
        <v>EV04 - Car comes off the road</v>
      </c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spans="1:26" ht="13.8" x14ac:dyDescent="0.25">
      <c r="A40" s="41" t="str">
        <f t="shared" si="2"/>
        <v>EV05</v>
      </c>
      <c r="B40" s="42" t="s">
        <v>226</v>
      </c>
      <c r="C40" s="43"/>
      <c r="D40" s="44" t="str">
        <f t="shared" si="3"/>
        <v>EV05 - Car catches file</v>
      </c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spans="1:26" ht="13.8" x14ac:dyDescent="0.25">
      <c r="A41" s="41" t="str">
        <f t="shared" si="2"/>
        <v>EV06</v>
      </c>
      <c r="B41" s="42" t="s">
        <v>159</v>
      </c>
      <c r="C41" s="43"/>
      <c r="D41" s="44" t="str">
        <f t="shared" si="3"/>
        <v>EV06 - N/A</v>
      </c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spans="1:26" ht="13.8" x14ac:dyDescent="0.25">
      <c r="A42" s="45"/>
      <c r="B42" s="46"/>
      <c r="C42" s="46"/>
      <c r="D42" s="46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4"/>
  <sheetViews>
    <sheetView zoomScaleNormal="100" workbookViewId="0">
      <selection activeCell="B26" sqref="B26"/>
    </sheetView>
  </sheetViews>
  <sheetFormatPr defaultRowHeight="13.2" x14ac:dyDescent="0.25"/>
  <cols>
    <col min="1" max="1" width="14.21875"/>
    <col min="2" max="2" width="29.44140625"/>
    <col min="3" max="4" width="50.88671875"/>
    <col min="5" max="5" width="33.33203125"/>
    <col min="6" max="1025" width="14.21875"/>
  </cols>
  <sheetData>
    <row r="1" spans="1:26" ht="12.75" customHeight="1" x14ac:dyDescent="0.25">
      <c r="A1" s="27" t="s">
        <v>227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12.75" customHeight="1" x14ac:dyDescent="0.25">
      <c r="A2" s="28" t="s">
        <v>141</v>
      </c>
      <c r="B2" s="29" t="s">
        <v>228</v>
      </c>
      <c r="C2" s="29" t="s">
        <v>229</v>
      </c>
      <c r="D2" s="29" t="s">
        <v>230</v>
      </c>
      <c r="E2" s="29" t="s">
        <v>144</v>
      </c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12.75" customHeight="1" x14ac:dyDescent="0.25">
      <c r="A3" s="47" t="s">
        <v>231</v>
      </c>
      <c r="B3" s="31" t="s">
        <v>232</v>
      </c>
      <c r="C3" s="31"/>
      <c r="D3" s="31"/>
      <c r="E3" s="32" t="str">
        <f>$A3 &amp; " - " &amp; $B3</f>
        <v>E0 - Incredible</v>
      </c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12.75" customHeight="1" x14ac:dyDescent="0.25">
      <c r="A4" s="47" t="s">
        <v>233</v>
      </c>
      <c r="B4" s="31" t="s">
        <v>234</v>
      </c>
      <c r="C4" s="31" t="s">
        <v>235</v>
      </c>
      <c r="D4" s="31" t="s">
        <v>236</v>
      </c>
      <c r="E4" s="32" t="str">
        <f>$A4 &amp; " - " &amp; $B4</f>
        <v>E1 - Very low probability</v>
      </c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12.75" customHeight="1" x14ac:dyDescent="0.25">
      <c r="A5" s="47" t="s">
        <v>237</v>
      </c>
      <c r="B5" s="31" t="s">
        <v>238</v>
      </c>
      <c r="C5" s="31" t="s">
        <v>239</v>
      </c>
      <c r="D5" s="31" t="s">
        <v>240</v>
      </c>
      <c r="E5" s="32" t="str">
        <f>$A5 &amp; " - " &amp; $B5</f>
        <v>E2 - Low probability</v>
      </c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ht="12.75" customHeight="1" x14ac:dyDescent="0.25">
      <c r="A6" s="47" t="s">
        <v>241</v>
      </c>
      <c r="B6" s="31" t="s">
        <v>242</v>
      </c>
      <c r="C6" s="31" t="s">
        <v>243</v>
      </c>
      <c r="D6" s="31" t="s">
        <v>244</v>
      </c>
      <c r="E6" s="32" t="str">
        <f>$A6 &amp; " - " &amp; $B6</f>
        <v>E3 - Medium probability</v>
      </c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ht="12.75" customHeight="1" x14ac:dyDescent="0.25">
      <c r="A7" s="47" t="s">
        <v>245</v>
      </c>
      <c r="B7" s="31" t="s">
        <v>246</v>
      </c>
      <c r="C7" s="31" t="s">
        <v>247</v>
      </c>
      <c r="D7" s="31" t="s">
        <v>248</v>
      </c>
      <c r="E7" s="32" t="str">
        <f>$A7 &amp; " - " &amp; $B7</f>
        <v>E4 - High probability</v>
      </c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ht="12.75" customHeight="1" x14ac:dyDescent="0.25">
      <c r="A8" s="33"/>
      <c r="B8" s="33"/>
      <c r="C8" s="33"/>
      <c r="D8" s="33"/>
      <c r="E8" s="3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12.75" customHeight="1" x14ac:dyDescent="0.25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ht="12.75" customHeight="1" x14ac:dyDescent="0.25">
      <c r="A10" s="27" t="s">
        <v>249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2.75" customHeight="1" x14ac:dyDescent="0.25">
      <c r="A11" s="28" t="s">
        <v>141</v>
      </c>
      <c r="B11" s="29" t="s">
        <v>228</v>
      </c>
      <c r="C11" s="29" t="s">
        <v>143</v>
      </c>
      <c r="D11" s="29" t="s">
        <v>250</v>
      </c>
      <c r="E11" s="29" t="s">
        <v>144</v>
      </c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2.75" customHeight="1" x14ac:dyDescent="0.25">
      <c r="A12" s="47" t="s">
        <v>251</v>
      </c>
      <c r="B12" s="31" t="s">
        <v>252</v>
      </c>
      <c r="C12" s="31" t="s">
        <v>252</v>
      </c>
      <c r="D12" s="31" t="s">
        <v>253</v>
      </c>
      <c r="E12" s="32" t="str">
        <f>$A12 &amp; " - " &amp; $B12</f>
        <v>S0 - No injuries</v>
      </c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2.75" customHeight="1" x14ac:dyDescent="0.25">
      <c r="A13" s="47" t="s">
        <v>254</v>
      </c>
      <c r="B13" s="31" t="s">
        <v>255</v>
      </c>
      <c r="C13" s="31" t="s">
        <v>255</v>
      </c>
      <c r="D13" s="31" t="s">
        <v>256</v>
      </c>
      <c r="E13" s="32" t="str">
        <f>$A13 &amp; " - " &amp; $B13</f>
        <v>S1 - Light and moderate injuries</v>
      </c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12.75" customHeight="1" x14ac:dyDescent="0.25">
      <c r="A14" s="47" t="s">
        <v>257</v>
      </c>
      <c r="B14" s="31" t="s">
        <v>258</v>
      </c>
      <c r="C14" s="31" t="s">
        <v>259</v>
      </c>
      <c r="D14" s="31" t="s">
        <v>260</v>
      </c>
      <c r="E14" s="32" t="str">
        <f>$A14 &amp; " - " &amp; $B14</f>
        <v>S2 - Severe and life-threatening injuries</v>
      </c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2.75" customHeight="1" x14ac:dyDescent="0.25">
      <c r="A15" s="47" t="s">
        <v>261</v>
      </c>
      <c r="B15" s="31" t="s">
        <v>262</v>
      </c>
      <c r="C15" s="31" t="s">
        <v>263</v>
      </c>
      <c r="D15" s="31" t="s">
        <v>264</v>
      </c>
      <c r="E15" s="32" t="str">
        <f>$A15 &amp; " - " &amp; $B15</f>
        <v>S3 - Life-threatening or fatal injuries</v>
      </c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12.75" customHeight="1" x14ac:dyDescent="0.25">
      <c r="A16" s="33"/>
      <c r="B16" s="33"/>
      <c r="C16" s="33"/>
      <c r="D16" s="33"/>
      <c r="E16" s="3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 ht="12.75" customHeight="1" x14ac:dyDescent="0.25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12.75" customHeight="1" x14ac:dyDescent="0.25">
      <c r="A18" s="27" t="s">
        <v>265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ht="12.75" customHeight="1" x14ac:dyDescent="0.25">
      <c r="A19" s="28" t="s">
        <v>141</v>
      </c>
      <c r="B19" s="29" t="s">
        <v>228</v>
      </c>
      <c r="C19" s="48" t="s">
        <v>143</v>
      </c>
      <c r="D19" s="49"/>
      <c r="E19" s="29" t="s">
        <v>144</v>
      </c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12.75" customHeight="1" x14ac:dyDescent="0.25">
      <c r="A20" s="47" t="s">
        <v>266</v>
      </c>
      <c r="B20" s="31" t="s">
        <v>267</v>
      </c>
      <c r="C20" s="50" t="s">
        <v>267</v>
      </c>
      <c r="D20" s="51"/>
      <c r="E20" s="32" t="str">
        <f>$A20 &amp; " - " &amp; $B20</f>
        <v>C0 - Controllable in general</v>
      </c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12.75" customHeight="1" x14ac:dyDescent="0.25">
      <c r="A21" s="47" t="s">
        <v>268</v>
      </c>
      <c r="B21" s="31" t="s">
        <v>269</v>
      </c>
      <c r="C21" s="50" t="s">
        <v>270</v>
      </c>
      <c r="D21" s="51"/>
      <c r="E21" s="32" t="str">
        <f>$A21 &amp; " - " &amp; $B21</f>
        <v>C1 - Simply controllable</v>
      </c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12.75" customHeight="1" x14ac:dyDescent="0.25">
      <c r="A22" s="47" t="s">
        <v>271</v>
      </c>
      <c r="B22" s="31" t="s">
        <v>272</v>
      </c>
      <c r="C22" s="50" t="s">
        <v>273</v>
      </c>
      <c r="D22" s="51"/>
      <c r="E22" s="32" t="str">
        <f>$A22 &amp; " - " &amp; $B22</f>
        <v>C2 - Normally controllable</v>
      </c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12.75" customHeight="1" x14ac:dyDescent="0.25">
      <c r="A23" s="47" t="s">
        <v>274</v>
      </c>
      <c r="B23" s="31" t="s">
        <v>275</v>
      </c>
      <c r="C23" s="50" t="s">
        <v>276</v>
      </c>
      <c r="D23" s="51"/>
      <c r="E23" s="32" t="str">
        <f>$A23 &amp; " - " &amp; $B23</f>
        <v>C3 - Difficult to control or uncontrollable</v>
      </c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12.75" customHeight="1" x14ac:dyDescent="0.25">
      <c r="A24" s="33"/>
      <c r="B24" s="33"/>
      <c r="C24" s="52"/>
      <c r="D24" s="53"/>
      <c r="E24" s="3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15"/>
  <sheetViews>
    <sheetView zoomScaleNormal="100" workbookViewId="0">
      <selection activeCell="G15" sqref="G15"/>
    </sheetView>
  </sheetViews>
  <sheetFormatPr defaultRowHeight="13.2" x14ac:dyDescent="0.25"/>
  <cols>
    <col min="1" max="1025" width="14.21875"/>
  </cols>
  <sheetData>
    <row r="2" spans="2:7" ht="13.8" x14ac:dyDescent="0.25">
      <c r="B2" s="64" t="s">
        <v>265</v>
      </c>
      <c r="C2" s="65" t="s">
        <v>227</v>
      </c>
      <c r="D2" s="66" t="s">
        <v>249</v>
      </c>
      <c r="E2" s="66"/>
      <c r="F2" s="66"/>
      <c r="G2" s="66"/>
    </row>
    <row r="3" spans="2:7" ht="13.8" x14ac:dyDescent="0.25">
      <c r="B3" s="64"/>
      <c r="C3" s="65"/>
      <c r="D3" s="43" t="s">
        <v>251</v>
      </c>
      <c r="E3" s="43" t="s">
        <v>254</v>
      </c>
      <c r="F3" s="43" t="s">
        <v>257</v>
      </c>
      <c r="G3" s="43" t="s">
        <v>261</v>
      </c>
    </row>
    <row r="4" spans="2:7" ht="13.8" x14ac:dyDescent="0.25">
      <c r="B4" s="63" t="s">
        <v>268</v>
      </c>
      <c r="C4" s="54" t="s">
        <v>233</v>
      </c>
      <c r="D4" s="54" t="s">
        <v>93</v>
      </c>
      <c r="E4" s="54" t="s">
        <v>93</v>
      </c>
      <c r="F4" s="54" t="s">
        <v>93</v>
      </c>
      <c r="G4" s="54" t="s">
        <v>93</v>
      </c>
    </row>
    <row r="5" spans="2:7" ht="13.8" x14ac:dyDescent="0.25">
      <c r="B5" s="63"/>
      <c r="C5" s="54" t="s">
        <v>237</v>
      </c>
      <c r="D5" s="54" t="s">
        <v>93</v>
      </c>
      <c r="E5" s="54" t="s">
        <v>93</v>
      </c>
      <c r="F5" s="54" t="s">
        <v>93</v>
      </c>
      <c r="G5" s="54" t="s">
        <v>93</v>
      </c>
    </row>
    <row r="6" spans="2:7" ht="13.8" x14ac:dyDescent="0.25">
      <c r="B6" s="63"/>
      <c r="C6" s="54" t="s">
        <v>241</v>
      </c>
      <c r="D6" s="54" t="s">
        <v>93</v>
      </c>
      <c r="E6" s="54" t="s">
        <v>93</v>
      </c>
      <c r="F6" s="54" t="s">
        <v>93</v>
      </c>
      <c r="G6" s="54" t="s">
        <v>124</v>
      </c>
    </row>
    <row r="7" spans="2:7" ht="13.8" x14ac:dyDescent="0.25">
      <c r="B7" s="63"/>
      <c r="C7" s="54" t="s">
        <v>245</v>
      </c>
      <c r="D7" s="54" t="s">
        <v>93</v>
      </c>
      <c r="E7" s="54" t="s">
        <v>93</v>
      </c>
      <c r="F7" s="54" t="s">
        <v>124</v>
      </c>
      <c r="G7" s="54" t="s">
        <v>134</v>
      </c>
    </row>
    <row r="8" spans="2:7" ht="13.8" x14ac:dyDescent="0.25">
      <c r="B8" s="63" t="s">
        <v>271</v>
      </c>
      <c r="C8" s="54" t="s">
        <v>233</v>
      </c>
      <c r="D8" s="54" t="s">
        <v>93</v>
      </c>
      <c r="E8" s="54" t="s">
        <v>93</v>
      </c>
      <c r="F8" s="54" t="s">
        <v>93</v>
      </c>
      <c r="G8" s="54" t="s">
        <v>93</v>
      </c>
    </row>
    <row r="9" spans="2:7" ht="13.8" x14ac:dyDescent="0.25">
      <c r="B9" s="63"/>
      <c r="C9" s="54" t="s">
        <v>237</v>
      </c>
      <c r="D9" s="54" t="s">
        <v>93</v>
      </c>
      <c r="E9" s="54" t="s">
        <v>93</v>
      </c>
      <c r="F9" s="54" t="s">
        <v>93</v>
      </c>
      <c r="G9" s="54" t="s">
        <v>124</v>
      </c>
    </row>
    <row r="10" spans="2:7" ht="13.8" x14ac:dyDescent="0.25">
      <c r="B10" s="63"/>
      <c r="C10" s="54" t="s">
        <v>241</v>
      </c>
      <c r="D10" s="54" t="s">
        <v>93</v>
      </c>
      <c r="E10" s="54" t="s">
        <v>93</v>
      </c>
      <c r="F10" s="54" t="s">
        <v>124</v>
      </c>
      <c r="G10" s="54" t="s">
        <v>134</v>
      </c>
    </row>
    <row r="11" spans="2:7" ht="13.8" x14ac:dyDescent="0.25">
      <c r="B11" s="63"/>
      <c r="C11" s="54" t="s">
        <v>245</v>
      </c>
      <c r="D11" s="54" t="s">
        <v>93</v>
      </c>
      <c r="E11" s="54" t="s">
        <v>124</v>
      </c>
      <c r="F11" s="54" t="s">
        <v>134</v>
      </c>
      <c r="G11" s="54" t="s">
        <v>277</v>
      </c>
    </row>
    <row r="12" spans="2:7" ht="13.8" x14ac:dyDescent="0.25">
      <c r="B12" s="63" t="s">
        <v>274</v>
      </c>
      <c r="C12" s="54" t="s">
        <v>233</v>
      </c>
      <c r="D12" s="54" t="s">
        <v>93</v>
      </c>
      <c r="E12" s="54" t="s">
        <v>93</v>
      </c>
      <c r="F12" s="54" t="s">
        <v>93</v>
      </c>
      <c r="G12" s="54" t="s">
        <v>124</v>
      </c>
    </row>
    <row r="13" spans="2:7" ht="13.8" x14ac:dyDescent="0.25">
      <c r="B13" s="63"/>
      <c r="C13" s="54" t="s">
        <v>237</v>
      </c>
      <c r="D13" s="54" t="s">
        <v>93</v>
      </c>
      <c r="E13" s="54" t="s">
        <v>93</v>
      </c>
      <c r="F13" s="54" t="s">
        <v>124</v>
      </c>
      <c r="G13" s="54" t="s">
        <v>134</v>
      </c>
    </row>
    <row r="14" spans="2:7" ht="13.8" x14ac:dyDescent="0.25">
      <c r="B14" s="63"/>
      <c r="C14" s="54" t="s">
        <v>241</v>
      </c>
      <c r="D14" s="54" t="s">
        <v>93</v>
      </c>
      <c r="E14" s="54" t="s">
        <v>124</v>
      </c>
      <c r="F14" s="54" t="s">
        <v>134</v>
      </c>
      <c r="G14" s="54" t="s">
        <v>277</v>
      </c>
    </row>
    <row r="15" spans="2:7" ht="13.8" x14ac:dyDescent="0.25">
      <c r="B15" s="63"/>
      <c r="C15" s="54" t="s">
        <v>245</v>
      </c>
      <c r="D15" s="54" t="s">
        <v>93</v>
      </c>
      <c r="E15" s="54" t="s">
        <v>134</v>
      </c>
      <c r="F15" s="54" t="s">
        <v>277</v>
      </c>
      <c r="G15" s="54" t="s">
        <v>278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Zhu, Guilin</dc:creator>
  <dc:description/>
  <cp:lastModifiedBy>Zhu, Guilin</cp:lastModifiedBy>
  <cp:revision>1</cp:revision>
  <dcterms:created xsi:type="dcterms:W3CDTF">2019-06-24T17:42:46Z</dcterms:created>
  <dcterms:modified xsi:type="dcterms:W3CDTF">2019-06-24T20:15:01Z</dcterms:modified>
  <dc:language>en-US</dc:language>
</cp:coreProperties>
</file>