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ye\OneDrive\Documents\GitHub\IT365\Week 4\Quiz\"/>
    </mc:Choice>
  </mc:AlternateContent>
  <xr:revisionPtr revIDLastSave="0" documentId="13_ncr:1_{1CA5ADD6-8FBA-434C-958F-11C2195F7B6D}" xr6:coauthVersionLast="47" xr6:coauthVersionMax="47" xr10:uidLastSave="{00000000-0000-0000-0000-000000000000}"/>
  <bookViews>
    <workbookView xWindow="28230" yWindow="2370" windowWidth="18000" windowHeight="9480" activeTab="1" xr2:uid="{00000000-000D-0000-FFFF-FFFF00000000}"/>
  </bookViews>
  <sheets>
    <sheet name="Chart1" sheetId="2" r:id="rId1"/>
    <sheet name="Sheet1" sheetId="1" r:id="rId2"/>
  </sheets>
  <definedNames>
    <definedName name="_xlchart.v1.0" hidden="1">Sheet1!$A$1:$A$40</definedName>
    <definedName name="_xlchart.v1.1" hidden="1">Sheet1!$A$1:$A$40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E26" i="1"/>
  <c r="E40" i="1"/>
  <c r="E41" i="1"/>
  <c r="E42" i="1"/>
  <c r="E39" i="1"/>
  <c r="E38" i="1"/>
  <c r="E28" i="1"/>
  <c r="E30" i="1" s="1"/>
  <c r="E11" i="1"/>
  <c r="I24" i="1" s="1"/>
  <c r="E1" i="1"/>
  <c r="B1" i="1"/>
  <c r="I25" i="1"/>
  <c r="B4" i="1"/>
  <c r="B5" i="1"/>
  <c r="B8" i="1"/>
  <c r="B9" i="1"/>
  <c r="B12" i="1"/>
  <c r="B13" i="1"/>
  <c r="B16" i="1"/>
  <c r="B17" i="1"/>
  <c r="B20" i="1"/>
  <c r="B21" i="1"/>
  <c r="B24" i="1"/>
  <c r="B25" i="1"/>
  <c r="B28" i="1"/>
  <c r="B29" i="1"/>
  <c r="B32" i="1"/>
  <c r="B33" i="1"/>
  <c r="B36" i="1"/>
  <c r="B37" i="1"/>
  <c r="B40" i="1"/>
  <c r="B46" i="1" a="1"/>
  <c r="B46" i="1" s="1"/>
  <c r="B45" i="1"/>
  <c r="E20" i="1"/>
  <c r="E17" i="1"/>
  <c r="F22" i="1"/>
  <c r="E21" i="1"/>
  <c r="E22" i="1" s="1"/>
  <c r="H19" i="1"/>
  <c r="H18" i="1"/>
  <c r="E3" i="1" a="1"/>
  <c r="E3" i="1" s="1"/>
  <c r="E2" i="1"/>
  <c r="E12" i="1"/>
  <c r="E10" i="1"/>
  <c r="E29" i="1" l="1"/>
  <c r="B39" i="1"/>
  <c r="B35" i="1"/>
  <c r="B31" i="1"/>
  <c r="B27" i="1"/>
  <c r="B23" i="1"/>
  <c r="B19" i="1"/>
  <c r="B15" i="1"/>
  <c r="B11" i="1"/>
  <c r="B7" i="1"/>
  <c r="B3" i="1"/>
  <c r="B38" i="1"/>
  <c r="B34" i="1"/>
  <c r="B30" i="1"/>
  <c r="B26" i="1"/>
  <c r="B22" i="1"/>
  <c r="B18" i="1"/>
  <c r="B14" i="1"/>
  <c r="B10" i="1"/>
  <c r="B6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<sst xmlns="http://schemas.openxmlformats.org/spreadsheetml/2006/main" count="18" uniqueCount="18">
  <si>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Mean</t>
  </si>
  <si>
    <t>Median</t>
  </si>
  <si>
    <t>Mode</t>
  </si>
  <si>
    <t>Variance</t>
  </si>
  <si>
    <t>STD</t>
  </si>
  <si>
    <t>6th Percentile</t>
  </si>
  <si>
    <t>N</t>
  </si>
  <si>
    <t>k</t>
  </si>
  <si>
    <t>d</t>
  </si>
  <si>
    <t>i</t>
  </si>
  <si>
    <t>m</t>
  </si>
  <si>
    <t>t</t>
  </si>
  <si>
    <t>p</t>
  </si>
  <si>
    <t>q3</t>
  </si>
  <si>
    <t>q1</t>
  </si>
  <si>
    <t>iqr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</si>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</sst>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43" fontId="0" fillId="0" borderId="0" xfId="1" applyFont="1"/>
    <xf numFmtId="2" fontId="0" fillId="2" borderId="0" xfId="0" applyNumberFormat="1" applyFill="1"/>
  </cellXfs>
  <cellStyles count="2">
    <cellStyle name="Comma" xfId="1" builtinId="3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Sheet1!$A$43:$L$43</c:f>
              <c:numCache>
                <c:formatCode>0.00</c:formatCode>
                <c:ptCount val="12"/>
                <c:pt idx="0" formatCode="General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F3-410C-83C7-E0A9AB1BE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1149304"/>
        <c:axId val="781156520"/>
      </c:barChart>
      <c:catAx>
        <c:axId val="781149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56520"/>
        <c:crosses val="autoZero"/>
        <c:auto val="1"/>
        <c:lblAlgn val="ctr"/>
        <c:lblOffset val="100"/>
        <c:noMultiLvlLbl val="0"/>
      </c:catAx>
      <c:valAx>
        <c:axId val="781156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49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61A1FF07-215C-4DE9-BE7A-B02099231C0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D6169A-4E1D-481A-8B9C-4019A1E26655}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3C8953-CBA8-4975-9F20-44B2D191FF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0</xdr:row>
      <xdr:rowOff>109537</xdr:rowOff>
    </xdr:from>
    <xdr:to>
      <xdr:col>12</xdr:col>
      <xdr:colOff>561975</xdr:colOff>
      <xdr:row>14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8E281E4-22A7-40FE-8C6A-B2A7DFF36E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67125" y="1095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13" workbookViewId="0">
      <selection activeCell="H28" sqref="H28"/>
    </sheetView>
  </sheetViews>
  <sheetFormatPr defaultRowHeight="15" x14ac:dyDescent="0.25"/>
  <cols>
    <col min="2" max="2" width="9.140625" style="2"/>
    <col min="4" max="4" width="14.5703125" customWidth="1"/>
  </cols>
  <sheetData>
    <row r="1" spans="1:6" x14ac:dyDescent="0.25">
      <c r="A1">
        <v>39</v>
      </c>
      <c r="B1" s="4">
        <f>STANDARDIZE(A1,$E$1,$E$11)</f>
        <v>-1.9606496544345631</v>
      </c>
      <c r="D1" t="s">
        <v>0</v>
      </c>
      <c r="E1" s="1">
        <f>AVERAGE(A1:A40)</f>
        <v>64.125</v>
      </c>
    </row>
    <row r="2" spans="1:6" x14ac:dyDescent="0.25">
      <c r="A2">
        <v>41</v>
      </c>
      <c r="B2" s="4">
        <f t="shared" ref="B2:B40" si="0">STANDARDIZE(A2,$E$1,$E$11)</f>
        <v>-1.8045780401512146</v>
      </c>
      <c r="D2" t="s">
        <v>1</v>
      </c>
      <c r="E2" s="1">
        <f>MEDIAN(A1:A40)</f>
        <v>64</v>
      </c>
    </row>
    <row r="3" spans="1:6" x14ac:dyDescent="0.25">
      <c r="A3">
        <v>44</v>
      </c>
      <c r="B3" s="4">
        <f t="shared" si="0"/>
        <v>-1.5704706187261923</v>
      </c>
      <c r="D3" t="s">
        <v>2</v>
      </c>
      <c r="E3" s="1" cm="1">
        <f t="array" ref="E3:E9">_xlfn.MODE.MULT(A1:A40)</f>
        <v>52</v>
      </c>
    </row>
    <row r="4" spans="1:6" x14ac:dyDescent="0.25">
      <c r="A4">
        <v>46</v>
      </c>
      <c r="B4" s="4">
        <f t="shared" si="0"/>
        <v>-1.4143990044428438</v>
      </c>
      <c r="E4" s="1">
        <v>58</v>
      </c>
    </row>
    <row r="5" spans="1:6" x14ac:dyDescent="0.25">
      <c r="A5">
        <v>49</v>
      </c>
      <c r="B5" s="4">
        <f t="shared" si="0"/>
        <v>-1.1802915830178216</v>
      </c>
      <c r="E5" s="1">
        <v>64</v>
      </c>
    </row>
    <row r="6" spans="1:6" x14ac:dyDescent="0.25">
      <c r="A6">
        <v>52</v>
      </c>
      <c r="B6" s="2">
        <f t="shared" si="0"/>
        <v>-0.94618416159279906</v>
      </c>
      <c r="E6" s="1">
        <v>67</v>
      </c>
    </row>
    <row r="7" spans="1:6" x14ac:dyDescent="0.25">
      <c r="A7">
        <v>52</v>
      </c>
      <c r="B7" s="2">
        <f t="shared" si="0"/>
        <v>-0.94618416159279906</v>
      </c>
      <c r="E7" s="1">
        <v>68</v>
      </c>
    </row>
    <row r="8" spans="1:6" x14ac:dyDescent="0.25">
      <c r="A8">
        <v>53</v>
      </c>
      <c r="B8" s="2">
        <f t="shared" si="0"/>
        <v>-0.86814835445112493</v>
      </c>
      <c r="E8" s="1">
        <v>69</v>
      </c>
    </row>
    <row r="9" spans="1:6" x14ac:dyDescent="0.25">
      <c r="A9">
        <v>54</v>
      </c>
      <c r="B9" s="2">
        <f t="shared" si="0"/>
        <v>-0.7901125473094508</v>
      </c>
      <c r="E9" s="1">
        <v>76</v>
      </c>
    </row>
    <row r="10" spans="1:6" x14ac:dyDescent="0.25">
      <c r="A10">
        <v>55</v>
      </c>
      <c r="B10" s="2">
        <f t="shared" si="0"/>
        <v>-0.71207674016777656</v>
      </c>
      <c r="D10" t="s">
        <v>3</v>
      </c>
      <c r="E10" s="1">
        <f>_xlfn.VAR.S(A1:A40)</f>
        <v>164.21474358974359</v>
      </c>
    </row>
    <row r="11" spans="1:6" x14ac:dyDescent="0.25">
      <c r="A11">
        <v>56</v>
      </c>
      <c r="B11" s="2">
        <f t="shared" si="0"/>
        <v>-0.63404093302610243</v>
      </c>
      <c r="D11" t="s">
        <v>4</v>
      </c>
      <c r="E11" s="1">
        <f>_xlfn.STDEV.S(A1:A40)</f>
        <v>12.814630060588701</v>
      </c>
    </row>
    <row r="12" spans="1:6" x14ac:dyDescent="0.25">
      <c r="A12">
        <v>57</v>
      </c>
      <c r="B12" s="2">
        <f t="shared" si="0"/>
        <v>-0.5560051258844283</v>
      </c>
      <c r="D12" t="s">
        <v>5</v>
      </c>
      <c r="E12" s="1">
        <f>_xlfn.PERCENTILE.EXC(A1:A40, 0.06)</f>
        <v>42.38</v>
      </c>
    </row>
    <row r="13" spans="1:6" x14ac:dyDescent="0.25">
      <c r="A13">
        <v>58</v>
      </c>
      <c r="B13" s="2">
        <f t="shared" si="0"/>
        <v>-0.47796931874275417</v>
      </c>
    </row>
    <row r="14" spans="1:6" x14ac:dyDescent="0.25">
      <c r="A14">
        <v>58</v>
      </c>
      <c r="B14" s="2">
        <f t="shared" si="0"/>
        <v>-0.47796931874275417</v>
      </c>
    </row>
    <row r="15" spans="1:6" x14ac:dyDescent="0.25">
      <c r="A15">
        <v>59</v>
      </c>
      <c r="B15" s="2">
        <f t="shared" si="0"/>
        <v>-0.39993351160107998</v>
      </c>
      <c r="E15" s="1"/>
    </row>
    <row r="16" spans="1:6" x14ac:dyDescent="0.25">
      <c r="A16">
        <v>60</v>
      </c>
      <c r="B16" s="2">
        <f t="shared" si="0"/>
        <v>-0.32189770445940585</v>
      </c>
      <c r="D16" t="s">
        <v>6</v>
      </c>
      <c r="E16" s="1">
        <v>40</v>
      </c>
      <c r="F16" s="3"/>
    </row>
    <row r="17" spans="1:9" x14ac:dyDescent="0.25">
      <c r="A17">
        <v>61</v>
      </c>
      <c r="B17" s="2">
        <f t="shared" si="0"/>
        <v>-0.24386189731773172</v>
      </c>
      <c r="D17" t="s">
        <v>7</v>
      </c>
      <c r="E17" s="1">
        <f>(E16+1)*0.55</f>
        <v>22.55</v>
      </c>
    </row>
    <row r="18" spans="1:9" x14ac:dyDescent="0.25">
      <c r="A18">
        <v>62</v>
      </c>
      <c r="B18" s="2">
        <f t="shared" si="0"/>
        <v>-0.16582609017605757</v>
      </c>
      <c r="D18" t="s">
        <v>8</v>
      </c>
      <c r="E18" s="1">
        <v>0.55000000000000004</v>
      </c>
      <c r="G18">
        <v>22</v>
      </c>
      <c r="H18">
        <f>A22</f>
        <v>65</v>
      </c>
    </row>
    <row r="19" spans="1:9" x14ac:dyDescent="0.25">
      <c r="A19">
        <v>63</v>
      </c>
      <c r="B19" s="2">
        <f t="shared" si="0"/>
        <v>-8.779028303438341E-2</v>
      </c>
      <c r="D19" t="s">
        <v>9</v>
      </c>
      <c r="E19" s="1">
        <v>22</v>
      </c>
      <c r="G19">
        <v>23</v>
      </c>
      <c r="H19">
        <f>A23</f>
        <v>66</v>
      </c>
    </row>
    <row r="20" spans="1:9" x14ac:dyDescent="0.25">
      <c r="A20">
        <v>64</v>
      </c>
      <c r="B20" s="2">
        <f t="shared" si="0"/>
        <v>-9.7544758927092679E-3</v>
      </c>
      <c r="D20" t="s">
        <v>10</v>
      </c>
      <c r="E20" s="1">
        <f>H19-H18</f>
        <v>1</v>
      </c>
    </row>
    <row r="21" spans="1:9" x14ac:dyDescent="0.25">
      <c r="A21">
        <v>64</v>
      </c>
      <c r="B21" s="2">
        <f t="shared" si="0"/>
        <v>-9.7544758927092679E-3</v>
      </c>
      <c r="D21" t="s">
        <v>11</v>
      </c>
      <c r="E21" s="1">
        <f>E20*E18</f>
        <v>0.55000000000000004</v>
      </c>
    </row>
    <row r="22" spans="1:9" x14ac:dyDescent="0.25">
      <c r="A22">
        <v>65</v>
      </c>
      <c r="B22" s="2">
        <f t="shared" si="0"/>
        <v>6.8281331248964877E-2</v>
      </c>
      <c r="D22" t="s">
        <v>12</v>
      </c>
      <c r="E22" s="1">
        <f>E21+H18</f>
        <v>65.55</v>
      </c>
      <c r="F22">
        <f>_xlfn.PERCENTILE.EXC(A1:A40, 0.55)</f>
        <v>65.55</v>
      </c>
    </row>
    <row r="23" spans="1:9" x14ac:dyDescent="0.25">
      <c r="A23">
        <v>66</v>
      </c>
      <c r="B23" s="2">
        <f t="shared" si="0"/>
        <v>0.14631713839063903</v>
      </c>
    </row>
    <row r="24" spans="1:9" x14ac:dyDescent="0.25">
      <c r="A24">
        <v>67</v>
      </c>
      <c r="B24" s="2">
        <f t="shared" si="0"/>
        <v>0.22435294553231316</v>
      </c>
      <c r="H24">
        <v>1</v>
      </c>
      <c r="I24">
        <f>$E$1+H24*$E$11</f>
        <v>76.939630060588698</v>
      </c>
    </row>
    <row r="25" spans="1:9" x14ac:dyDescent="0.25">
      <c r="A25">
        <v>67</v>
      </c>
      <c r="B25" s="2">
        <f t="shared" si="0"/>
        <v>0.22435294553231316</v>
      </c>
      <c r="H25">
        <v>-1</v>
      </c>
      <c r="I25">
        <f>$E$1+H25*$E$11</f>
        <v>51.310369939411302</v>
      </c>
    </row>
    <row r="26" spans="1:9" x14ac:dyDescent="0.25">
      <c r="A26">
        <v>68</v>
      </c>
      <c r="B26" s="2">
        <f t="shared" si="0"/>
        <v>0.30238875267398735</v>
      </c>
      <c r="D26" t="s">
        <v>13</v>
      </c>
      <c r="E26" s="1">
        <f>_xlfn.QUARTILE.EXC(A1:A40,3)</f>
        <v>73</v>
      </c>
    </row>
    <row r="27" spans="1:9" x14ac:dyDescent="0.25">
      <c r="A27">
        <v>68</v>
      </c>
      <c r="B27" s="2">
        <f t="shared" si="0"/>
        <v>0.30238875267398735</v>
      </c>
      <c r="D27" t="s">
        <v>14</v>
      </c>
      <c r="E27">
        <f>_xlfn.QUARTILE.EXC(A1:A40,1)</f>
        <v>55.25</v>
      </c>
    </row>
    <row r="28" spans="1:9" x14ac:dyDescent="0.25">
      <c r="A28">
        <v>69</v>
      </c>
      <c r="B28" s="2">
        <f t="shared" si="0"/>
        <v>0.38042455981566148</v>
      </c>
      <c r="D28" t="s">
        <v>15</v>
      </c>
      <c r="E28" s="1">
        <f>E26-E27</f>
        <v>17.75</v>
      </c>
    </row>
    <row r="29" spans="1:9" x14ac:dyDescent="0.25">
      <c r="A29">
        <v>69</v>
      </c>
      <c r="B29" s="2">
        <f t="shared" si="0"/>
        <v>0.38042455981566148</v>
      </c>
      <c r="D29" t="s">
        <v>16</v>
      </c>
      <c r="E29" s="1">
        <f>E26+$E$28*1.5</f>
        <v>99.625</v>
      </c>
    </row>
    <row r="30" spans="1:9" x14ac:dyDescent="0.25">
      <c r="A30">
        <v>70</v>
      </c>
      <c r="B30" s="2">
        <f t="shared" si="0"/>
        <v>0.45846036695733561</v>
      </c>
      <c r="D30" t="s">
        <v>17</v>
      </c>
      <c r="E30" s="1">
        <f>E27-$E$28*1.5</f>
        <v>28.625</v>
      </c>
    </row>
    <row r="31" spans="1:9" x14ac:dyDescent="0.25">
      <c r="A31">
        <v>74</v>
      </c>
      <c r="B31" s="2">
        <f t="shared" si="0"/>
        <v>0.77060359552403224</v>
      </c>
    </row>
    <row r="32" spans="1:9" x14ac:dyDescent="0.25">
      <c r="A32">
        <v>75</v>
      </c>
      <c r="B32" s="2">
        <f t="shared" si="0"/>
        <v>0.84863940266570637</v>
      </c>
    </row>
    <row r="33" spans="1:5" x14ac:dyDescent="0.25">
      <c r="A33">
        <v>76</v>
      </c>
      <c r="B33" s="2">
        <f t="shared" si="0"/>
        <v>0.9266752098073805</v>
      </c>
    </row>
    <row r="34" spans="1:5" x14ac:dyDescent="0.25">
      <c r="A34">
        <v>76</v>
      </c>
      <c r="B34" s="2">
        <f t="shared" si="0"/>
        <v>0.9266752098073805</v>
      </c>
    </row>
    <row r="35" spans="1:5" x14ac:dyDescent="0.25">
      <c r="A35">
        <v>77</v>
      </c>
      <c r="B35" s="4">
        <f t="shared" si="0"/>
        <v>1.0047110169490547</v>
      </c>
    </row>
    <row r="36" spans="1:5" x14ac:dyDescent="0.25">
      <c r="A36">
        <v>78</v>
      </c>
      <c r="B36" s="4">
        <f t="shared" si="0"/>
        <v>1.0827468240907288</v>
      </c>
    </row>
    <row r="37" spans="1:5" x14ac:dyDescent="0.25">
      <c r="A37">
        <v>82</v>
      </c>
      <c r="B37" s="4">
        <f t="shared" si="0"/>
        <v>1.3948900526574255</v>
      </c>
    </row>
    <row r="38" spans="1:5" x14ac:dyDescent="0.25">
      <c r="A38">
        <v>86</v>
      </c>
      <c r="B38" s="4">
        <f t="shared" si="0"/>
        <v>1.707033281224122</v>
      </c>
      <c r="D38">
        <v>3</v>
      </c>
      <c r="E38">
        <f>D38</f>
        <v>3</v>
      </c>
    </row>
    <row r="39" spans="1:5" x14ac:dyDescent="0.25">
      <c r="A39">
        <v>89</v>
      </c>
      <c r="B39" s="4">
        <f t="shared" si="0"/>
        <v>1.9411407026491445</v>
      </c>
      <c r="D39">
        <v>11</v>
      </c>
      <c r="E39">
        <f>E38+D39</f>
        <v>14</v>
      </c>
    </row>
    <row r="40" spans="1:5" x14ac:dyDescent="0.25">
      <c r="A40">
        <v>96</v>
      </c>
      <c r="B40" s="2">
        <f t="shared" si="0"/>
        <v>2.4873913526408633</v>
      </c>
      <c r="D40">
        <v>14</v>
      </c>
      <c r="E40">
        <f t="shared" ref="E40:E42" si="1">E39+D40</f>
        <v>28</v>
      </c>
    </row>
    <row r="41" spans="1:5" x14ac:dyDescent="0.25">
      <c r="D41">
        <v>7</v>
      </c>
      <c r="E41">
        <f t="shared" si="1"/>
        <v>35</v>
      </c>
    </row>
    <row r="42" spans="1:5" x14ac:dyDescent="0.25">
      <c r="D42">
        <v>5</v>
      </c>
      <c r="E42">
        <f t="shared" si="1"/>
        <v>40</v>
      </c>
    </row>
    <row r="43" spans="1:5" x14ac:dyDescent="0.25">
      <c r="A43">
        <v>7</v>
      </c>
    </row>
    <row r="44" spans="1:5" x14ac:dyDescent="0.25">
      <c r="A44">
        <v>9</v>
      </c>
    </row>
    <row r="45" spans="1:5" x14ac:dyDescent="0.25">
      <c r="A45">
        <v>10</v>
      </c>
      <c r="B45" s="2">
        <f>_xlfn.MODE.SNGL(A43:A57)</f>
        <v>9</v>
      </c>
    </row>
    <row r="46" spans="1:5" x14ac:dyDescent="0.25">
      <c r="A46">
        <v>13</v>
      </c>
      <c r="B46" s="2" cm="1">
        <f t="array" ref="B46">_xlfn.MODE.MULT(A43:A57)</f>
        <v>9</v>
      </c>
    </row>
    <row r="47" spans="1:5" x14ac:dyDescent="0.25">
      <c r="A47">
        <v>11</v>
      </c>
    </row>
    <row r="48" spans="1:5" x14ac:dyDescent="0.25">
      <c r="A48">
        <v>7</v>
      </c>
    </row>
    <row r="49" spans="1:1" x14ac:dyDescent="0.25">
      <c r="A49">
        <v>9</v>
      </c>
    </row>
    <row r="50" spans="1:1" x14ac:dyDescent="0.25">
      <c r="A50">
        <v>19</v>
      </c>
    </row>
    <row r="51" spans="1:1" x14ac:dyDescent="0.25">
      <c r="A51">
        <v>12</v>
      </c>
    </row>
    <row r="52" spans="1:1" x14ac:dyDescent="0.25">
      <c r="A52">
        <v>11</v>
      </c>
    </row>
    <row r="53" spans="1:1" x14ac:dyDescent="0.25">
      <c r="A53">
        <v>9</v>
      </c>
    </row>
    <row r="54" spans="1:1" x14ac:dyDescent="0.25">
      <c r="A54">
        <v>7</v>
      </c>
    </row>
    <row r="55" spans="1:1" x14ac:dyDescent="0.25">
      <c r="A55">
        <v>9</v>
      </c>
    </row>
    <row r="56" spans="1:1" x14ac:dyDescent="0.25">
      <c r="A56">
        <v>10</v>
      </c>
    </row>
    <row r="57" spans="1:1" x14ac:dyDescent="0.25">
      <c r="A57">
        <v>11</v>
      </c>
    </row>
  </sheetData>
  <sortState xmlns:xlrd2="http://schemas.microsoft.com/office/spreadsheetml/2017/richdata2" ref="A1:B40">
    <sortCondition ref="A1:A40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9678BC406A046812559B84AFF694C" ma:contentTypeVersion="10" ma:contentTypeDescription="Create a new document." ma:contentTypeScope="" ma:versionID="c68b36b0102bbec17bbc0e942035707f">
  <xsd:schema xmlns:xsd="http://www.w3.org/2001/XMLSchema" xmlns:xs="http://www.w3.org/2001/XMLSchema" xmlns:p="http://schemas.microsoft.com/office/2006/metadata/properties" xmlns:ns2="ba7c2e9a-f0d2-4344-a2c5-4cad2229bde2" xmlns:ns3="96a491f7-1aac-4a1a-8538-e8994c4105e0" targetNamespace="http://schemas.microsoft.com/office/2006/metadata/properties" ma:root="true" ma:fieldsID="3880a5a4cdc63060fb1a0d8f71d43e83" ns2:_="" ns3:_="">
    <xsd:import namespace="ba7c2e9a-f0d2-4344-a2c5-4cad2229bde2"/>
    <xsd:import namespace="96a491f7-1aac-4a1a-8538-e8994c410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c2e9a-f0d2-4344-a2c5-4cad2229bd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491f7-1aac-4a1a-8538-e8994c4105e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AF96B4-3AD5-4295-9EF2-A3361EECC0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261909-E516-40A8-93B0-DE61651961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7c2e9a-f0d2-4344-a2c5-4cad2229bde2"/>
    <ds:schemaRef ds:uri="96a491f7-1aac-4a1a-8538-e8994c410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787E2D-91E5-4E5E-8333-723D55DA81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Kaye</cp:lastModifiedBy>
  <dcterms:created xsi:type="dcterms:W3CDTF">2020-07-06T05:50:11Z</dcterms:created>
  <dcterms:modified xsi:type="dcterms:W3CDTF">2021-09-17T02:16:19Z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0x010100FD49678BC406A046812559B84AFF694C</vt:lpwstr>
  </property>
</Properties>
</file>