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filterPrivacy="1"/>
  <xr:revisionPtr revIDLastSave="0" documentId="8_{79E830C2-2497-4470-A431-21A09D151880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FPi_model" sheetId="1" r:id="rId1"/>
    <sheet name="BE2_model" sheetId="3" r:id="rId2"/>
    <sheet name="EW1_model" sheetId="4" r:id="rId3"/>
    <sheet name="EW2_model" sheetId="5" r:id="rId4"/>
    <sheet name="BIOMASS_model" sheetId="6" r:id="rId5"/>
    <sheet name="NUTRIENT_model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M8" i="6"/>
  <c r="N8" i="6" s="1"/>
  <c r="O8" i="6" s="1"/>
  <c r="P8" i="6" s="1"/>
  <c r="Q2" i="5"/>
  <c r="P15" i="5"/>
  <c r="Q15" i="5" s="1"/>
  <c r="R15" i="5" s="1"/>
  <c r="O15" i="5"/>
  <c r="K15" i="5"/>
  <c r="L15" i="5" s="1"/>
  <c r="M15" i="5" s="1"/>
  <c r="J15" i="5"/>
  <c r="F15" i="5"/>
  <c r="G15" i="5" s="1"/>
  <c r="H15" i="5" s="1"/>
  <c r="E15" i="5"/>
</calcChain>
</file>

<file path=xl/sharedStrings.xml><?xml version="1.0" encoding="utf-8"?>
<sst xmlns="http://schemas.openxmlformats.org/spreadsheetml/2006/main" count="143" uniqueCount="55">
  <si>
    <t>FPi</t>
  </si>
  <si>
    <t>SSRi</t>
  </si>
  <si>
    <t>FDKGi</t>
  </si>
  <si>
    <t>Pop</t>
  </si>
  <si>
    <t>FLOi</t>
  </si>
  <si>
    <t>FDi</t>
  </si>
  <si>
    <t>FDPi</t>
  </si>
  <si>
    <t>SVi</t>
  </si>
  <si>
    <t>RDi</t>
  </si>
  <si>
    <t>PDi</t>
  </si>
  <si>
    <t>NFDi</t>
  </si>
  <si>
    <t>SDi</t>
  </si>
  <si>
    <t>OFi</t>
  </si>
  <si>
    <t>CYi</t>
  </si>
  <si>
    <t>TLA</t>
  </si>
  <si>
    <t>R_rate</t>
  </si>
  <si>
    <t>IL_baseline</t>
  </si>
  <si>
    <t>FL_baseline</t>
  </si>
  <si>
    <t>CL_baseline</t>
  </si>
  <si>
    <t>BE2</t>
  </si>
  <si>
    <t>ICA</t>
  </si>
  <si>
    <t>ETo</t>
  </si>
  <si>
    <t>ETa</t>
  </si>
  <si>
    <t>AIR</t>
  </si>
  <si>
    <t>Arice</t>
  </si>
  <si>
    <t>IRRTECHi</t>
  </si>
  <si>
    <t>WP</t>
  </si>
  <si>
    <t>GDPC</t>
  </si>
  <si>
    <t>AGVA</t>
  </si>
  <si>
    <t>CL</t>
  </si>
  <si>
    <t>IGVA</t>
  </si>
  <si>
    <t>SGVA</t>
  </si>
  <si>
    <t>EW1</t>
  </si>
  <si>
    <t>EW2</t>
  </si>
  <si>
    <t>IRWR</t>
  </si>
  <si>
    <t>ERWR</t>
  </si>
  <si>
    <t>DW</t>
  </si>
  <si>
    <t>TW</t>
  </si>
  <si>
    <t>TWW</t>
  </si>
  <si>
    <t>A_disturbance</t>
  </si>
  <si>
    <t>BE3_baseline</t>
  </si>
  <si>
    <t>FLi</t>
  </si>
  <si>
    <t>G_w</t>
  </si>
  <si>
    <t>Hi</t>
  </si>
  <si>
    <t>BE3</t>
  </si>
  <si>
    <t>AD</t>
  </si>
  <si>
    <t>BF</t>
  </si>
  <si>
    <t>FUBaseline</t>
  </si>
  <si>
    <t>TDCbaseline</t>
  </si>
  <si>
    <t>FG_tree</t>
  </si>
  <si>
    <t>SL1</t>
  </si>
  <si>
    <t>MASi</t>
  </si>
  <si>
    <t>Type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</si>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</sst>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F_t_-;\-* #,##0.00\ _F_t_-;_-* &quot;-&quot;??\ _F_t_-;_-@_-"/>
    <numFmt numFmtId="164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CE"/>
      <charset val="238"/>
    </font>
    <font>
      <sz val="10"/>
      <name val="Arial"/>
      <family val="2"/>
      <charset val="238"/>
    </font>
    <font>
      <sz val="10"/>
      <name val="Times New Roman CE"/>
      <charset val="238"/>
    </font>
    <font>
      <b/>
      <sz val="12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1"/>
      <name val="Calibri"/>
      <family val="2"/>
    </font>
    <font>
      <sz val="11"/>
      <color theme="1"/>
      <name val="Calibri"/>
      <scheme val="minor"/>
    </font>
    <font>
      <sz val="12"/>
      <color indexed="0"/>
      <name val="Arial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ADADA"/>
      </left>
      <right style="medium">
        <color rgb="FFDADADA"/>
      </right>
      <top/>
      <bottom/>
      <diagonal/>
    </border>
    <border>
      <left style="medium">
        <color rgb="FFDADADA"/>
      </left>
      <right style="medium">
        <color rgb="FFDADADA"/>
      </right>
      <top style="medium">
        <color rgb="FFDADADA"/>
      </top>
      <bottom style="medium">
        <color rgb="FFDADADA"/>
      </bottom>
      <diagonal/>
    </border>
  </borders>
  <cellStyleXfs count="52">
    <xf numFmtId="0" fontId="0" fillId="0" borderId="0"/>
    <xf numFmtId="0" fontId="10" fillId="0" borderId="0" applyNumberFormat="0" applyFont="0" applyFill="0" applyBorder="0" applyProtection="0">
      <alignment horizontal="left" vertical="center" indent="2"/>
    </xf>
    <xf numFmtId="0" fontId="10" fillId="0" borderId="0" applyNumberFormat="0" applyFont="0" applyFill="0" applyBorder="0" applyProtection="0">
      <alignment horizontal="left" vertical="center" indent="5"/>
    </xf>
    <xf numFmtId="0" fontId="17" fillId="5" borderId="5">
      <alignment horizontal="right"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7" fillId="0" borderId="0" applyNumberFormat="0">
      <alignment horizontal="right"/>
    </xf>
    <xf numFmtId="0" fontId="10" fillId="0" borderId="1"/>
    <xf numFmtId="43" fontId="1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>
      <alignment horizontal="center" wrapText="1"/>
    </xf>
    <xf numFmtId="0" fontId="15" fillId="0" borderId="0" applyNumberFormat="0" applyFill="0" applyBorder="0" applyAlignment="0" applyProtection="0"/>
    <xf numFmtId="0" fontId="1" fillId="0" borderId="0"/>
    <xf numFmtId="0" fontId="10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4" fontId="10" fillId="0" borderId="0"/>
    <xf numFmtId="0" fontId="10" fillId="0" borderId="0"/>
    <xf numFmtId="0" fontId="12" fillId="0" borderId="0"/>
    <xf numFmtId="0" fontId="10" fillId="0" borderId="0"/>
    <xf numFmtId="0" fontId="14" fillId="0" borderId="0"/>
    <xf numFmtId="0" fontId="10" fillId="0" borderId="0"/>
    <xf numFmtId="0" fontId="1" fillId="0" borderId="0"/>
    <xf numFmtId="0" fontId="1" fillId="0" borderId="0"/>
    <xf numFmtId="0" fontId="12" fillId="0" borderId="0"/>
    <xf numFmtId="0" fontId="18" fillId="0" borderId="0" applyNumberFormat="0" applyFill="0" applyBorder="0" applyProtection="0">
      <alignment horizontal="left" vertical="center"/>
    </xf>
    <xf numFmtId="0" fontId="9" fillId="0" borderId="0"/>
    <xf numFmtId="9" fontId="9" fillId="0" borderId="0" applyFont="0" applyFill="0" applyBorder="0" applyAlignment="0" applyProtection="0"/>
    <xf numFmtId="0" fontId="16" fillId="6" borderId="5"/>
    <xf numFmtId="0" fontId="16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9" fillId="0" borderId="0"/>
    <xf numFmtId="0" fontId="19" fillId="0" borderId="0"/>
    <xf numFmtId="0" fontId="21" fillId="0" borderId="0"/>
    <xf numFmtId="0" fontId="22" fillId="0" borderId="0">
      <alignment vertical="top"/>
      <protection locked="0"/>
    </xf>
  </cellStyleXfs>
  <cellXfs count="41">
    <xf numFmtId="0" fontId="0" fillId="0" borderId="0" xfId="0"/>
    <xf numFmtId="0" fontId="0" fillId="0" borderId="0" xfId="0" applyBorder="1"/>
    <xf numFmtId="0" fontId="4" fillId="2" borderId="0" xfId="0" applyNumberFormat="1" applyFont="1" applyFill="1" applyBorder="1"/>
    <xf numFmtId="0" fontId="6" fillId="0" borderId="0" xfId="0" applyFont="1" applyBorder="1"/>
    <xf numFmtId="0" fontId="3" fillId="0" borderId="0" xfId="0" applyNumberFormat="1" applyFont="1" applyFill="1" applyBorder="1"/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4" fillId="2" borderId="2" xfId="0" applyNumberFormat="1" applyFont="1" applyFill="1" applyBorder="1"/>
    <xf numFmtId="0" fontId="4" fillId="0" borderId="0" xfId="0" applyNumberFormat="1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0" fillId="0" borderId="0" xfId="0" applyNumberFormat="1" applyFill="1"/>
    <xf numFmtId="0" fontId="0" fillId="0" borderId="0" xfId="0" applyFill="1"/>
    <xf numFmtId="0" fontId="0" fillId="0" borderId="0" xfId="0" applyNumberFormat="1" applyBorder="1"/>
    <xf numFmtId="0" fontId="0" fillId="3" borderId="0" xfId="0" applyFill="1"/>
    <xf numFmtId="0" fontId="2" fillId="0" borderId="0" xfId="0" applyNumberFormat="1" applyFont="1" applyFill="1" applyBorder="1"/>
    <xf numFmtId="0" fontId="0" fillId="0" borderId="3" xfId="0" applyBorder="1"/>
    <xf numFmtId="0" fontId="6" fillId="0" borderId="4" xfId="0" applyFont="1" applyFill="1" applyBorder="1" applyAlignment="1">
      <alignment horizontal="left" indent="2"/>
    </xf>
    <xf numFmtId="0" fontId="0" fillId="0" borderId="1" xfId="0" applyBorder="1"/>
    <xf numFmtId="0" fontId="0" fillId="0" borderId="1" xfId="0" applyBorder="1" applyAlignment="1">
      <alignment vertical="center"/>
    </xf>
    <xf numFmtId="0" fontId="6" fillId="0" borderId="3" xfId="0" applyFont="1" applyFill="1" applyBorder="1" applyAlignment="1">
      <alignment horizontal="left" indent="2"/>
    </xf>
    <xf numFmtId="2" fontId="0" fillId="0" borderId="0" xfId="0" applyNumberFormat="1" applyBorder="1"/>
    <xf numFmtId="0" fontId="6" fillId="4" borderId="0" xfId="0" applyFont="1" applyFill="1"/>
    <xf numFmtId="0" fontId="0" fillId="4" borderId="0" xfId="0" applyFill="1"/>
    <xf numFmtId="0" fontId="0" fillId="0" borderId="0" xfId="0"/>
    <xf numFmtId="0" fontId="0" fillId="4" borderId="0" xfId="0" applyFill="1"/>
    <xf numFmtId="1" fontId="0" fillId="0" borderId="0" xfId="0" applyNumberFormat="1"/>
    <xf numFmtId="0" fontId="0" fillId="7" borderId="0" xfId="0" applyFill="1"/>
    <xf numFmtId="0" fontId="0" fillId="7" borderId="1" xfId="0" applyFill="1" applyBorder="1"/>
    <xf numFmtId="0" fontId="0" fillId="7" borderId="0" xfId="0" applyNumberFormat="1" applyFill="1"/>
    <xf numFmtId="0" fontId="6" fillId="7" borderId="0" xfId="0" applyFont="1" applyFill="1" applyBorder="1"/>
    <xf numFmtId="0" fontId="6" fillId="0" borderId="3" xfId="0" applyFont="1" applyBorder="1"/>
    <xf numFmtId="0" fontId="6" fillId="0" borderId="6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/>
    <xf numFmtId="0" fontId="6" fillId="0" borderId="7" xfId="0" applyFont="1" applyBorder="1" applyAlignment="1">
      <alignment horizontal="right" vertical="center"/>
    </xf>
    <xf numFmtId="0" fontId="21" fillId="0" borderId="0" xfId="50"/>
    <xf numFmtId="0" fontId="0" fillId="8" borderId="0" xfId="0" applyFill="1"/>
    <xf numFmtId="0" fontId="22" fillId="0" borderId="0" xfId="51" applyNumberFormat="1">
      <alignment vertical="top"/>
      <protection locked="0"/>
    </xf>
  </cellXfs>
  <cellStyles count="52">
    <cellStyle name="2x indented GHG Textfiels" xfId="1" xr:uid="{00000000-0005-0000-0000-000000000000}"/>
    <cellStyle name="5x indented GHG Textfiels" xfId="2" xr:uid="{00000000-0005-0000-0000-000001000000}"/>
    <cellStyle name="AggOrange" xfId="3" xr:uid="{00000000-0005-0000-0000-000002000000}"/>
    <cellStyle name="Comma 2" xfId="5" xr:uid="{00000000-0005-0000-0000-000005000000}"/>
    <cellStyle name="Comma 3" xfId="41" xr:uid="{00000000-0005-0000-0000-000006000000}"/>
    <cellStyle name="Constants" xfId="6" xr:uid="{00000000-0005-0000-0000-000007000000}"/>
    <cellStyle name="Empty_TBorder" xfId="7" xr:uid="{00000000-0005-0000-0000-000008000000}"/>
    <cellStyle name="Ezres 2" xfId="8" xr:uid="{00000000-0005-0000-0000-000009000000}"/>
    <cellStyle name="Ezres 3" xfId="9" xr:uid="{00000000-0005-0000-0000-00000A000000}"/>
    <cellStyle name="Ezres 4" xfId="10" xr:uid="{00000000-0005-0000-0000-00000B000000}"/>
    <cellStyle name="Ezres 5" xfId="11" xr:uid="{00000000-0005-0000-0000-00000C000000}"/>
    <cellStyle name="Ezres 6" xfId="4" xr:uid="{00000000-0005-0000-0000-000037000000}"/>
    <cellStyle name="HEADING" xfId="12" xr:uid="{00000000-0005-0000-0000-00000D000000}"/>
    <cellStyle name="Headline" xfId="13" xr:uid="{00000000-0005-0000-0000-00000E000000}"/>
    <cellStyle name="Normál" xfId="0" builtinId="0"/>
    <cellStyle name="Normal 10" xfId="40" xr:uid="{00000000-0005-0000-0000-000011000000}"/>
    <cellStyle name="Normál 10" xfId="14" xr:uid="{00000000-0005-0000-0000-000012000000}"/>
    <cellStyle name="Normal 10 2" xfId="44" xr:uid="{00000000-0005-0000-0000-000013000000}"/>
    <cellStyle name="Normal 10 2 2" xfId="46" xr:uid="{00000000-0005-0000-0000-000014000000}"/>
    <cellStyle name="Normal 10 4 2" xfId="47" xr:uid="{00000000-0005-0000-0000-000015000000}"/>
    <cellStyle name="Normal 11" xfId="48" xr:uid="{00000000-0005-0000-0000-000016000000}"/>
    <cellStyle name="Normal 12" xfId="49" xr:uid="{00000000-0005-0000-0000-000017000000}"/>
    <cellStyle name="Normal 13" xfId="45" xr:uid="{00000000-0005-0000-0000-000018000000}"/>
    <cellStyle name="Normal 2" xfId="15" xr:uid="{00000000-0005-0000-0000-000019000000}"/>
    <cellStyle name="Normál 2" xfId="16" xr:uid="{00000000-0005-0000-0000-00001A000000}"/>
    <cellStyle name="Normal 2 2" xfId="17" xr:uid="{00000000-0005-0000-0000-00001B000000}"/>
    <cellStyle name="Normál 2 2" xfId="18" xr:uid="{00000000-0005-0000-0000-00001C000000}"/>
    <cellStyle name="Normál 2 2 2" xfId="19" xr:uid="{00000000-0005-0000-0000-00001D000000}"/>
    <cellStyle name="Normal 2 3" xfId="20" xr:uid="{00000000-0005-0000-0000-00001E000000}"/>
    <cellStyle name="Normál 2 3 2" xfId="21" xr:uid="{00000000-0005-0000-0000-00001F000000}"/>
    <cellStyle name="Normal 3" xfId="37" xr:uid="{00000000-0005-0000-0000-000020000000}"/>
    <cellStyle name="Normál 3" xfId="22" xr:uid="{00000000-0005-0000-0000-000021000000}"/>
    <cellStyle name="Normal 3 2 2" xfId="23" xr:uid="{00000000-0005-0000-0000-000022000000}"/>
    <cellStyle name="Normal 4" xfId="24" xr:uid="{00000000-0005-0000-0000-000023000000}"/>
    <cellStyle name="Normál 4" xfId="25" xr:uid="{00000000-0005-0000-0000-000024000000}"/>
    <cellStyle name="Normal 4 2" xfId="43" xr:uid="{00000000-0005-0000-0000-000025000000}"/>
    <cellStyle name="Normal 5" xfId="26" xr:uid="{00000000-0005-0000-0000-000026000000}"/>
    <cellStyle name="Normál 5" xfId="27" xr:uid="{00000000-0005-0000-0000-000027000000}"/>
    <cellStyle name="Normal 6" xfId="28" xr:uid="{00000000-0005-0000-0000-000028000000}"/>
    <cellStyle name="Normál 6" xfId="29" xr:uid="{00000000-0005-0000-0000-000029000000}"/>
    <cellStyle name="Normál 6 2" xfId="30" xr:uid="{00000000-0005-0000-0000-00002A000000}"/>
    <cellStyle name="Normal 7" xfId="31" xr:uid="{00000000-0005-0000-0000-00002B000000}"/>
    <cellStyle name="Normál 7" xfId="50" xr:uid="{00000000-0005-0000-0000-000061000000}"/>
    <cellStyle name="Normal 8" xfId="38" xr:uid="{00000000-0005-0000-0000-00002C000000}"/>
    <cellStyle name="Normál 8" xfId="51" xr:uid="{00000000-0005-0000-0000-000061000000}"/>
    <cellStyle name="Normal 9" xfId="39" xr:uid="{00000000-0005-0000-0000-00002D000000}"/>
    <cellStyle name="Normal GHG Textfiels Bold" xfId="32" xr:uid="{00000000-0005-0000-0000-00002E000000}"/>
    <cellStyle name="Normal_AFOLU_worksheetsv02" xfId="33" xr:uid="{00000000-0005-0000-0000-000046000000}"/>
    <cellStyle name="Percent 2" xfId="42" xr:uid="{00000000-0005-0000-0000-000061000000}"/>
    <cellStyle name="Shade" xfId="35" xr:uid="{00000000-0005-0000-0000-000062000000}"/>
    <cellStyle name="Százalék 2" xfId="34" xr:uid="{00000000-0005-0000-0000-000090000000}"/>
    <cellStyle name="Обычный_2++" xfId="36" xr:uid="{00000000-0005-0000-0000-00006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"/>
  <sheetViews>
    <sheetView workbookViewId="0">
      <selection activeCell="L1" sqref="L1"/>
    </sheetView>
  </sheetViews>
  <sheetFormatPr defaultRowHeight="15" x14ac:dyDescent="0.25"/>
  <sheetData>
    <row r="1" spans="1:23" x14ac:dyDescent="0.25">
      <c r="B1" s="5">
        <v>2010</v>
      </c>
      <c r="C1" s="5">
        <v>2011</v>
      </c>
      <c r="D1" s="5">
        <v>2012</v>
      </c>
      <c r="E1" s="5">
        <v>2013</v>
      </c>
      <c r="F1" s="5">
        <v>2014</v>
      </c>
      <c r="G1" s="5">
        <v>2015</v>
      </c>
      <c r="H1" s="5">
        <v>2016</v>
      </c>
      <c r="I1" s="5">
        <v>2017</v>
      </c>
      <c r="J1" s="5">
        <v>2018</v>
      </c>
      <c r="K1" s="5">
        <v>2019</v>
      </c>
      <c r="L1" t="s">
        <v>52</v>
      </c>
    </row>
    <row r="2" spans="1:23" x14ac:dyDescent="0.25">
      <c r="A2" s="1" t="s">
        <v>0</v>
      </c>
      <c r="B2" s="2">
        <v>32557546</v>
      </c>
      <c r="C2" s="2">
        <v>34678848</v>
      </c>
      <c r="D2" s="2">
        <v>31454415</v>
      </c>
      <c r="E2" s="2">
        <v>35586487</v>
      </c>
      <c r="F2" s="2">
        <v>33544083</v>
      </c>
      <c r="G2" s="2">
        <v>31083424</v>
      </c>
      <c r="H2" s="2">
        <v>34979848</v>
      </c>
      <c r="I2" s="2">
        <v>32655775</v>
      </c>
      <c r="J2" s="2">
        <v>34253479</v>
      </c>
      <c r="K2" s="2">
        <v>33810454</v>
      </c>
      <c r="L2" t="s">
        <v>54</v>
      </c>
      <c r="V2" s="10"/>
      <c r="W2" s="11"/>
    </row>
    <row r="3" spans="1:23" x14ac:dyDescent="0.25">
      <c r="A3" s="1" t="s">
        <v>1</v>
      </c>
      <c r="B3" s="4">
        <v>43157669</v>
      </c>
      <c r="C3" s="4">
        <v>44157308</v>
      </c>
      <c r="D3" s="4">
        <v>42287208</v>
      </c>
      <c r="E3" s="4">
        <v>44938699</v>
      </c>
      <c r="F3" s="4">
        <v>41105778</v>
      </c>
      <c r="G3" s="4">
        <v>39656992</v>
      </c>
      <c r="H3" s="4">
        <v>42272837</v>
      </c>
      <c r="I3" s="4">
        <v>42389143</v>
      </c>
      <c r="J3" s="4">
        <v>39248028</v>
      </c>
      <c r="K3" s="4">
        <v>40529151</v>
      </c>
      <c r="L3" s="26" t="s">
        <v>53</v>
      </c>
      <c r="V3" s="12"/>
      <c r="W3" s="11"/>
    </row>
    <row r="4" spans="1:23" x14ac:dyDescent="0.25">
      <c r="A4" s="1" t="s">
        <v>2</v>
      </c>
      <c r="B4" s="4">
        <v>1296</v>
      </c>
      <c r="C4" s="4">
        <v>1374</v>
      </c>
      <c r="D4" s="4">
        <v>1340</v>
      </c>
      <c r="E4" s="4">
        <v>1285</v>
      </c>
      <c r="F4" s="4">
        <v>1382</v>
      </c>
      <c r="G4" s="4">
        <v>1401</v>
      </c>
      <c r="H4" s="4">
        <v>1398</v>
      </c>
      <c r="I4" s="4">
        <v>1396</v>
      </c>
      <c r="J4" s="4">
        <v>1426</v>
      </c>
      <c r="K4" s="4">
        <v>1441</v>
      </c>
      <c r="L4" s="26" t="s">
        <v>53</v>
      </c>
      <c r="V4" s="10"/>
      <c r="W4" s="11"/>
    </row>
    <row r="5" spans="1:23" x14ac:dyDescent="0.25">
      <c r="A5" s="1" t="s">
        <v>3</v>
      </c>
      <c r="B5" s="3">
        <v>9927370</v>
      </c>
      <c r="C5" s="3">
        <v>9895680</v>
      </c>
      <c r="D5" s="3">
        <v>9864358</v>
      </c>
      <c r="E5" s="3">
        <v>9833923</v>
      </c>
      <c r="F5" s="3">
        <v>9804991</v>
      </c>
      <c r="G5" s="3">
        <v>9777923</v>
      </c>
      <c r="H5" s="3">
        <v>9752975</v>
      </c>
      <c r="I5" s="3">
        <v>9729823</v>
      </c>
      <c r="J5" s="3">
        <v>9707499</v>
      </c>
      <c r="K5" s="3">
        <v>9684679</v>
      </c>
      <c r="L5" s="26" t="s">
        <v>53</v>
      </c>
      <c r="V5" s="12"/>
      <c r="W5" s="11"/>
    </row>
    <row r="6" spans="1:23" x14ac:dyDescent="0.25">
      <c r="A6" s="1" t="s">
        <v>4</v>
      </c>
      <c r="B6" s="2">
        <v>1568574</v>
      </c>
      <c r="C6" s="2">
        <v>1500019</v>
      </c>
      <c r="D6" s="2">
        <v>1367355</v>
      </c>
      <c r="E6" s="2">
        <v>1434593</v>
      </c>
      <c r="F6" s="2">
        <v>455296</v>
      </c>
      <c r="G6" s="2">
        <v>402293</v>
      </c>
      <c r="H6" s="2">
        <v>394432</v>
      </c>
      <c r="I6" s="2">
        <v>363291</v>
      </c>
      <c r="J6" s="2">
        <v>490815</v>
      </c>
      <c r="K6" s="2">
        <v>471877</v>
      </c>
      <c r="L6" s="26" t="s">
        <v>53</v>
      </c>
      <c r="V6" s="9"/>
      <c r="W6" s="11"/>
    </row>
    <row r="7" spans="1:23" x14ac:dyDescent="0.25">
      <c r="A7" s="1" t="s">
        <v>5</v>
      </c>
      <c r="B7" s="2">
        <v>4579778</v>
      </c>
      <c r="C7" s="2">
        <v>4781029</v>
      </c>
      <c r="D7" s="2">
        <v>4835339</v>
      </c>
      <c r="E7" s="2">
        <v>4627468</v>
      </c>
      <c r="F7" s="2">
        <v>4964808</v>
      </c>
      <c r="G7" s="2">
        <v>5013269</v>
      </c>
      <c r="H7" s="2">
        <v>4991459</v>
      </c>
      <c r="I7" s="2">
        <v>4969996</v>
      </c>
      <c r="J7" s="2">
        <v>5079193</v>
      </c>
      <c r="K7" s="2">
        <v>5105009</v>
      </c>
      <c r="L7" s="26" t="s">
        <v>53</v>
      </c>
      <c r="V7" s="12"/>
      <c r="W7" s="11"/>
    </row>
    <row r="8" spans="1:23" x14ac:dyDescent="0.25">
      <c r="A8" s="6" t="s">
        <v>6</v>
      </c>
      <c r="B8" s="7">
        <v>79.28</v>
      </c>
      <c r="C8" s="7">
        <v>87.68</v>
      </c>
      <c r="D8" s="7">
        <v>79.209999999999994</v>
      </c>
      <c r="E8" s="7">
        <v>88.36</v>
      </c>
      <c r="F8" s="7">
        <v>100.24</v>
      </c>
      <c r="G8" s="7">
        <v>95.39</v>
      </c>
      <c r="H8" s="7">
        <v>104.36</v>
      </c>
      <c r="I8" s="7">
        <v>98.86</v>
      </c>
      <c r="J8" s="7">
        <v>98.3</v>
      </c>
      <c r="K8" s="7">
        <v>97</v>
      </c>
      <c r="L8" s="26" t="s">
        <v>53</v>
      </c>
      <c r="V8" s="10"/>
      <c r="W8" s="11"/>
    </row>
    <row r="9" spans="1:23" x14ac:dyDescent="0.25">
      <c r="A9" s="1" t="s">
        <v>7</v>
      </c>
      <c r="B9" s="2">
        <v>-2244599</v>
      </c>
      <c r="C9" s="2">
        <v>1262659</v>
      </c>
      <c r="D9" s="2">
        <v>-2837298</v>
      </c>
      <c r="E9" s="2">
        <v>1727983</v>
      </c>
      <c r="F9" s="2">
        <v>2849962</v>
      </c>
      <c r="G9" s="2">
        <v>-815013</v>
      </c>
      <c r="H9" s="2">
        <v>597026</v>
      </c>
      <c r="I9" s="2">
        <v>-1000409</v>
      </c>
      <c r="J9" s="2">
        <v>117220</v>
      </c>
      <c r="K9" s="2">
        <v>-596878</v>
      </c>
      <c r="L9" s="26" t="s">
        <v>53</v>
      </c>
      <c r="V9" s="13"/>
      <c r="W9" s="14"/>
    </row>
    <row r="10" spans="1:23" x14ac:dyDescent="0.25">
      <c r="A10" s="1" t="s">
        <v>8</v>
      </c>
      <c r="B10" s="2">
        <v>2774</v>
      </c>
      <c r="C10" s="2">
        <v>2079</v>
      </c>
      <c r="D10" s="2">
        <v>3095</v>
      </c>
      <c r="E10" s="2">
        <v>2593</v>
      </c>
      <c r="F10" s="2">
        <v>1737683</v>
      </c>
      <c r="G10" s="2">
        <v>840769</v>
      </c>
      <c r="H10" s="2">
        <v>3351590</v>
      </c>
      <c r="I10" s="2">
        <v>62889</v>
      </c>
      <c r="J10" s="2">
        <v>-37102</v>
      </c>
      <c r="K10" s="2">
        <v>-69821</v>
      </c>
      <c r="L10" s="26" t="s">
        <v>53</v>
      </c>
      <c r="V10" s="10"/>
      <c r="W10" s="11"/>
    </row>
    <row r="11" spans="1:23" x14ac:dyDescent="0.25">
      <c r="A11" s="1" t="s">
        <v>9</v>
      </c>
      <c r="B11" s="2">
        <v>6065897</v>
      </c>
      <c r="C11" s="2">
        <v>6017440</v>
      </c>
      <c r="D11" s="2">
        <v>6375613</v>
      </c>
      <c r="E11" s="2">
        <v>6981620</v>
      </c>
      <c r="F11" s="2">
        <v>9928359</v>
      </c>
      <c r="G11" s="2">
        <v>10382064</v>
      </c>
      <c r="H11" s="2">
        <v>11582216</v>
      </c>
      <c r="I11" s="2">
        <v>11906870</v>
      </c>
      <c r="J11" s="2">
        <v>12956658</v>
      </c>
      <c r="K11" s="2">
        <v>12570825</v>
      </c>
      <c r="L11" s="26" t="s">
        <v>53</v>
      </c>
      <c r="V11" s="10"/>
      <c r="W11" s="11"/>
    </row>
    <row r="12" spans="1:23" x14ac:dyDescent="0.25">
      <c r="A12" s="1" t="s">
        <v>10</v>
      </c>
      <c r="B12" s="9">
        <v>58701</v>
      </c>
      <c r="C12" s="9">
        <v>68889</v>
      </c>
      <c r="D12" s="9">
        <v>64938</v>
      </c>
      <c r="E12" s="9">
        <v>115386</v>
      </c>
      <c r="F12" s="9">
        <v>92893</v>
      </c>
      <c r="G12" s="9">
        <v>86670</v>
      </c>
      <c r="H12" s="9">
        <v>103394</v>
      </c>
      <c r="I12" s="9">
        <v>186212</v>
      </c>
      <c r="J12" s="9">
        <v>150747</v>
      </c>
      <c r="K12" s="9">
        <v>160199</v>
      </c>
      <c r="L12" s="26" t="s">
        <v>53</v>
      </c>
      <c r="V12" s="10"/>
      <c r="W12" s="14"/>
    </row>
    <row r="13" spans="1:23" x14ac:dyDescent="0.25">
      <c r="A13" s="1" t="s">
        <v>11</v>
      </c>
      <c r="B13" s="9">
        <v>485142</v>
      </c>
      <c r="C13" s="9">
        <v>486271</v>
      </c>
      <c r="D13" s="9">
        <v>443592</v>
      </c>
      <c r="E13" s="9">
        <v>448567</v>
      </c>
      <c r="F13" s="9">
        <v>435268</v>
      </c>
      <c r="G13" s="9">
        <v>443009</v>
      </c>
      <c r="H13" s="9">
        <v>393825</v>
      </c>
      <c r="I13" s="9">
        <v>402067</v>
      </c>
      <c r="J13" s="1"/>
      <c r="K13" s="1"/>
      <c r="L13" s="26" t="s">
        <v>53</v>
      </c>
      <c r="V13" s="12"/>
      <c r="W13" s="11"/>
    </row>
    <row r="14" spans="1:23" x14ac:dyDescent="0.25">
      <c r="A14" s="10" t="s">
        <v>12</v>
      </c>
      <c r="B14" s="8">
        <v>64570</v>
      </c>
      <c r="C14" s="8">
        <v>73672</v>
      </c>
      <c r="D14" s="8">
        <v>67975</v>
      </c>
      <c r="E14" s="8">
        <v>117837</v>
      </c>
      <c r="F14" s="8">
        <v>93596</v>
      </c>
      <c r="G14" s="8">
        <v>87371</v>
      </c>
      <c r="H14" s="8">
        <v>104113</v>
      </c>
      <c r="I14" s="8">
        <v>187025</v>
      </c>
      <c r="J14" s="8">
        <v>1860517</v>
      </c>
      <c r="K14" s="8">
        <v>2119995</v>
      </c>
      <c r="L14" s="26" t="s">
        <v>53</v>
      </c>
      <c r="V14" s="12"/>
      <c r="W1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F1B2-D9C0-4D41-9BE7-4ACB88A3DF35}">
  <dimension ref="A1:V19"/>
  <sheetViews>
    <sheetView workbookViewId="0">
      <selection activeCell="V20" sqref="V20"/>
    </sheetView>
  </sheetViews>
  <sheetFormatPr defaultRowHeight="15" x14ac:dyDescent="0.25"/>
  <sheetData>
    <row r="1" spans="1:22" x14ac:dyDescent="0.25">
      <c r="B1" s="5">
        <v>2000</v>
      </c>
      <c r="C1" s="5">
        <v>2001</v>
      </c>
      <c r="D1" s="5">
        <v>2002</v>
      </c>
      <c r="E1" s="5">
        <v>2003</v>
      </c>
      <c r="F1" s="5">
        <v>2004</v>
      </c>
      <c r="G1" s="5">
        <v>2005</v>
      </c>
      <c r="H1" s="5">
        <v>2006</v>
      </c>
      <c r="I1" s="5">
        <v>2007</v>
      </c>
      <c r="J1" s="5">
        <v>2008</v>
      </c>
      <c r="K1" s="5">
        <v>2009</v>
      </c>
      <c r="L1" s="5">
        <v>2010</v>
      </c>
      <c r="M1" s="5">
        <v>2011</v>
      </c>
      <c r="N1" s="5">
        <v>2012</v>
      </c>
      <c r="O1" s="5">
        <v>2013</v>
      </c>
      <c r="P1" s="5">
        <v>2014</v>
      </c>
      <c r="Q1" s="5">
        <v>2015</v>
      </c>
      <c r="R1" s="5">
        <v>2016</v>
      </c>
      <c r="S1" s="5">
        <v>2017</v>
      </c>
      <c r="T1" s="5">
        <v>2018</v>
      </c>
      <c r="U1" s="5">
        <v>2019</v>
      </c>
      <c r="V1" s="26" t="s">
        <v>52</v>
      </c>
    </row>
    <row r="2" spans="1:22" x14ac:dyDescent="0.25">
      <c r="A2" s="3" t="s">
        <v>14</v>
      </c>
      <c r="B2" s="15">
        <v>8962</v>
      </c>
      <c r="C2" s="15">
        <v>8962</v>
      </c>
      <c r="D2" s="15">
        <v>8962</v>
      </c>
      <c r="E2" s="15">
        <v>8962</v>
      </c>
      <c r="F2" s="15">
        <v>8962</v>
      </c>
      <c r="G2" s="15">
        <v>8961</v>
      </c>
      <c r="H2" s="15">
        <v>8961</v>
      </c>
      <c r="I2" s="15">
        <v>8961</v>
      </c>
      <c r="J2" s="15">
        <v>8961</v>
      </c>
      <c r="K2" s="15">
        <v>9053</v>
      </c>
      <c r="L2" s="15">
        <v>9053</v>
      </c>
      <c r="M2" s="15">
        <v>9053</v>
      </c>
      <c r="N2" s="15">
        <v>9053</v>
      </c>
      <c r="O2" s="15">
        <v>9053</v>
      </c>
      <c r="P2" s="15">
        <v>9126</v>
      </c>
      <c r="Q2" s="15">
        <v>9126</v>
      </c>
      <c r="R2" s="15">
        <v>9126</v>
      </c>
      <c r="S2" s="15">
        <v>9126</v>
      </c>
      <c r="T2" s="15">
        <v>9126</v>
      </c>
      <c r="U2" s="15">
        <v>9126</v>
      </c>
      <c r="V2" t="s">
        <v>53</v>
      </c>
    </row>
    <row r="3" spans="1:22" x14ac:dyDescent="0.25">
      <c r="A3" s="16" t="s">
        <v>15</v>
      </c>
      <c r="V3" s="26"/>
    </row>
    <row r="4" spans="1:22" x14ac:dyDescent="0.25">
      <c r="A4" s="1" t="s">
        <v>16</v>
      </c>
      <c r="B4" s="1"/>
      <c r="C4" s="9">
        <v>183</v>
      </c>
      <c r="D4" s="9">
        <v>295</v>
      </c>
      <c r="E4" s="9">
        <v>260</v>
      </c>
      <c r="F4" s="9">
        <v>137</v>
      </c>
      <c r="G4" s="9">
        <v>243</v>
      </c>
      <c r="H4" s="9">
        <v>359</v>
      </c>
      <c r="I4" s="9">
        <v>330</v>
      </c>
      <c r="J4" s="9">
        <v>278</v>
      </c>
      <c r="K4" s="9">
        <v>331</v>
      </c>
      <c r="L4" s="9">
        <v>0</v>
      </c>
      <c r="M4" s="9">
        <v>236</v>
      </c>
      <c r="N4" s="9">
        <v>136</v>
      </c>
      <c r="O4" s="9">
        <v>145</v>
      </c>
      <c r="P4" s="9">
        <v>72</v>
      </c>
      <c r="Q4" s="9">
        <v>131</v>
      </c>
      <c r="R4" s="9">
        <v>147</v>
      </c>
      <c r="S4" s="9">
        <v>189</v>
      </c>
      <c r="T4" s="9">
        <v>178</v>
      </c>
      <c r="U4" s="1"/>
      <c r="V4" s="26" t="s">
        <v>53</v>
      </c>
    </row>
    <row r="5" spans="1:22" x14ac:dyDescent="0.25">
      <c r="A5" s="3" t="s">
        <v>17</v>
      </c>
      <c r="B5" s="15">
        <v>1921.17</v>
      </c>
      <c r="C5" s="15">
        <v>1933.692</v>
      </c>
      <c r="D5" s="15">
        <v>1946.2139999999999</v>
      </c>
      <c r="E5" s="15">
        <v>1958.7360000000001</v>
      </c>
      <c r="F5" s="15">
        <v>1971.258</v>
      </c>
      <c r="G5" s="15">
        <v>1983.78</v>
      </c>
      <c r="H5" s="15">
        <v>1996.3019999999999</v>
      </c>
      <c r="I5" s="15">
        <v>2008.8240000000001</v>
      </c>
      <c r="J5" s="15">
        <v>2021.346</v>
      </c>
      <c r="K5" s="15">
        <v>2033.8679999999999</v>
      </c>
      <c r="L5" s="15">
        <v>2046.39</v>
      </c>
      <c r="M5" s="15">
        <v>2049.2759999999998</v>
      </c>
      <c r="N5" s="15">
        <v>2052.1619999999998</v>
      </c>
      <c r="O5" s="15">
        <v>2055.0479999999998</v>
      </c>
      <c r="P5" s="15">
        <v>2057.9340000000002</v>
      </c>
      <c r="Q5" s="15">
        <v>2060.8200000000002</v>
      </c>
      <c r="R5" s="15">
        <v>2058.73</v>
      </c>
      <c r="S5" s="15">
        <v>2057.27</v>
      </c>
      <c r="T5" s="15">
        <v>2055.92</v>
      </c>
      <c r="U5" s="15">
        <v>2054.4699999999998</v>
      </c>
      <c r="V5" s="26" t="s">
        <v>53</v>
      </c>
    </row>
    <row r="6" spans="1:22" x14ac:dyDescent="0.25">
      <c r="A6" s="10" t="s">
        <v>18</v>
      </c>
      <c r="B6" s="7">
        <v>5039</v>
      </c>
      <c r="C6" s="7">
        <v>4803</v>
      </c>
      <c r="D6" s="7">
        <v>4804</v>
      </c>
      <c r="E6" s="7">
        <v>4786</v>
      </c>
      <c r="F6" s="7">
        <v>4803</v>
      </c>
      <c r="G6" s="7">
        <v>4804</v>
      </c>
      <c r="H6" s="7">
        <v>4806</v>
      </c>
      <c r="I6" s="7">
        <v>4794</v>
      </c>
      <c r="J6" s="7">
        <v>4790</v>
      </c>
      <c r="K6" s="7">
        <v>4780</v>
      </c>
      <c r="L6" s="7">
        <v>4779</v>
      </c>
      <c r="M6" s="7">
        <v>4580</v>
      </c>
      <c r="N6" s="7">
        <v>4578</v>
      </c>
      <c r="O6" s="7">
        <v>4579</v>
      </c>
      <c r="P6" s="7">
        <v>4498</v>
      </c>
      <c r="Q6" s="7">
        <v>4503</v>
      </c>
      <c r="R6" s="7">
        <v>4503</v>
      </c>
      <c r="S6" s="7">
        <v>4499</v>
      </c>
      <c r="T6" s="7">
        <v>4499</v>
      </c>
      <c r="U6" s="7">
        <v>4497</v>
      </c>
      <c r="V6" s="26" t="s">
        <v>53</v>
      </c>
    </row>
    <row r="7" spans="1:22" x14ac:dyDescent="0.25">
      <c r="A7" s="1" t="s">
        <v>13</v>
      </c>
      <c r="B7" s="2">
        <v>6007691</v>
      </c>
      <c r="C7" s="2">
        <v>6311499</v>
      </c>
      <c r="D7" s="2">
        <v>5736285</v>
      </c>
      <c r="E7" s="2">
        <v>5924121</v>
      </c>
      <c r="F7" s="2">
        <v>6859954</v>
      </c>
      <c r="G7" s="2">
        <v>6952653</v>
      </c>
      <c r="H7" s="2">
        <v>7785626</v>
      </c>
      <c r="I7" s="2">
        <v>7190153</v>
      </c>
      <c r="J7" s="2">
        <v>8540437</v>
      </c>
      <c r="K7" s="2">
        <v>7822971</v>
      </c>
      <c r="L7" s="2">
        <v>7049495</v>
      </c>
      <c r="M7" s="2">
        <v>7708497</v>
      </c>
      <c r="N7" s="2">
        <v>7224405</v>
      </c>
      <c r="O7" s="2">
        <v>7512094</v>
      </c>
      <c r="P7" s="2">
        <v>8094765</v>
      </c>
      <c r="Q7" s="2">
        <v>7802171</v>
      </c>
      <c r="R7" s="2">
        <v>7739434</v>
      </c>
      <c r="S7" s="2">
        <v>7707025</v>
      </c>
      <c r="T7" s="2">
        <v>7344835</v>
      </c>
      <c r="U7" s="2">
        <v>7366873</v>
      </c>
      <c r="V7" s="26" t="s">
        <v>53</v>
      </c>
    </row>
    <row r="8" spans="1:22" x14ac:dyDescent="0.25">
      <c r="A8" s="1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2">
        <v>1568574</v>
      </c>
      <c r="M8" s="2">
        <v>1500019</v>
      </c>
      <c r="N8" s="2">
        <v>1367355</v>
      </c>
      <c r="O8" s="2">
        <v>1434593</v>
      </c>
      <c r="P8" s="2">
        <v>455296</v>
      </c>
      <c r="Q8" s="2">
        <v>402293</v>
      </c>
      <c r="R8" s="2">
        <v>394432</v>
      </c>
      <c r="S8" s="2">
        <v>363291</v>
      </c>
      <c r="T8" s="2">
        <v>490815</v>
      </c>
      <c r="U8" s="2">
        <v>471877</v>
      </c>
      <c r="V8" s="26" t="s">
        <v>53</v>
      </c>
    </row>
    <row r="9" spans="1:22" x14ac:dyDescent="0.25">
      <c r="A9" s="1" t="s">
        <v>2</v>
      </c>
      <c r="B9" s="1"/>
      <c r="C9" s="1"/>
      <c r="D9" s="1"/>
      <c r="E9" s="1"/>
      <c r="F9" s="1"/>
      <c r="G9" s="1"/>
      <c r="H9" s="1"/>
      <c r="I9" s="1"/>
      <c r="J9" s="1"/>
      <c r="K9" s="1"/>
      <c r="L9" s="17">
        <v>1296</v>
      </c>
      <c r="M9" s="17">
        <v>1374</v>
      </c>
      <c r="N9" s="17">
        <v>1340</v>
      </c>
      <c r="O9" s="17">
        <v>1285</v>
      </c>
      <c r="P9" s="17">
        <v>1382</v>
      </c>
      <c r="Q9" s="17">
        <v>1401</v>
      </c>
      <c r="R9" s="17">
        <v>1398</v>
      </c>
      <c r="S9" s="17">
        <v>1396</v>
      </c>
      <c r="T9" s="17">
        <v>1426</v>
      </c>
      <c r="U9" s="17">
        <v>1441</v>
      </c>
      <c r="V9" s="26" t="s">
        <v>53</v>
      </c>
    </row>
    <row r="10" spans="1:22" x14ac:dyDescent="0.25">
      <c r="A10" s="1" t="s">
        <v>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17">
        <v>43157669</v>
      </c>
      <c r="M10" s="17">
        <v>44157308</v>
      </c>
      <c r="N10" s="17">
        <v>42287208</v>
      </c>
      <c r="O10" s="17">
        <v>44938699</v>
      </c>
      <c r="P10" s="17">
        <v>41105778</v>
      </c>
      <c r="Q10" s="17">
        <v>39656992</v>
      </c>
      <c r="R10" s="17">
        <v>42272837</v>
      </c>
      <c r="S10" s="17">
        <v>42389143</v>
      </c>
      <c r="T10" s="17">
        <v>39248028</v>
      </c>
      <c r="U10" s="17">
        <v>40529151</v>
      </c>
      <c r="V10" s="26" t="s">
        <v>53</v>
      </c>
    </row>
    <row r="11" spans="1:22" x14ac:dyDescent="0.25">
      <c r="A11" s="1" t="s">
        <v>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17">
        <v>43157669</v>
      </c>
      <c r="M11" s="17">
        <v>44157308</v>
      </c>
      <c r="N11" s="17">
        <v>42287208</v>
      </c>
      <c r="O11" s="17">
        <v>44938699</v>
      </c>
      <c r="P11" s="17">
        <v>41105778</v>
      </c>
      <c r="Q11" s="17">
        <v>39656992</v>
      </c>
      <c r="R11" s="17">
        <v>42272837</v>
      </c>
      <c r="S11" s="17">
        <v>42389143</v>
      </c>
      <c r="T11" s="17">
        <v>39248028</v>
      </c>
      <c r="U11" s="17">
        <v>40529151</v>
      </c>
      <c r="V11" s="26" t="s">
        <v>53</v>
      </c>
    </row>
    <row r="12" spans="1:22" x14ac:dyDescent="0.25">
      <c r="A12" s="1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9">
        <v>485142</v>
      </c>
      <c r="M12" s="9">
        <v>486271</v>
      </c>
      <c r="N12" s="9">
        <v>443592</v>
      </c>
      <c r="O12" s="9">
        <v>448567</v>
      </c>
      <c r="P12" s="9">
        <v>435268</v>
      </c>
      <c r="Q12" s="9">
        <v>443009</v>
      </c>
      <c r="R12" s="9">
        <v>393825</v>
      </c>
      <c r="S12" s="9">
        <v>402067</v>
      </c>
      <c r="T12" s="1"/>
      <c r="U12" s="1"/>
      <c r="V12" s="26" t="s">
        <v>53</v>
      </c>
    </row>
    <row r="13" spans="1:22" x14ac:dyDescent="0.25">
      <c r="A13" s="1" t="s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9">
        <v>58701</v>
      </c>
      <c r="M13" s="9">
        <v>68889</v>
      </c>
      <c r="N13" s="9">
        <v>64938</v>
      </c>
      <c r="O13" s="9">
        <v>115386</v>
      </c>
      <c r="P13" s="9">
        <v>92893</v>
      </c>
      <c r="Q13" s="9">
        <v>86670</v>
      </c>
      <c r="R13" s="9">
        <v>103394</v>
      </c>
      <c r="S13" s="9">
        <v>186212</v>
      </c>
      <c r="T13" s="9">
        <v>150747</v>
      </c>
      <c r="U13" s="9">
        <v>160199</v>
      </c>
      <c r="V13" s="26" t="s">
        <v>53</v>
      </c>
    </row>
    <row r="14" spans="1:22" x14ac:dyDescent="0.25">
      <c r="A14" s="1" t="s">
        <v>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2">
        <v>6065897</v>
      </c>
      <c r="M14" s="2">
        <v>6017440</v>
      </c>
      <c r="N14" s="2">
        <v>6375613</v>
      </c>
      <c r="O14" s="2">
        <v>6981620</v>
      </c>
      <c r="P14" s="2">
        <v>9928359</v>
      </c>
      <c r="Q14" s="2">
        <v>10382064</v>
      </c>
      <c r="R14" s="2">
        <v>11582216</v>
      </c>
      <c r="S14" s="2">
        <v>11906870</v>
      </c>
      <c r="T14" s="2">
        <v>12956658</v>
      </c>
      <c r="U14" s="2">
        <v>12570825</v>
      </c>
      <c r="V14" s="26" t="s">
        <v>53</v>
      </c>
    </row>
    <row r="15" spans="1:22" x14ac:dyDescent="0.25">
      <c r="A15" s="1" t="s">
        <v>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2">
        <v>2774</v>
      </c>
      <c r="M15" s="2">
        <v>2079</v>
      </c>
      <c r="N15" s="2">
        <v>3095</v>
      </c>
      <c r="O15" s="2">
        <v>2593</v>
      </c>
      <c r="P15" s="2">
        <v>1737683</v>
      </c>
      <c r="Q15" s="2">
        <v>840769</v>
      </c>
      <c r="R15" s="2">
        <v>3351590</v>
      </c>
      <c r="S15" s="2">
        <v>62889</v>
      </c>
      <c r="T15" s="2">
        <v>-37102</v>
      </c>
      <c r="U15" s="2">
        <v>-69821</v>
      </c>
      <c r="V15" s="26" t="s">
        <v>53</v>
      </c>
    </row>
    <row r="16" spans="1:22" x14ac:dyDescent="0.25">
      <c r="A16" s="1" t="s">
        <v>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2">
        <v>-2244599</v>
      </c>
      <c r="M16" s="2">
        <v>1262659</v>
      </c>
      <c r="N16" s="2">
        <v>-2837298</v>
      </c>
      <c r="O16" s="2">
        <v>1727983</v>
      </c>
      <c r="P16" s="2">
        <v>2849962</v>
      </c>
      <c r="Q16" s="2">
        <v>-815013</v>
      </c>
      <c r="R16" s="2">
        <v>597026</v>
      </c>
      <c r="S16" s="2">
        <v>-1000409</v>
      </c>
      <c r="T16" s="2">
        <v>117220</v>
      </c>
      <c r="U16" s="2">
        <v>-596878</v>
      </c>
      <c r="V16" s="26" t="s">
        <v>53</v>
      </c>
    </row>
    <row r="17" spans="1:22" x14ac:dyDescent="0.25">
      <c r="A17" s="1" t="s">
        <v>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2">
        <v>4579778</v>
      </c>
      <c r="M17" s="2">
        <v>4781029</v>
      </c>
      <c r="N17" s="2">
        <v>4835339</v>
      </c>
      <c r="O17" s="2">
        <v>4627468</v>
      </c>
      <c r="P17" s="2">
        <v>4964808</v>
      </c>
      <c r="Q17" s="2">
        <v>5013269</v>
      </c>
      <c r="R17" s="2">
        <v>4991459</v>
      </c>
      <c r="S17" s="2">
        <v>4969996</v>
      </c>
      <c r="T17" s="2">
        <v>5079193</v>
      </c>
      <c r="U17" s="2">
        <v>5105009</v>
      </c>
      <c r="V17" s="26" t="s">
        <v>53</v>
      </c>
    </row>
    <row r="18" spans="1:22" x14ac:dyDescent="0.25">
      <c r="A18" s="1" t="s">
        <v>3</v>
      </c>
      <c r="B18" s="3">
        <v>10220507</v>
      </c>
      <c r="C18" s="3">
        <v>10193449</v>
      </c>
      <c r="D18" s="3">
        <v>10167283</v>
      </c>
      <c r="E18" s="3">
        <v>10141342</v>
      </c>
      <c r="F18" s="3">
        <v>10114480</v>
      </c>
      <c r="G18" s="3">
        <v>10085937</v>
      </c>
      <c r="H18" s="3">
        <v>10055653</v>
      </c>
      <c r="I18" s="3">
        <v>10024149</v>
      </c>
      <c r="J18" s="3">
        <v>9991867</v>
      </c>
      <c r="K18" s="3">
        <v>9959439</v>
      </c>
      <c r="L18" s="3">
        <v>9927370</v>
      </c>
      <c r="M18" s="3">
        <v>9895680</v>
      </c>
      <c r="N18" s="3">
        <v>9864358</v>
      </c>
      <c r="O18" s="3">
        <v>9833923</v>
      </c>
      <c r="P18" s="3">
        <v>9804991</v>
      </c>
      <c r="Q18" s="3">
        <v>9777923</v>
      </c>
      <c r="R18" s="3">
        <v>9752975</v>
      </c>
      <c r="S18" s="3">
        <v>9729823</v>
      </c>
      <c r="T18" s="3">
        <v>9707499</v>
      </c>
      <c r="U18" s="3">
        <v>9684679</v>
      </c>
      <c r="V18" s="26" t="s">
        <v>53</v>
      </c>
    </row>
    <row r="19" spans="1:22" x14ac:dyDescent="0.25">
      <c r="A19" s="10" t="s">
        <v>19</v>
      </c>
      <c r="B19">
        <v>21.436844454362866</v>
      </c>
      <c r="C19">
        <v>21.576567730417313</v>
      </c>
      <c r="D19">
        <v>21.716291006471771</v>
      </c>
      <c r="E19">
        <v>21.856014282526225</v>
      </c>
      <c r="F19">
        <v>21.995737558580675</v>
      </c>
      <c r="G19">
        <v>22.137931034482758</v>
      </c>
      <c r="H19">
        <v>22.277669902912621</v>
      </c>
      <c r="I19">
        <v>22.417408771342487</v>
      </c>
      <c r="J19">
        <v>22.557147639772346</v>
      </c>
      <c r="K19">
        <v>22.4662321882249</v>
      </c>
      <c r="L19">
        <v>22.604550977576494</v>
      </c>
      <c r="M19">
        <v>22.636429912736109</v>
      </c>
      <c r="N19">
        <v>22.668308847895723</v>
      </c>
      <c r="O19">
        <v>22.700187783055341</v>
      </c>
      <c r="P19">
        <v>22.550230111768574</v>
      </c>
      <c r="Q19">
        <v>22.581854043392504</v>
      </c>
      <c r="R19">
        <v>22.558952443567829</v>
      </c>
      <c r="S19">
        <v>22.542954196800352</v>
      </c>
      <c r="T19">
        <v>22.528161297392067</v>
      </c>
      <c r="U19">
        <v>22.512272627657243</v>
      </c>
      <c r="V19" s="26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45C5-31B5-4C22-A000-85A086C3E40A}">
  <dimension ref="A1:V38"/>
  <sheetViews>
    <sheetView tabSelected="1" workbookViewId="0">
      <selection activeCell="V15" sqref="V15"/>
    </sheetView>
  </sheetViews>
  <sheetFormatPr defaultRowHeight="15" x14ac:dyDescent="0.25"/>
  <sheetData>
    <row r="1" spans="1:22" ht="15.75" thickBot="1" x14ac:dyDescent="0.3">
      <c r="B1" s="5">
        <v>2000</v>
      </c>
      <c r="C1" s="5">
        <v>2001</v>
      </c>
      <c r="D1" s="5">
        <v>2002</v>
      </c>
      <c r="E1" s="5">
        <v>2003</v>
      </c>
      <c r="F1" s="5">
        <v>2004</v>
      </c>
      <c r="G1" s="5">
        <v>2005</v>
      </c>
      <c r="H1" s="5">
        <v>2006</v>
      </c>
      <c r="I1" s="5">
        <v>2007</v>
      </c>
      <c r="J1" s="5">
        <v>2008</v>
      </c>
      <c r="K1" s="5">
        <v>2009</v>
      </c>
      <c r="L1" s="5">
        <v>2010</v>
      </c>
      <c r="M1" s="5">
        <v>2011</v>
      </c>
      <c r="N1" s="5">
        <v>2012</v>
      </c>
      <c r="O1" s="5">
        <v>2013</v>
      </c>
      <c r="P1" s="5">
        <v>2014</v>
      </c>
      <c r="Q1" s="5">
        <v>2015</v>
      </c>
      <c r="R1" s="5">
        <v>2016</v>
      </c>
      <c r="S1" s="5">
        <v>2017</v>
      </c>
      <c r="T1" s="5">
        <v>2018</v>
      </c>
      <c r="U1" s="5">
        <v>2019</v>
      </c>
      <c r="V1" t="s">
        <v>52</v>
      </c>
    </row>
    <row r="2" spans="1:22" x14ac:dyDescent="0.25">
      <c r="A2" s="19" t="s">
        <v>20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1">
        <v>44.6</v>
      </c>
      <c r="M2" s="21">
        <v>100.9</v>
      </c>
      <c r="N2" s="21">
        <v>124.7</v>
      </c>
      <c r="O2" s="21">
        <v>118.3</v>
      </c>
      <c r="P2" s="21">
        <v>99.3</v>
      </c>
      <c r="Q2" s="20"/>
      <c r="R2" s="21">
        <v>97.5</v>
      </c>
      <c r="S2" s="21">
        <v>101.3</v>
      </c>
      <c r="T2" s="21">
        <v>85.9</v>
      </c>
      <c r="U2" s="21">
        <v>101.021</v>
      </c>
      <c r="V2" t="s">
        <v>53</v>
      </c>
    </row>
    <row r="3" spans="1:22" x14ac:dyDescent="0.25">
      <c r="A3" s="22" t="s">
        <v>21</v>
      </c>
      <c r="B3" s="1"/>
      <c r="C3" s="1"/>
      <c r="D3" s="1"/>
      <c r="E3" s="1"/>
      <c r="F3" s="1"/>
      <c r="G3" s="1"/>
      <c r="H3" s="1"/>
      <c r="I3" s="1"/>
      <c r="J3" s="1"/>
      <c r="K3" s="1"/>
      <c r="L3" s="1">
        <v>1196.1813</v>
      </c>
      <c r="M3" s="1">
        <v>1363.5205000000001</v>
      </c>
      <c r="N3" s="1">
        <v>1412.8816000000002</v>
      </c>
      <c r="O3" s="1">
        <v>1264.5889</v>
      </c>
      <c r="P3" s="1">
        <v>1226.0962999999999</v>
      </c>
      <c r="Q3" s="1">
        <v>1316.1046000000001</v>
      </c>
      <c r="R3" s="1">
        <v>1289.2128</v>
      </c>
      <c r="S3" s="1">
        <v>1344.1494</v>
      </c>
      <c r="T3" s="1">
        <v>1299.1968000000002</v>
      </c>
      <c r="U3" s="1">
        <v>1310.0636999999999</v>
      </c>
      <c r="V3" s="26" t="s">
        <v>53</v>
      </c>
    </row>
    <row r="4" spans="1:22" x14ac:dyDescent="0.25">
      <c r="A4" s="22" t="s">
        <v>22</v>
      </c>
      <c r="B4" s="1"/>
      <c r="C4" s="1"/>
      <c r="D4" s="1"/>
      <c r="E4" s="1"/>
      <c r="F4" s="1"/>
      <c r="G4" s="1"/>
      <c r="H4" s="1"/>
      <c r="I4" s="1"/>
      <c r="J4" s="1"/>
      <c r="K4" s="1"/>
      <c r="L4" s="1">
        <v>609.5598</v>
      </c>
      <c r="M4" s="1">
        <v>582.06989999999996</v>
      </c>
      <c r="N4" s="1">
        <v>524.50722999999994</v>
      </c>
      <c r="O4" s="1">
        <v>572.13570000000004</v>
      </c>
      <c r="P4" s="1">
        <v>596.01440000000002</v>
      </c>
      <c r="Q4" s="1">
        <v>569.89777000000004</v>
      </c>
      <c r="R4" s="1">
        <v>630.39089999999999</v>
      </c>
      <c r="S4" s="23">
        <v>577.72183000000007</v>
      </c>
      <c r="T4" s="1">
        <v>617.19550000000004</v>
      </c>
      <c r="U4" s="1">
        <v>604.71350000000007</v>
      </c>
      <c r="V4" s="26" t="s">
        <v>53</v>
      </c>
    </row>
    <row r="5" spans="1:22" x14ac:dyDescent="0.25">
      <c r="A5" t="s">
        <v>23</v>
      </c>
      <c r="C5">
        <v>149</v>
      </c>
      <c r="D5">
        <v>149</v>
      </c>
      <c r="E5">
        <v>149</v>
      </c>
      <c r="F5">
        <v>119.92</v>
      </c>
      <c r="G5">
        <v>75.099999999999994</v>
      </c>
      <c r="H5">
        <v>77.92</v>
      </c>
      <c r="I5">
        <v>120.89</v>
      </c>
      <c r="J5">
        <v>80.040000000000006</v>
      </c>
      <c r="K5">
        <v>106.76</v>
      </c>
      <c r="L5">
        <v>44.9</v>
      </c>
      <c r="M5">
        <v>101.1</v>
      </c>
      <c r="N5">
        <v>124.8</v>
      </c>
      <c r="O5">
        <v>118.8</v>
      </c>
      <c r="P5">
        <v>99.3</v>
      </c>
      <c r="Q5" s="10">
        <v>124.3</v>
      </c>
      <c r="R5" s="10">
        <v>97.7</v>
      </c>
      <c r="S5" s="10">
        <v>101.4</v>
      </c>
      <c r="V5" s="26" t="s">
        <v>53</v>
      </c>
    </row>
    <row r="6" spans="1:22" x14ac:dyDescent="0.25">
      <c r="A6" s="27" t="s">
        <v>24</v>
      </c>
      <c r="V6" s="26"/>
    </row>
    <row r="7" spans="1:22" x14ac:dyDescent="0.25">
      <c r="A7" s="24" t="s">
        <v>25</v>
      </c>
      <c r="V7" s="26"/>
    </row>
    <row r="8" spans="1:22" x14ac:dyDescent="0.25">
      <c r="A8" s="25" t="s">
        <v>26</v>
      </c>
      <c r="V8" s="26"/>
    </row>
    <row r="9" spans="1:22" x14ac:dyDescent="0.25">
      <c r="A9" t="s">
        <v>27</v>
      </c>
      <c r="B9" s="28">
        <v>9655.6976219933476</v>
      </c>
      <c r="C9" s="28">
        <v>10205.720451139268</v>
      </c>
      <c r="D9" s="28">
        <v>11329.647241741595</v>
      </c>
      <c r="E9" s="28">
        <v>11329.88138901895</v>
      </c>
      <c r="F9" s="28">
        <v>11985.498961809641</v>
      </c>
      <c r="G9" s="28">
        <v>12703.404426838757</v>
      </c>
      <c r="H9" s="28">
        <v>12417.661698040045</v>
      </c>
      <c r="I9" s="28">
        <v>13117.055927179548</v>
      </c>
      <c r="J9" s="28">
        <v>13277.538355565015</v>
      </c>
      <c r="K9" s="28">
        <v>11111.879669555543</v>
      </c>
      <c r="L9" s="28">
        <v>11427.618147783784</v>
      </c>
      <c r="M9" s="28">
        <v>11539.540305331277</v>
      </c>
      <c r="N9" s="28">
        <v>10994.073534479297</v>
      </c>
      <c r="O9" s="28">
        <v>10962.127812403545</v>
      </c>
      <c r="P9" s="28">
        <v>11010.965344778715</v>
      </c>
      <c r="Q9" s="28">
        <v>11389.142242494117</v>
      </c>
      <c r="R9" s="28">
        <v>11723.917995907628</v>
      </c>
      <c r="S9" s="28">
        <v>12271.821121159814</v>
      </c>
      <c r="T9" s="28">
        <v>12922.258145567137</v>
      </c>
      <c r="U9" s="28">
        <v>13566.830881542928</v>
      </c>
      <c r="V9" s="26" t="s">
        <v>53</v>
      </c>
    </row>
    <row r="10" spans="1:22" x14ac:dyDescent="0.25">
      <c r="A10" s="1" t="s">
        <v>3</v>
      </c>
      <c r="B10" s="3">
        <v>10220507</v>
      </c>
      <c r="C10" s="3">
        <v>10193449</v>
      </c>
      <c r="D10" s="3">
        <v>10167283</v>
      </c>
      <c r="E10" s="3">
        <v>10141342</v>
      </c>
      <c r="F10" s="3">
        <v>10114480</v>
      </c>
      <c r="G10" s="3">
        <v>10085937</v>
      </c>
      <c r="H10" s="3">
        <v>10055653</v>
      </c>
      <c r="I10" s="3">
        <v>10024149</v>
      </c>
      <c r="J10" s="3">
        <v>9991867</v>
      </c>
      <c r="K10" s="3">
        <v>9959439</v>
      </c>
      <c r="L10" s="3">
        <v>9927370</v>
      </c>
      <c r="M10" s="3">
        <v>9895680</v>
      </c>
      <c r="N10" s="3">
        <v>9864358</v>
      </c>
      <c r="O10" s="3">
        <v>9833923</v>
      </c>
      <c r="P10" s="3">
        <v>9804991</v>
      </c>
      <c r="Q10" s="3">
        <v>9777923</v>
      </c>
      <c r="R10" s="3">
        <v>9752975</v>
      </c>
      <c r="S10" s="3">
        <v>9729823</v>
      </c>
      <c r="T10" s="3">
        <v>9707499</v>
      </c>
      <c r="U10" s="3">
        <v>9684679</v>
      </c>
      <c r="V10" s="26" t="s">
        <v>53</v>
      </c>
    </row>
    <row r="11" spans="1:22" x14ac:dyDescent="0.25">
      <c r="A11" s="18" t="s">
        <v>28</v>
      </c>
      <c r="B11" s="7">
        <v>3653573893.8371501</v>
      </c>
      <c r="C11" s="7">
        <v>4129215491.7774801</v>
      </c>
      <c r="D11" s="7">
        <v>3476209510.1519899</v>
      </c>
      <c r="E11" s="7">
        <v>3564623987.6309099</v>
      </c>
      <c r="F11" s="7">
        <v>5350919137.0461998</v>
      </c>
      <c r="G11" s="7">
        <v>5042725638.0506601</v>
      </c>
      <c r="H11" s="7">
        <v>4721794000.21134</v>
      </c>
      <c r="I11" s="7">
        <v>3775970006.6922898</v>
      </c>
      <c r="J11" s="7">
        <v>5837634703.4616299</v>
      </c>
      <c r="K11" s="7">
        <v>5194400296.1096601</v>
      </c>
      <c r="L11" s="7">
        <v>4010422669.54671</v>
      </c>
      <c r="M11" s="7">
        <v>4659785565.1694498</v>
      </c>
      <c r="N11" s="7">
        <v>3654131029.13449</v>
      </c>
      <c r="O11" s="7">
        <v>4178757120.1009102</v>
      </c>
      <c r="P11" s="7">
        <v>4803428792.3186998</v>
      </c>
      <c r="Q11" s="7">
        <v>4793639129.2368202</v>
      </c>
      <c r="R11" s="7">
        <v>5395858972.5240402</v>
      </c>
      <c r="S11" s="7">
        <v>5037233875.8339901</v>
      </c>
      <c r="T11" s="7">
        <v>5245797836.1703396</v>
      </c>
      <c r="U11" s="7">
        <v>5240461637.7055302</v>
      </c>
      <c r="V11" s="26" t="s">
        <v>53</v>
      </c>
    </row>
    <row r="12" spans="1:22" x14ac:dyDescent="0.25">
      <c r="A12" s="3" t="s">
        <v>29</v>
      </c>
      <c r="B12" s="15">
        <v>4803</v>
      </c>
      <c r="C12" s="15">
        <v>4804</v>
      </c>
      <c r="D12" s="15">
        <v>4786</v>
      </c>
      <c r="E12" s="15">
        <v>4803</v>
      </c>
      <c r="F12" s="15">
        <v>4804</v>
      </c>
      <c r="G12" s="15">
        <v>4806</v>
      </c>
      <c r="H12" s="15">
        <v>4794</v>
      </c>
      <c r="I12" s="15">
        <v>4790</v>
      </c>
      <c r="J12" s="15">
        <v>4780</v>
      </c>
      <c r="K12" s="15">
        <v>4779</v>
      </c>
      <c r="L12" s="15">
        <v>4580</v>
      </c>
      <c r="M12" s="15">
        <v>4578</v>
      </c>
      <c r="N12" s="15">
        <v>4579</v>
      </c>
      <c r="O12" s="15">
        <v>4498</v>
      </c>
      <c r="P12" s="15">
        <v>4503</v>
      </c>
      <c r="Q12" s="15">
        <v>4503</v>
      </c>
      <c r="R12" s="15">
        <v>4499</v>
      </c>
      <c r="S12" s="15">
        <v>4499</v>
      </c>
      <c r="T12" s="15">
        <v>4497</v>
      </c>
      <c r="V12" s="26" t="s">
        <v>53</v>
      </c>
    </row>
    <row r="13" spans="1:22" x14ac:dyDescent="0.25">
      <c r="A13" t="s">
        <v>30</v>
      </c>
      <c r="B13" s="7">
        <v>27899413071.885899</v>
      </c>
      <c r="C13" s="7">
        <v>28972833900.8522</v>
      </c>
      <c r="D13" s="7">
        <v>31073177690.874298</v>
      </c>
      <c r="E13" s="7">
        <v>32501073229.015701</v>
      </c>
      <c r="F13" s="7">
        <v>34153478353.8381</v>
      </c>
      <c r="G13" s="7">
        <v>35701566418.429604</v>
      </c>
      <c r="H13" s="7">
        <v>37275650709.025597</v>
      </c>
      <c r="I13" s="7">
        <v>38609466001.301903</v>
      </c>
      <c r="J13" s="7">
        <v>36589167856.683502</v>
      </c>
      <c r="K13" s="7">
        <v>31955264535.619202</v>
      </c>
      <c r="L13" s="7">
        <v>33311278267.804199</v>
      </c>
      <c r="M13" s="7">
        <v>33294474364.942001</v>
      </c>
      <c r="N13" s="7">
        <v>32553313797.713799</v>
      </c>
      <c r="O13" s="7">
        <v>32161341453.430599</v>
      </c>
      <c r="P13" s="7">
        <v>34277000446.180302</v>
      </c>
      <c r="Q13" s="7">
        <v>36916597846.748596</v>
      </c>
      <c r="R13" s="7">
        <v>36745889562.777802</v>
      </c>
      <c r="S13" s="7">
        <v>38409003724.051498</v>
      </c>
      <c r="T13" s="7">
        <v>40189769216.653297</v>
      </c>
      <c r="U13" s="7">
        <v>42098943099.6194</v>
      </c>
      <c r="V13" s="26" t="s">
        <v>53</v>
      </c>
    </row>
    <row r="14" spans="1:22" x14ac:dyDescent="0.25">
      <c r="A14" t="s">
        <v>31</v>
      </c>
      <c r="B14" s="7">
        <v>58877085922.799698</v>
      </c>
      <c r="C14" s="7">
        <v>61116439746.509102</v>
      </c>
      <c r="D14" s="7">
        <v>64350401717.302696</v>
      </c>
      <c r="E14" s="7">
        <v>67054140033.7108</v>
      </c>
      <c r="F14" s="7">
        <v>68174957591.7994</v>
      </c>
      <c r="G14" s="7">
        <v>71521423534.352798</v>
      </c>
      <c r="H14" s="7">
        <v>74857672293.004898</v>
      </c>
      <c r="I14" s="7">
        <v>74747701616.950699</v>
      </c>
      <c r="J14" s="7">
        <v>75556384427.909393</v>
      </c>
      <c r="K14" s="7">
        <v>73129283770.9879</v>
      </c>
      <c r="L14" s="7">
        <v>74626426164.074402</v>
      </c>
      <c r="M14" s="7">
        <v>76219789582.876297</v>
      </c>
      <c r="N14" s="7">
        <v>76619298715.744598</v>
      </c>
      <c r="O14" s="7">
        <v>79337264162.310394</v>
      </c>
      <c r="P14" s="7">
        <v>81594793166.901794</v>
      </c>
      <c r="Q14" s="7">
        <v>83479507697.385605</v>
      </c>
      <c r="R14" s="7">
        <v>85827678287.587006</v>
      </c>
      <c r="S14" s="7">
        <v>90155948844.304703</v>
      </c>
      <c r="T14" s="7">
        <v>95706757844.961899</v>
      </c>
      <c r="U14" s="7">
        <v>100440081605.778</v>
      </c>
      <c r="V14" s="26" t="s">
        <v>53</v>
      </c>
    </row>
    <row r="15" spans="1:22" x14ac:dyDescent="0.25">
      <c r="A15" t="s">
        <v>32</v>
      </c>
      <c r="B15" s="7">
        <v>12.3818</v>
      </c>
      <c r="C15" s="7">
        <v>13.295299999999999</v>
      </c>
      <c r="D15" s="7">
        <v>14.4215</v>
      </c>
      <c r="E15" s="7">
        <v>14.805400000000001</v>
      </c>
      <c r="F15" s="7">
        <v>15.389099999999999</v>
      </c>
      <c r="G15" s="7">
        <v>16.962</v>
      </c>
      <c r="H15" s="7">
        <v>17.732299999999999</v>
      </c>
      <c r="I15" s="7">
        <v>17.4863</v>
      </c>
      <c r="J15" s="7">
        <v>17.951799999999999</v>
      </c>
      <c r="K15" s="7">
        <v>17.027000000000001</v>
      </c>
      <c r="L15" s="7">
        <v>17.551600000000001</v>
      </c>
      <c r="M15" s="7">
        <v>18.12</v>
      </c>
      <c r="N15" s="7">
        <v>18.067299999999999</v>
      </c>
      <c r="O15" s="7">
        <v>20.303000000000001</v>
      </c>
      <c r="P15" s="7">
        <v>22.9436</v>
      </c>
      <c r="Q15" s="7">
        <v>23.383800000000001</v>
      </c>
      <c r="R15" s="7">
        <v>23.811499999999999</v>
      </c>
      <c r="S15" s="7">
        <v>24.1693</v>
      </c>
      <c r="T15" s="7">
        <v>24.407699999999998</v>
      </c>
      <c r="U15" s="7">
        <v>27.314299999999999</v>
      </c>
      <c r="V15" s="26" t="s">
        <v>54</v>
      </c>
    </row>
    <row r="16" spans="1:22" x14ac:dyDescent="0.25">
      <c r="P16" s="26"/>
    </row>
    <row r="17" spans="2:16" x14ac:dyDescent="0.25">
      <c r="P17" s="26"/>
    </row>
    <row r="18" spans="2:16" x14ac:dyDescent="0.25">
      <c r="P18" s="26"/>
    </row>
    <row r="26" spans="2:16" x14ac:dyDescent="0.25">
      <c r="B26" s="26"/>
    </row>
    <row r="27" spans="2:16" x14ac:dyDescent="0.25">
      <c r="B27" s="26"/>
    </row>
    <row r="28" spans="2:16" x14ac:dyDescent="0.25">
      <c r="B28" s="26"/>
    </row>
    <row r="29" spans="2:16" x14ac:dyDescent="0.25">
      <c r="B29" s="26"/>
    </row>
    <row r="30" spans="2:16" x14ac:dyDescent="0.25">
      <c r="B30" s="26"/>
    </row>
    <row r="31" spans="2:16" x14ac:dyDescent="0.25">
      <c r="B31" s="26"/>
    </row>
    <row r="32" spans="2:16" x14ac:dyDescent="0.25">
      <c r="B32" s="26"/>
    </row>
    <row r="33" spans="2:2" x14ac:dyDescent="0.25">
      <c r="B33" s="26"/>
    </row>
    <row r="34" spans="2:2" x14ac:dyDescent="0.25">
      <c r="B34" s="26"/>
    </row>
    <row r="35" spans="2:2" x14ac:dyDescent="0.25">
      <c r="B35" s="26"/>
    </row>
    <row r="36" spans="2:2" x14ac:dyDescent="0.25">
      <c r="B36" s="26"/>
    </row>
    <row r="37" spans="2:2" x14ac:dyDescent="0.25">
      <c r="B37" s="26"/>
    </row>
    <row r="38" spans="2:2" x14ac:dyDescent="0.25">
      <c r="B38" s="26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4D004-C8C2-431A-9545-6E0952B6635D}">
  <dimension ref="A1:V16"/>
  <sheetViews>
    <sheetView workbookViewId="0">
      <selection activeCell="V11" sqref="V11:V14"/>
    </sheetView>
  </sheetViews>
  <sheetFormatPr defaultRowHeight="15" x14ac:dyDescent="0.25"/>
  <sheetData>
    <row r="1" spans="1:22" ht="15.75" thickBot="1" x14ac:dyDescent="0.3">
      <c r="A1" s="26"/>
      <c r="B1" s="5">
        <v>2000</v>
      </c>
      <c r="C1" s="5">
        <v>2001</v>
      </c>
      <c r="D1" s="5">
        <v>2002</v>
      </c>
      <c r="E1" s="5">
        <v>2003</v>
      </c>
      <c r="F1" s="5">
        <v>2004</v>
      </c>
      <c r="G1" s="5">
        <v>2005</v>
      </c>
      <c r="H1" s="5">
        <v>2006</v>
      </c>
      <c r="I1" s="5">
        <v>2007</v>
      </c>
      <c r="J1" s="5">
        <v>2008</v>
      </c>
      <c r="K1" s="5">
        <v>2009</v>
      </c>
      <c r="L1" s="5">
        <v>2010</v>
      </c>
      <c r="M1" s="5">
        <v>2011</v>
      </c>
      <c r="N1" s="5">
        <v>2012</v>
      </c>
      <c r="O1" s="5">
        <v>2013</v>
      </c>
      <c r="P1" s="5">
        <v>2014</v>
      </c>
      <c r="Q1" s="5">
        <v>2015</v>
      </c>
      <c r="R1" s="5">
        <v>2016</v>
      </c>
      <c r="S1" s="5">
        <v>2017</v>
      </c>
      <c r="T1" s="5">
        <v>2018</v>
      </c>
      <c r="U1" s="5">
        <v>2019</v>
      </c>
      <c r="V1" t="s">
        <v>52</v>
      </c>
    </row>
    <row r="2" spans="1:22" x14ac:dyDescent="0.25">
      <c r="A2" s="19" t="s">
        <v>20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1">
        <v>44.6</v>
      </c>
      <c r="M2" s="21">
        <v>100.9</v>
      </c>
      <c r="N2" s="21">
        <v>124.7</v>
      </c>
      <c r="O2" s="21">
        <v>118.3</v>
      </c>
      <c r="P2" s="21">
        <v>99.3</v>
      </c>
      <c r="Q2" s="30">
        <f>(P2+R2)/2</f>
        <v>98.4</v>
      </c>
      <c r="R2" s="21">
        <v>97.5</v>
      </c>
      <c r="S2" s="21">
        <v>101.3</v>
      </c>
      <c r="T2" s="21">
        <v>85.9</v>
      </c>
      <c r="U2" s="21">
        <v>101.021</v>
      </c>
      <c r="V2" t="s">
        <v>53</v>
      </c>
    </row>
    <row r="3" spans="1:22" x14ac:dyDescent="0.25">
      <c r="A3" s="22" t="s">
        <v>21</v>
      </c>
      <c r="B3" s="1"/>
      <c r="C3" s="1"/>
      <c r="D3" s="1"/>
      <c r="E3" s="1"/>
      <c r="F3" s="1"/>
      <c r="G3" s="1"/>
      <c r="H3" s="1"/>
      <c r="I3" s="1"/>
      <c r="J3" s="1"/>
      <c r="K3" s="1"/>
      <c r="L3" s="1">
        <v>1196.1813</v>
      </c>
      <c r="M3" s="1">
        <v>1363.5205000000001</v>
      </c>
      <c r="N3" s="1">
        <v>1412.8816000000002</v>
      </c>
      <c r="O3" s="1">
        <v>1264.5889</v>
      </c>
      <c r="P3" s="1">
        <v>1226.0962999999999</v>
      </c>
      <c r="Q3" s="1">
        <v>1316.1046000000001</v>
      </c>
      <c r="R3" s="1">
        <v>1289.2128</v>
      </c>
      <c r="S3" s="1">
        <v>1344.1494</v>
      </c>
      <c r="T3" s="1">
        <v>1299.1968000000002</v>
      </c>
      <c r="U3" s="1">
        <v>1310.0636999999999</v>
      </c>
      <c r="V3" s="26" t="s">
        <v>53</v>
      </c>
    </row>
    <row r="4" spans="1:22" x14ac:dyDescent="0.25">
      <c r="A4" s="22" t="s">
        <v>22</v>
      </c>
      <c r="B4" s="1"/>
      <c r="C4" s="1"/>
      <c r="D4" s="1"/>
      <c r="E4" s="1"/>
      <c r="F4" s="1"/>
      <c r="G4" s="1"/>
      <c r="H4" s="1"/>
      <c r="I4" s="1"/>
      <c r="J4" s="1"/>
      <c r="K4" s="1"/>
      <c r="L4" s="1">
        <v>609.5598</v>
      </c>
      <c r="M4" s="1">
        <v>582.06989999999996</v>
      </c>
      <c r="N4" s="1">
        <v>524.50722999999994</v>
      </c>
      <c r="O4" s="1">
        <v>572.13570000000004</v>
      </c>
      <c r="P4" s="1">
        <v>596.01440000000002</v>
      </c>
      <c r="Q4" s="1">
        <v>569.89777000000004</v>
      </c>
      <c r="R4" s="1">
        <v>630.39089999999999</v>
      </c>
      <c r="S4" s="23">
        <v>577.72183000000007</v>
      </c>
      <c r="T4" s="1">
        <v>617.19550000000004</v>
      </c>
      <c r="U4" s="1">
        <v>604.71350000000007</v>
      </c>
      <c r="V4" s="26" t="s">
        <v>53</v>
      </c>
    </row>
    <row r="5" spans="1:22" x14ac:dyDescent="0.25">
      <c r="A5" s="26" t="s">
        <v>23</v>
      </c>
      <c r="B5" s="26"/>
      <c r="C5" s="26">
        <v>149</v>
      </c>
      <c r="D5" s="26">
        <v>149</v>
      </c>
      <c r="E5" s="26">
        <v>149</v>
      </c>
      <c r="F5" s="26">
        <v>119.92</v>
      </c>
      <c r="G5" s="26">
        <v>75.099999999999994</v>
      </c>
      <c r="H5" s="26">
        <v>77.92</v>
      </c>
      <c r="I5" s="26">
        <v>120.89</v>
      </c>
      <c r="J5" s="26">
        <v>80.040000000000006</v>
      </c>
      <c r="K5" s="26">
        <v>106.76</v>
      </c>
      <c r="L5" s="26">
        <v>44.9</v>
      </c>
      <c r="M5" s="26">
        <v>101.1</v>
      </c>
      <c r="N5" s="26">
        <v>124.8</v>
      </c>
      <c r="O5" s="26">
        <v>118.8</v>
      </c>
      <c r="P5" s="26">
        <v>99.3</v>
      </c>
      <c r="Q5" s="10">
        <v>124.3</v>
      </c>
      <c r="R5" s="10">
        <v>97.7</v>
      </c>
      <c r="S5" s="10">
        <v>101.4</v>
      </c>
      <c r="T5" s="26"/>
      <c r="U5" s="26"/>
      <c r="V5" s="26" t="s">
        <v>53</v>
      </c>
    </row>
    <row r="6" spans="1:22" x14ac:dyDescent="0.25">
      <c r="A6" s="27" t="s">
        <v>24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</row>
    <row r="7" spans="1:22" x14ac:dyDescent="0.25">
      <c r="A7" s="24" t="s">
        <v>25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8" spans="1:22" x14ac:dyDescent="0.25">
      <c r="A8" s="27" t="s">
        <v>26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</row>
    <row r="9" spans="1:22" x14ac:dyDescent="0.25">
      <c r="A9" s="26" t="s">
        <v>27</v>
      </c>
      <c r="B9" s="28">
        <v>9655.6976219933476</v>
      </c>
      <c r="C9" s="28">
        <v>10205.720451139268</v>
      </c>
      <c r="D9" s="28">
        <v>11329.647241741595</v>
      </c>
      <c r="E9" s="28">
        <v>11329.88138901895</v>
      </c>
      <c r="F9" s="28">
        <v>11985.498961809641</v>
      </c>
      <c r="G9" s="28">
        <v>12703.404426838757</v>
      </c>
      <c r="H9" s="28">
        <v>12417.661698040045</v>
      </c>
      <c r="I9" s="28">
        <v>13117.055927179548</v>
      </c>
      <c r="J9" s="28">
        <v>13277.538355565015</v>
      </c>
      <c r="K9" s="28">
        <v>11111.879669555543</v>
      </c>
      <c r="L9" s="28">
        <v>11427.618147783784</v>
      </c>
      <c r="M9" s="28">
        <v>11539.540305331277</v>
      </c>
      <c r="N9" s="28">
        <v>10994.073534479297</v>
      </c>
      <c r="O9" s="28">
        <v>10962.127812403545</v>
      </c>
      <c r="P9" s="28">
        <v>11010.965344778715</v>
      </c>
      <c r="Q9" s="28">
        <v>11389.142242494117</v>
      </c>
      <c r="R9" s="28">
        <v>11723.917995907628</v>
      </c>
      <c r="S9" s="28">
        <v>12271.821121159814</v>
      </c>
      <c r="T9" s="28">
        <v>12922.258145567137</v>
      </c>
      <c r="U9" s="28">
        <v>13566.830881542928</v>
      </c>
      <c r="V9" s="26" t="s">
        <v>53</v>
      </c>
    </row>
    <row r="10" spans="1:22" x14ac:dyDescent="0.25">
      <c r="A10" s="1" t="s">
        <v>3</v>
      </c>
      <c r="B10" s="3">
        <v>10220507</v>
      </c>
      <c r="C10" s="3">
        <v>10193449</v>
      </c>
      <c r="D10" s="3">
        <v>10167283</v>
      </c>
      <c r="E10" s="3">
        <v>10141342</v>
      </c>
      <c r="F10" s="3">
        <v>10114480</v>
      </c>
      <c r="G10" s="3">
        <v>10085937</v>
      </c>
      <c r="H10" s="3">
        <v>10055653</v>
      </c>
      <c r="I10" s="3">
        <v>10024149</v>
      </c>
      <c r="J10" s="3">
        <v>9991867</v>
      </c>
      <c r="K10" s="3">
        <v>9959439</v>
      </c>
      <c r="L10" s="3">
        <v>9927370</v>
      </c>
      <c r="M10" s="3">
        <v>9895680</v>
      </c>
      <c r="N10" s="3">
        <v>9864358</v>
      </c>
      <c r="O10" s="3">
        <v>9833923</v>
      </c>
      <c r="P10" s="3">
        <v>9804991</v>
      </c>
      <c r="Q10" s="3">
        <v>9777923</v>
      </c>
      <c r="R10" s="3">
        <v>9752975</v>
      </c>
      <c r="S10" s="3">
        <v>9729823</v>
      </c>
      <c r="T10" s="3">
        <v>9707499</v>
      </c>
      <c r="U10" s="3">
        <v>9684679</v>
      </c>
      <c r="V10" s="26" t="s">
        <v>53</v>
      </c>
    </row>
    <row r="11" spans="1:22" x14ac:dyDescent="0.25">
      <c r="A11" s="31" t="s">
        <v>34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26"/>
    </row>
    <row r="12" spans="1:22" x14ac:dyDescent="0.25">
      <c r="A12" s="32" t="s">
        <v>35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26"/>
      <c r="V12" s="26"/>
    </row>
    <row r="13" spans="1:22" x14ac:dyDescent="0.25">
      <c r="A13" s="29" t="s">
        <v>36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26"/>
    </row>
    <row r="14" spans="1:22" x14ac:dyDescent="0.25">
      <c r="A14" s="29" t="s">
        <v>37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26"/>
    </row>
    <row r="15" spans="1:22" x14ac:dyDescent="0.25">
      <c r="A15" s="26" t="s">
        <v>38</v>
      </c>
      <c r="B15" s="31">
        <v>5.88</v>
      </c>
      <c r="C15" s="31">
        <v>5.84</v>
      </c>
      <c r="D15" s="7">
        <v>5.8</v>
      </c>
      <c r="E15" s="31">
        <f>D15+($I$15 -$D$15)/5</f>
        <v>5.74</v>
      </c>
      <c r="F15" s="31">
        <f t="shared" ref="F15:H15" si="0">E15+($I$15 -$D$15)/5</f>
        <v>5.6800000000000006</v>
      </c>
      <c r="G15" s="31">
        <f t="shared" si="0"/>
        <v>5.620000000000001</v>
      </c>
      <c r="H15" s="31">
        <f t="shared" si="0"/>
        <v>5.5600000000000014</v>
      </c>
      <c r="I15" s="7">
        <v>5.5</v>
      </c>
      <c r="J15" s="31">
        <f>I15+($N$15 -$I$15)/5</f>
        <v>5.42</v>
      </c>
      <c r="K15" s="31">
        <f t="shared" ref="K15:M15" si="1">J15+($N$15 -$I$15)/5</f>
        <v>5.34</v>
      </c>
      <c r="L15" s="31">
        <f t="shared" si="1"/>
        <v>5.26</v>
      </c>
      <c r="M15" s="31">
        <f t="shared" si="1"/>
        <v>5.18</v>
      </c>
      <c r="N15" s="7">
        <v>5.0999999999999996</v>
      </c>
      <c r="O15" s="31">
        <f>N15+($S$15 -$N$15)/5</f>
        <v>4.9799999999999995</v>
      </c>
      <c r="P15" s="31">
        <f t="shared" ref="P15:R15" si="2">O15+($S$15 -$N$15)/5</f>
        <v>4.8599999999999994</v>
      </c>
      <c r="Q15" s="31">
        <f t="shared" si="2"/>
        <v>4.7399999999999993</v>
      </c>
      <c r="R15" s="31">
        <f t="shared" si="2"/>
        <v>4.6199999999999992</v>
      </c>
      <c r="S15" s="7">
        <v>4.5</v>
      </c>
      <c r="T15" s="7">
        <v>4.4000000000000004</v>
      </c>
      <c r="U15" s="7"/>
      <c r="V15" s="26" t="s">
        <v>53</v>
      </c>
    </row>
    <row r="16" spans="1:22" x14ac:dyDescent="0.25">
      <c r="A16" t="s">
        <v>33</v>
      </c>
      <c r="B16" s="7">
        <v>10.092499999999999</v>
      </c>
      <c r="C16" s="7">
        <v>10.020300000000001</v>
      </c>
      <c r="D16" s="7">
        <v>9.9481900000000003</v>
      </c>
      <c r="E16" s="7">
        <v>9.8537700000000008</v>
      </c>
      <c r="F16" s="7">
        <v>9.7593599999999991</v>
      </c>
      <c r="G16" s="7">
        <v>9.6649399999999996</v>
      </c>
      <c r="H16" s="7">
        <v>9.5705200000000001</v>
      </c>
      <c r="I16" s="7">
        <v>9.4761100000000003</v>
      </c>
      <c r="J16" s="7">
        <v>9.3816900000000008</v>
      </c>
      <c r="K16" s="7">
        <v>10.9534</v>
      </c>
      <c r="L16" s="7">
        <v>9.2746099999999991</v>
      </c>
      <c r="M16" s="7">
        <v>9.0241799999999994</v>
      </c>
      <c r="N16" s="7">
        <v>8.7236600000000006</v>
      </c>
      <c r="O16" s="7">
        <v>9.0673600000000008</v>
      </c>
      <c r="P16" s="7">
        <v>6.7754700000000003</v>
      </c>
      <c r="Q16" s="7">
        <v>6.96028</v>
      </c>
      <c r="R16" s="7">
        <v>6.83765</v>
      </c>
      <c r="S16" s="7">
        <v>8.1805199999999996</v>
      </c>
      <c r="T16" s="7">
        <v>8.4947499999999998</v>
      </c>
      <c r="U16" s="7">
        <v>7.7082499999999996</v>
      </c>
      <c r="V16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63BF-0F91-4D79-AD39-287183871540}">
  <dimension ref="A1:V18"/>
  <sheetViews>
    <sheetView topLeftCell="B1" workbookViewId="0">
      <selection activeCell="V8" sqref="V8"/>
    </sheetView>
  </sheetViews>
  <sheetFormatPr defaultRowHeight="15" x14ac:dyDescent="0.25"/>
  <cols>
    <col min="1" max="1" width="13.85546875" bestFit="1" customWidth="1"/>
  </cols>
  <sheetData>
    <row r="1" spans="1:22" ht="15.75" thickBot="1" x14ac:dyDescent="0.3">
      <c r="B1" s="5">
        <v>2000</v>
      </c>
      <c r="C1" s="5">
        <v>2001</v>
      </c>
      <c r="D1" s="5">
        <v>2002</v>
      </c>
      <c r="E1" s="5">
        <v>2003</v>
      </c>
      <c r="F1" s="5">
        <v>2004</v>
      </c>
      <c r="G1" s="5">
        <v>2005</v>
      </c>
      <c r="H1" s="5">
        <v>2006</v>
      </c>
      <c r="I1" s="5">
        <v>2007</v>
      </c>
      <c r="J1" s="5">
        <v>2008</v>
      </c>
      <c r="K1" s="5">
        <v>2009</v>
      </c>
      <c r="L1" s="5">
        <v>2010</v>
      </c>
      <c r="M1" s="5">
        <v>2011</v>
      </c>
      <c r="N1" s="5">
        <v>2012</v>
      </c>
      <c r="O1" s="5">
        <v>2013</v>
      </c>
      <c r="P1" s="5">
        <v>2014</v>
      </c>
      <c r="Q1" s="5">
        <v>2015</v>
      </c>
      <c r="R1" s="5">
        <v>2016</v>
      </c>
      <c r="S1" s="5">
        <v>2017</v>
      </c>
      <c r="T1" s="5">
        <v>2018</v>
      </c>
      <c r="U1" s="5">
        <v>2019</v>
      </c>
      <c r="V1" t="s">
        <v>52</v>
      </c>
    </row>
    <row r="2" spans="1:22" ht="15.75" thickBot="1" x14ac:dyDescent="0.3">
      <c r="A2" t="s">
        <v>39</v>
      </c>
      <c r="B2" s="37">
        <v>138.06</v>
      </c>
      <c r="C2" s="37">
        <v>134.22</v>
      </c>
      <c r="D2" s="37">
        <v>138.85</v>
      </c>
      <c r="E2" s="37">
        <v>222.91</v>
      </c>
      <c r="F2" s="37">
        <v>305.43</v>
      </c>
      <c r="G2" s="37">
        <v>383.08</v>
      </c>
      <c r="H2" s="37">
        <v>177.61</v>
      </c>
      <c r="I2" s="37">
        <v>138.77000000000001</v>
      </c>
      <c r="J2" s="37">
        <v>121.24</v>
      </c>
      <c r="K2" s="37">
        <v>118.02</v>
      </c>
      <c r="L2" s="37">
        <v>129.99</v>
      </c>
      <c r="M2" s="37">
        <v>124.25</v>
      </c>
      <c r="N2" s="37">
        <v>96.51</v>
      </c>
      <c r="O2" s="37">
        <v>68.58</v>
      </c>
      <c r="P2" s="37">
        <v>74.44</v>
      </c>
      <c r="Q2" s="37">
        <v>59.83</v>
      </c>
      <c r="R2" s="37">
        <v>87.66</v>
      </c>
      <c r="S2" s="37">
        <v>83.5</v>
      </c>
      <c r="V2" t="s">
        <v>53</v>
      </c>
    </row>
    <row r="3" spans="1:22" x14ac:dyDescent="0.25">
      <c r="A3" s="27" t="s">
        <v>40</v>
      </c>
      <c r="M3" s="15">
        <v>100.85</v>
      </c>
      <c r="N3" s="29">
        <f>M3+(R3-M3)/5</f>
        <v>101.664</v>
      </c>
      <c r="O3" s="29">
        <f t="shared" ref="O3" si="0">N3+(S3-N3)</f>
        <v>105.98</v>
      </c>
      <c r="P3" s="29">
        <f t="shared" ref="P3" si="1">O3+(T3-O3)</f>
        <v>107.06</v>
      </c>
      <c r="Q3" s="29">
        <f t="shared" ref="Q3" si="2">P3+(U3-P3)</f>
        <v>107.75</v>
      </c>
      <c r="R3" s="15">
        <v>104.92</v>
      </c>
      <c r="S3" s="15">
        <v>105.98</v>
      </c>
      <c r="T3" s="15">
        <v>107.06</v>
      </c>
      <c r="U3" s="15">
        <v>107.75</v>
      </c>
      <c r="V3" s="26" t="s">
        <v>53</v>
      </c>
    </row>
    <row r="4" spans="1:22" x14ac:dyDescent="0.25">
      <c r="A4" s="33" t="s">
        <v>41</v>
      </c>
      <c r="B4" s="3">
        <v>1921.17</v>
      </c>
      <c r="C4" s="3">
        <v>1933.692</v>
      </c>
      <c r="D4" s="3">
        <v>1946.2139999999999</v>
      </c>
      <c r="E4" s="3">
        <v>1958.7360000000001</v>
      </c>
      <c r="F4" s="3">
        <v>1971.258</v>
      </c>
      <c r="G4" s="3">
        <v>1983.78</v>
      </c>
      <c r="H4" s="3">
        <v>1996.3019999999999</v>
      </c>
      <c r="I4" s="34">
        <v>2008.8240000000001</v>
      </c>
      <c r="J4" s="3">
        <v>2021.346</v>
      </c>
      <c r="K4" s="3">
        <v>2033.8679999999999</v>
      </c>
      <c r="L4" s="3">
        <v>2046.39</v>
      </c>
      <c r="M4" s="3">
        <v>2049.2759999999998</v>
      </c>
      <c r="N4" s="3">
        <v>2052.1619999999998</v>
      </c>
      <c r="O4" s="3">
        <v>2055.0479999999998</v>
      </c>
      <c r="P4" s="3">
        <v>2057.9340000000002</v>
      </c>
      <c r="Q4" s="3">
        <v>2060.8200000000002</v>
      </c>
      <c r="R4" s="3">
        <v>2058.73</v>
      </c>
      <c r="S4" s="3">
        <v>2057.27</v>
      </c>
      <c r="T4" s="3">
        <v>2055.92</v>
      </c>
      <c r="U4" s="3">
        <v>2054.4699999999998</v>
      </c>
      <c r="V4" s="26" t="s">
        <v>53</v>
      </c>
    </row>
    <row r="5" spans="1:22" x14ac:dyDescent="0.25">
      <c r="A5" s="11" t="s">
        <v>43</v>
      </c>
      <c r="B5" s="3">
        <v>3305100</v>
      </c>
      <c r="C5" s="3">
        <v>3492000</v>
      </c>
      <c r="D5" s="3">
        <v>3438200</v>
      </c>
      <c r="E5" s="3">
        <v>3004000</v>
      </c>
      <c r="F5" s="3">
        <v>2988300</v>
      </c>
      <c r="G5" s="3">
        <v>2804000</v>
      </c>
      <c r="H5" s="3">
        <v>2667000</v>
      </c>
      <c r="I5" s="35">
        <v>2761000</v>
      </c>
      <c r="J5" s="3">
        <v>2715000</v>
      </c>
      <c r="K5" s="3">
        <v>2364700</v>
      </c>
      <c r="L5" s="3">
        <v>2746292</v>
      </c>
      <c r="M5" s="3">
        <v>3017594</v>
      </c>
      <c r="N5" s="3">
        <v>2987197</v>
      </c>
      <c r="O5" s="3">
        <v>3168729</v>
      </c>
      <c r="P5" s="3">
        <v>3118758</v>
      </c>
      <c r="Q5" s="3">
        <v>3064798</v>
      </c>
      <c r="R5" s="3">
        <v>2950019</v>
      </c>
      <c r="S5" s="3">
        <v>2862443</v>
      </c>
      <c r="T5" s="3">
        <v>3038027</v>
      </c>
      <c r="U5" s="3">
        <v>2891608</v>
      </c>
      <c r="V5" s="26" t="s">
        <v>53</v>
      </c>
    </row>
    <row r="6" spans="1:22" x14ac:dyDescent="0.25">
      <c r="A6" s="39" t="s">
        <v>49</v>
      </c>
      <c r="B6" s="1"/>
      <c r="C6" s="1"/>
      <c r="D6" s="1"/>
      <c r="E6" s="1"/>
      <c r="F6" s="1"/>
      <c r="G6" s="1"/>
      <c r="H6" s="1"/>
      <c r="I6" s="1"/>
      <c r="K6" s="1"/>
      <c r="V6" s="15"/>
    </row>
    <row r="7" spans="1:22" x14ac:dyDescent="0.25">
      <c r="A7" t="s">
        <v>42</v>
      </c>
    </row>
    <row r="8" spans="1:22" x14ac:dyDescent="0.25">
      <c r="A8" s="27" t="s">
        <v>44</v>
      </c>
      <c r="L8" s="15">
        <v>100.85</v>
      </c>
      <c r="M8" s="29">
        <f>L8+(Q8-L8)/5</f>
        <v>101.664</v>
      </c>
      <c r="N8" s="29">
        <f t="shared" ref="N8:P8" si="3">M8+(R8-M8)</f>
        <v>105.98</v>
      </c>
      <c r="O8" s="29">
        <f t="shared" si="3"/>
        <v>107.06</v>
      </c>
      <c r="P8" s="29">
        <f t="shared" si="3"/>
        <v>107.75</v>
      </c>
      <c r="Q8" s="15">
        <v>104.92</v>
      </c>
      <c r="R8" s="15">
        <v>105.98</v>
      </c>
      <c r="S8" s="15">
        <v>107.06</v>
      </c>
      <c r="T8" s="15">
        <v>107.75</v>
      </c>
      <c r="U8" s="15">
        <v>108.62</v>
      </c>
      <c r="V8" t="s">
        <v>54</v>
      </c>
    </row>
    <row r="18" spans="12:12" x14ac:dyDescent="0.25">
      <c r="L18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BB0F-9B63-465E-8316-24CFE15A3631}">
  <dimension ref="A1:V9"/>
  <sheetViews>
    <sheetView topLeftCell="B1" workbookViewId="0">
      <selection activeCell="O17" sqref="O17"/>
    </sheetView>
  </sheetViews>
  <sheetFormatPr defaultRowHeight="15" x14ac:dyDescent="0.25"/>
  <sheetData>
    <row r="1" spans="1:22" x14ac:dyDescent="0.25">
      <c r="B1" s="5">
        <v>2000</v>
      </c>
      <c r="C1" s="5">
        <v>2001</v>
      </c>
      <c r="D1" s="5">
        <v>2002</v>
      </c>
      <c r="E1" s="5">
        <v>2003</v>
      </c>
      <c r="F1" s="5">
        <v>2004</v>
      </c>
      <c r="G1" s="5">
        <v>2005</v>
      </c>
      <c r="H1" s="5">
        <v>2006</v>
      </c>
      <c r="I1" s="5">
        <v>2007</v>
      </c>
      <c r="J1" s="5">
        <v>2008</v>
      </c>
      <c r="K1" s="5">
        <v>2009</v>
      </c>
      <c r="L1" s="5">
        <v>2010</v>
      </c>
      <c r="M1" s="5">
        <v>2011</v>
      </c>
      <c r="N1" s="5">
        <v>2012</v>
      </c>
      <c r="O1" s="5">
        <v>2013</v>
      </c>
      <c r="P1" s="5">
        <v>2014</v>
      </c>
      <c r="Q1" s="5">
        <v>2015</v>
      </c>
      <c r="R1" s="5">
        <v>2016</v>
      </c>
      <c r="S1" s="5">
        <v>2017</v>
      </c>
      <c r="T1" s="5">
        <v>2018</v>
      </c>
      <c r="U1" s="5">
        <v>2019</v>
      </c>
      <c r="V1" t="s">
        <v>52</v>
      </c>
    </row>
    <row r="2" spans="1:22" x14ac:dyDescent="0.25">
      <c r="A2" s="3" t="s">
        <v>45</v>
      </c>
      <c r="B2" s="15">
        <v>70229.466</v>
      </c>
      <c r="C2" s="15">
        <v>70287.323999999993</v>
      </c>
      <c r="D2" s="15">
        <v>70062.254000000001</v>
      </c>
      <c r="E2" s="15">
        <v>70339.934999999998</v>
      </c>
      <c r="F2" s="15">
        <v>70393.012000000002</v>
      </c>
      <c r="G2" s="15">
        <v>70441.542000000001</v>
      </c>
      <c r="H2" s="15">
        <v>70284.834000000003</v>
      </c>
      <c r="I2" s="15">
        <v>70312.41</v>
      </c>
      <c r="J2" s="15">
        <v>70184.740000000005</v>
      </c>
      <c r="K2" s="15">
        <v>70198.731</v>
      </c>
      <c r="L2" s="15">
        <v>67303.100000000006</v>
      </c>
      <c r="M2" s="15">
        <v>67264.554000000004</v>
      </c>
      <c r="N2" s="15">
        <v>67279.247000000003</v>
      </c>
      <c r="O2" s="15">
        <v>66089.114000000001</v>
      </c>
      <c r="P2" s="15">
        <v>66162.578999999998</v>
      </c>
      <c r="Q2" s="15">
        <v>66162.578999999998</v>
      </c>
      <c r="R2" s="15">
        <v>66103.807000000001</v>
      </c>
      <c r="S2" s="15">
        <v>66103.807000000001</v>
      </c>
      <c r="T2" s="15">
        <v>66103.807000000001</v>
      </c>
      <c r="U2" s="3"/>
      <c r="V2" t="s">
        <v>53</v>
      </c>
    </row>
    <row r="3" spans="1:22" x14ac:dyDescent="0.25">
      <c r="A3" s="3" t="s">
        <v>46</v>
      </c>
      <c r="B3" s="15">
        <v>5038.9488999999994</v>
      </c>
      <c r="C3" s="15">
        <v>6674.8791999999994</v>
      </c>
      <c r="D3" s="15">
        <v>7110.4153999999999</v>
      </c>
      <c r="E3" s="15">
        <v>5628.4715999999999</v>
      </c>
      <c r="F3" s="15">
        <v>8504.85</v>
      </c>
      <c r="G3" s="15">
        <v>8886.8986999999997</v>
      </c>
      <c r="H3" s="15">
        <v>9418.0841</v>
      </c>
      <c r="I3" s="15">
        <v>6978.8566999999994</v>
      </c>
      <c r="J3" s="15">
        <v>8306.0073000000011</v>
      </c>
      <c r="K3" s="15">
        <v>7713.7338</v>
      </c>
      <c r="L3" s="15">
        <v>8700.6492999999991</v>
      </c>
      <c r="M3" s="15">
        <v>9784.8868999999995</v>
      </c>
      <c r="N3" s="15">
        <v>7590.6873999999998</v>
      </c>
      <c r="O3" s="15">
        <v>8581.807499999999</v>
      </c>
      <c r="P3" s="15">
        <v>11630.532300000001</v>
      </c>
      <c r="Q3" s="15">
        <v>14911.430700000001</v>
      </c>
      <c r="R3" s="15">
        <v>17211.494799999997</v>
      </c>
      <c r="S3" s="15">
        <v>16797.5128</v>
      </c>
      <c r="T3" s="15">
        <v>15948.5057</v>
      </c>
      <c r="U3" s="3"/>
      <c r="V3" s="26" t="s">
        <v>53</v>
      </c>
    </row>
    <row r="4" spans="1:22" x14ac:dyDescent="0.25">
      <c r="A4" s="3" t="s">
        <v>29</v>
      </c>
      <c r="B4" s="15">
        <v>4803</v>
      </c>
      <c r="C4" s="15">
        <v>4804</v>
      </c>
      <c r="D4" s="15">
        <v>4786</v>
      </c>
      <c r="E4" s="15">
        <v>4803</v>
      </c>
      <c r="F4" s="15">
        <v>4804</v>
      </c>
      <c r="G4" s="15">
        <v>4806</v>
      </c>
      <c r="H4" s="15">
        <v>4794</v>
      </c>
      <c r="I4" s="15">
        <v>4790</v>
      </c>
      <c r="J4" s="15">
        <v>4780</v>
      </c>
      <c r="K4" s="15">
        <v>4779</v>
      </c>
      <c r="L4" s="15">
        <v>4580</v>
      </c>
      <c r="M4" s="15">
        <v>4578</v>
      </c>
      <c r="N4" s="15">
        <v>4579</v>
      </c>
      <c r="O4" s="15">
        <v>4498</v>
      </c>
      <c r="P4" s="15">
        <v>4503</v>
      </c>
      <c r="Q4" s="15">
        <v>4503</v>
      </c>
      <c r="R4" s="15">
        <v>4499</v>
      </c>
      <c r="S4" s="15">
        <v>4499</v>
      </c>
      <c r="T4" s="15">
        <v>4497</v>
      </c>
      <c r="U4" s="15"/>
      <c r="V4" s="26" t="s">
        <v>53</v>
      </c>
    </row>
    <row r="5" spans="1:22" x14ac:dyDescent="0.25">
      <c r="A5" s="1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>
        <v>32557546</v>
      </c>
      <c r="M5" s="2">
        <v>34678848</v>
      </c>
      <c r="N5" s="2">
        <v>31454415</v>
      </c>
      <c r="O5" s="2">
        <v>35586487</v>
      </c>
      <c r="P5" s="2">
        <v>33544083</v>
      </c>
      <c r="Q5" s="2">
        <v>31083424</v>
      </c>
      <c r="R5" s="2">
        <v>34979848</v>
      </c>
      <c r="S5" s="2">
        <v>32655775</v>
      </c>
      <c r="T5" s="2">
        <v>34253479</v>
      </c>
      <c r="U5" s="2">
        <v>33810454</v>
      </c>
      <c r="V5" s="26" t="s">
        <v>53</v>
      </c>
    </row>
    <row r="6" spans="1:22" x14ac:dyDescent="0.25">
      <c r="A6" t="s">
        <v>47</v>
      </c>
      <c r="C6" s="38">
        <v>90.617992177314207</v>
      </c>
      <c r="D6" s="38">
        <v>98.513026487190615</v>
      </c>
      <c r="E6" s="38">
        <v>94.876248371689101</v>
      </c>
      <c r="F6" s="38">
        <v>95.497063302153578</v>
      </c>
      <c r="G6" s="38">
        <v>98.521096128751637</v>
      </c>
      <c r="H6" s="38">
        <v>85.198869810910665</v>
      </c>
      <c r="I6" s="38">
        <v>99.195127256906673</v>
      </c>
      <c r="J6" s="38">
        <v>110.40940766550523</v>
      </c>
      <c r="K6" s="38">
        <v>96.70076335877863</v>
      </c>
      <c r="L6" s="38">
        <v>77.482224645583429</v>
      </c>
      <c r="M6" s="38">
        <v>84.334244080145723</v>
      </c>
      <c r="N6" s="38">
        <v>93.288282138794088</v>
      </c>
      <c r="O6" s="38">
        <v>99.615419604275644</v>
      </c>
      <c r="P6" s="38">
        <v>113.55861909175162</v>
      </c>
      <c r="Q6" s="38">
        <v>112.70823692734845</v>
      </c>
      <c r="R6" s="38">
        <v>114.14754856614246</v>
      </c>
      <c r="S6" s="38">
        <v>138.17302798982189</v>
      </c>
      <c r="T6" s="38">
        <v>152.37867221836689</v>
      </c>
      <c r="U6" s="38">
        <v>150.85892691951895</v>
      </c>
      <c r="V6" s="26" t="s">
        <v>53</v>
      </c>
    </row>
    <row r="7" spans="1:22" x14ac:dyDescent="0.25">
      <c r="A7" s="12" t="s">
        <v>51</v>
      </c>
      <c r="B7" s="2">
        <v>149098851.2353</v>
      </c>
      <c r="C7" s="2">
        <v>143344585.67250001</v>
      </c>
      <c r="D7" s="2">
        <v>141023006.41070002</v>
      </c>
      <c r="E7" s="2">
        <v>145478230.59400001</v>
      </c>
      <c r="F7" s="2">
        <v>145925270.6543</v>
      </c>
      <c r="G7" s="2">
        <v>147803099.81990001</v>
      </c>
      <c r="H7" s="2">
        <v>132801286.94760001</v>
      </c>
      <c r="I7" s="2">
        <v>131966797.67560002</v>
      </c>
      <c r="J7" s="2">
        <v>129518561.26320001</v>
      </c>
      <c r="K7" s="2">
        <v>127310957.03119999</v>
      </c>
      <c r="L7" s="2">
        <v>120510806.66530001</v>
      </c>
      <c r="M7" s="2">
        <v>118704656.22769998</v>
      </c>
      <c r="N7" s="2">
        <v>119193161.07010001</v>
      </c>
      <c r="O7" s="2">
        <v>115414780.58720002</v>
      </c>
      <c r="P7" s="2">
        <v>116246228.1146</v>
      </c>
      <c r="Q7" s="2">
        <v>116335677.9444</v>
      </c>
      <c r="R7" s="2">
        <v>119739659.06259999</v>
      </c>
      <c r="S7" s="2">
        <v>121509654.54740001</v>
      </c>
      <c r="T7" s="2">
        <v>119415308.30710001</v>
      </c>
      <c r="U7" s="2">
        <v>121257566.48270001</v>
      </c>
      <c r="V7" s="26" t="s">
        <v>53</v>
      </c>
    </row>
    <row r="8" spans="1:22" x14ac:dyDescent="0.25">
      <c r="A8" t="s">
        <v>48</v>
      </c>
      <c r="C8" s="15">
        <v>4803</v>
      </c>
      <c r="D8" s="15">
        <v>4804</v>
      </c>
      <c r="E8" s="15">
        <v>4786</v>
      </c>
      <c r="F8" s="15">
        <v>4803</v>
      </c>
      <c r="G8" s="15">
        <v>4804</v>
      </c>
      <c r="H8" s="15">
        <v>4806</v>
      </c>
      <c r="I8" s="15">
        <v>4794</v>
      </c>
      <c r="J8" s="15">
        <v>4790</v>
      </c>
      <c r="K8" s="15">
        <v>4780</v>
      </c>
      <c r="L8" s="15">
        <v>4779</v>
      </c>
      <c r="M8" s="15">
        <v>4580</v>
      </c>
      <c r="N8" s="15">
        <v>4578</v>
      </c>
      <c r="O8" s="15">
        <v>4579</v>
      </c>
      <c r="P8" s="15">
        <v>4498</v>
      </c>
      <c r="Q8" s="15">
        <v>4503</v>
      </c>
      <c r="R8" s="15">
        <v>4503</v>
      </c>
      <c r="S8" s="15">
        <v>4499</v>
      </c>
      <c r="T8" s="15">
        <v>4499</v>
      </c>
      <c r="U8" s="15"/>
      <c r="V8" s="26" t="s">
        <v>53</v>
      </c>
    </row>
    <row r="9" spans="1:22" x14ac:dyDescent="0.25">
      <c r="A9" t="s">
        <v>50</v>
      </c>
      <c r="B9" s="40">
        <v>320000</v>
      </c>
      <c r="C9" s="40">
        <v>336000</v>
      </c>
      <c r="D9" s="40">
        <v>303000</v>
      </c>
      <c r="E9" s="40">
        <v>289000</v>
      </c>
      <c r="F9" s="40">
        <v>293000</v>
      </c>
      <c r="G9" s="40">
        <v>260000</v>
      </c>
      <c r="H9" s="40">
        <v>289000</v>
      </c>
      <c r="I9" s="40">
        <v>320000</v>
      </c>
      <c r="J9" s="40">
        <v>316912</v>
      </c>
      <c r="K9" s="40">
        <v>272056</v>
      </c>
      <c r="L9" s="40">
        <v>272572</v>
      </c>
      <c r="M9" s="40">
        <v>303445</v>
      </c>
      <c r="N9" s="40">
        <v>312940</v>
      </c>
      <c r="O9" s="40">
        <v>342949</v>
      </c>
      <c r="P9" s="40">
        <v>326753</v>
      </c>
      <c r="Q9" s="40">
        <v>338781</v>
      </c>
      <c r="R9" s="40">
        <v>403970</v>
      </c>
      <c r="S9" s="40">
        <v>424476</v>
      </c>
      <c r="T9" s="40">
        <v>424277</v>
      </c>
      <c r="U9" s="40">
        <v>415901</v>
      </c>
      <c r="V9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FPi_model</vt:lpstr>
      <vt:lpstr>BE2_model</vt:lpstr>
      <vt:lpstr>EW1_model</vt:lpstr>
      <vt:lpstr>EW2_model</vt:lpstr>
      <vt:lpstr>BIOMASS_model</vt:lpstr>
      <vt:lpstr>NUTRIENT_model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2022-12-01T12:20:46Z</dcterms:modified>
</cp:coreProperties>
</file>