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src\"/>
    </mc:Choice>
  </mc:AlternateContent>
  <xr:revisionPtr revIDLastSave="0" documentId="13_ncr:1_{EB3F61FC-A1F7-404C-894F-4C8E8BD91061}" xr6:coauthVersionLast="47" xr6:coauthVersionMax="47" xr10:uidLastSave="{00000000-0000-0000-0000-000000000000}"/>
  <bookViews>
    <workbookView xWindow="-96" yWindow="-96" windowWidth="23232" windowHeight="12432" xr2:uid="{5F350800-DD2F-4C68-9341-F5452F06AE8A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I27" i="1" s="1"/>
  <c r="K27" i="1" s="1"/>
  <c r="G42" i="1"/>
  <c r="G41" i="1"/>
  <c r="G40" i="1"/>
  <c r="G39" i="1"/>
  <c r="I39" i="1" s="1"/>
  <c r="K39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18" i="1"/>
  <c r="K18" i="1" s="1"/>
  <c r="I40" i="1" l="1"/>
  <c r="K40" i="1" s="1"/>
  <c r="I41" i="1"/>
  <c r="K41" i="1" s="1"/>
  <c r="I42" i="1"/>
  <c r="K42" i="1" s="1"/>
</calcChain>
</file>

<file path=xl/sharedStrings.xml><?xml version="1.0" encoding="utf-8"?>
<sst xmlns="http://schemas.openxmlformats.org/spreadsheetml/2006/main" count="46" uniqueCount="39">
  <si>
    <t>default params</t>
  </si>
  <si>
    <t>set_add</t>
  </si>
  <si>
    <t>max_add</t>
  </si>
  <si>
    <t>numV</t>
  </si>
  <si>
    <t>objective</t>
  </si>
  <si>
    <t>inf</t>
  </si>
  <si>
    <t>ID</t>
  </si>
  <si>
    <t>22-11-28_17-23_output</t>
  </si>
  <si>
    <t>22-11-28_17-27_output</t>
  </si>
  <si>
    <t>22-11-28_17-29_output</t>
  </si>
  <si>
    <t>22-11-28_17-33_output</t>
  </si>
  <si>
    <t>22-11-28_17-35_output</t>
  </si>
  <si>
    <t>gap</t>
  </si>
  <si>
    <t>best_bound</t>
  </si>
  <si>
    <t>22-11-28_18-01_output</t>
  </si>
  <si>
    <t>feas</t>
  </si>
  <si>
    <t>22-11-28_18-11_output</t>
  </si>
  <si>
    <t>22-11-28_18-39_output</t>
  </si>
  <si>
    <t>22-11-29_07-06_output</t>
  </si>
  <si>
    <t>22-11-29_13-14_output</t>
  </si>
  <si>
    <t>22-11-29_13-32_output</t>
  </si>
  <si>
    <t>22-11-29_13-54_output</t>
  </si>
  <si>
    <t>22-11-28_21-52_output</t>
  </si>
  <si>
    <t>22-11-29_14-17_output</t>
  </si>
  <si>
    <t>22-11-29_14-45_output</t>
  </si>
  <si>
    <t>22-11-29_18-21_output</t>
  </si>
  <si>
    <t>gap_abs</t>
  </si>
  <si>
    <t>added_skips</t>
  </si>
  <si>
    <t>4 vehicles max, 1 or 2 set_add_skips, all divided by 1000</t>
  </si>
  <si>
    <t>3 vehicles max, 1 set_add_skips, all divided by 1000</t>
  </si>
  <si>
    <t>3 vehicles max, 2 set_add_skips, all divided by 1000</t>
  </si>
  <si>
    <t>22-12-01_10-50_output</t>
  </si>
  <si>
    <t>22-12-01_10-59_output</t>
  </si>
  <si>
    <t>22-12-01_11-05_output</t>
  </si>
  <si>
    <t>22-12-01_11-08_output</t>
  </si>
  <si>
    <t>22-12-01_11-14_output</t>
  </si>
  <si>
    <t>22-12-01_11-17_output</t>
  </si>
  <si>
    <t>22-12-01_11-21_output</t>
  </si>
  <si>
    <t>Max added scens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</si>
</sst>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 applyAlignment="1">
      <alignment horizontal="center" vertical="center" wrapText="1"/>
    </xf>
    <xf numFmtId="0" fontId="0" fillId="0" borderId="0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0" xfId="0" applyFill="1" applyBorder="1"/>
    <xf numFmtId="0" fontId="0" fillId="0" borderId="3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33CC"/>
      <color rgb="FF000000"/>
      <color rgb="FFDAE3F3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Bound range max 1 additional skip</c:v>
          </c:tx>
          <c:spPr>
            <a:solidFill>
              <a:srgbClr val="0033CC">
                <a:alpha val="29804"/>
              </a:srgbClr>
            </a:solidFill>
            <a:ln>
              <a:noFill/>
            </a:ln>
            <a:effectLst/>
          </c:spPr>
          <c:cat>
            <c:numRef>
              <c:f>Sheet1!$D$7:$D$14</c:f>
              <c:numCache>
                <c:formatCode>General</c:formatCode>
                <c:ptCount val="8"/>
              </c:numCache>
            </c:numRef>
          </c:cat>
          <c:val>
            <c:numRef>
              <c:f>Sheet1!$G$18:$G$25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A-4F14-B38F-8A9FDC093A0A}"/>
            </c:ext>
          </c:extLst>
        </c:ser>
        <c:ser>
          <c:idx val="1"/>
          <c:order val="1"/>
          <c:tx>
            <c:v>bound</c:v>
          </c:tx>
          <c:spPr>
            <a:solidFill>
              <a:schemeClr val="bg1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Sheet1!$D$7:$D$14</c:f>
              <c:numCache>
                <c:formatCode>General</c:formatCode>
                <c:ptCount val="8"/>
              </c:numCache>
            </c:numRef>
          </c:cat>
          <c:val>
            <c:numRef>
              <c:f>Sheet1!$I$18:$I$25</c:f>
              <c:numCache>
                <c:formatCode>0.00E+00</c:formatCode>
                <c:ptCount val="8"/>
                <c:pt idx="0">
                  <c:v>1384.148645955423</c:v>
                </c:pt>
                <c:pt idx="1">
                  <c:v>1372.9901824881342</c:v>
                </c:pt>
                <c:pt idx="2">
                  <c:v>1355.2228400765744</c:v>
                </c:pt>
                <c:pt idx="3">
                  <c:v>1355.8213245176607</c:v>
                </c:pt>
                <c:pt idx="4">
                  <c:v>1345.8203212821941</c:v>
                </c:pt>
                <c:pt idx="5">
                  <c:v>1340.9791739973291</c:v>
                </c:pt>
                <c:pt idx="6">
                  <c:v>1341.4705066596612</c:v>
                </c:pt>
                <c:pt idx="7">
                  <c:v>1339.8085091980608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A-4F14-B38F-8A9FDC093A0A}"/>
            </c:ext>
          </c:extLst>
        </c:ser>
        <c:ser>
          <c:idx val="3"/>
          <c:order val="3"/>
          <c:tx>
            <c:v>Bound range max 2 additional skips</c:v>
          </c:tx>
          <c:spPr>
            <a:solidFill>
              <a:srgbClr val="FF0000">
                <a:alpha val="30196"/>
              </a:srgbClr>
            </a:solidFill>
            <a:ln w="25400">
              <a:noFill/>
            </a:ln>
            <a:effectLst/>
          </c:spPr>
          <c:cat>
            <c:numRef>
              <c:f>Sheet1!$D$7:$D$14</c:f>
              <c:numCache>
                <c:formatCode>General</c:formatCode>
                <c:ptCount val="8"/>
              </c:numCache>
            </c:numRef>
          </c:cat>
          <c:val>
            <c:numRef>
              <c:f>Sheet1!$G$28:$G$35</c:f>
              <c:numCache>
                <c:formatCode>0.00E+00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1358.179536184</c:v>
                </c:pt>
                <c:pt idx="4">
                  <c:v>1349.25898361341</c:v>
                </c:pt>
                <c:pt idx="5">
                  <c:v>1342.859153914</c:v>
                </c:pt>
                <c:pt idx="6">
                  <c:v>1336.94860451</c:v>
                </c:pt>
                <c:pt idx="7">
                  <c:v>1332.2367400000001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1A-4F14-B38F-8A9FDC093A0A}"/>
            </c:ext>
          </c:extLst>
        </c:ser>
        <c:ser>
          <c:idx val="4"/>
          <c:order val="4"/>
          <c:tx>
            <c:v>bound 2</c:v>
          </c:tx>
          <c:spPr>
            <a:solidFill>
              <a:sysClr val="window" lastClr="FFFFFF"/>
            </a:solidFill>
            <a:ln w="25400">
              <a:noFill/>
            </a:ln>
            <a:effectLst/>
          </c:spPr>
          <c:cat>
            <c:numRef>
              <c:f>Sheet1!$D$7:$D$14</c:f>
              <c:numCache>
                <c:formatCode>General</c:formatCode>
                <c:ptCount val="8"/>
              </c:numCache>
            </c:numRef>
          </c:cat>
          <c:val>
            <c:numRef>
              <c:f>Sheet1!$I$28:$I$35</c:f>
              <c:numCache>
                <c:formatCode>0.00E+00</c:formatCode>
                <c:ptCount val="8"/>
                <c:pt idx="0">
                  <c:v>1377.678558977866</c:v>
                </c:pt>
                <c:pt idx="1">
                  <c:v>1364.7559709246907</c:v>
                </c:pt>
                <c:pt idx="2">
                  <c:v>1344.0911173088643</c:v>
                </c:pt>
                <c:pt idx="3">
                  <c:v>1355.2893301310005</c:v>
                </c:pt>
                <c:pt idx="4">
                  <c:v>1339.503143421384</c:v>
                </c:pt>
                <c:pt idx="5">
                  <c:v>1331.9229089645244</c:v>
                </c:pt>
                <c:pt idx="6">
                  <c:v>1331.5069408157483</c:v>
                </c:pt>
                <c:pt idx="7">
                  <c:v>1250.7735518788072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1A-4F14-B38F-8A9FDC09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320"/>
        <c:axId val="212876736"/>
      </c:areaChart>
      <c:lineChart>
        <c:grouping val="standard"/>
        <c:varyColors val="0"/>
        <c:ser>
          <c:idx val="2"/>
          <c:order val="2"/>
          <c:tx>
            <c:v>Weekly costs max 1 additional skip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Sheet1!$D$7:$D$14</c:f>
              <c:numCache>
                <c:formatCode>General</c:formatCode>
                <c:ptCount val="8"/>
              </c:numCache>
            </c:numRef>
          </c:cat>
          <c:val>
            <c:numRef>
              <c:f>Sheet1!$G$18:$G$25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A-4F14-B38F-8A9FDC093A0A}"/>
            </c:ext>
          </c:extLst>
        </c:ser>
        <c:ser>
          <c:idx val="5"/>
          <c:order val="5"/>
          <c:tx>
            <c:v>Weekly costs max 2 additional skips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Sheet1!$D$7:$D$14</c:f>
              <c:numCache>
                <c:formatCode>General</c:formatCode>
                <c:ptCount val="8"/>
              </c:numCache>
            </c:numRef>
          </c:cat>
          <c:val>
            <c:numRef>
              <c:f>Sheet1!$G$28:$G$35</c:f>
              <c:numCache>
                <c:formatCode>0.00E+00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1358.179536184</c:v>
                </c:pt>
                <c:pt idx="4">
                  <c:v>1349.25898361341</c:v>
                </c:pt>
                <c:pt idx="5">
                  <c:v>1342.859153914</c:v>
                </c:pt>
                <c:pt idx="6">
                  <c:v>1336.94860451</c:v>
                </c:pt>
                <c:pt idx="7">
                  <c:v>1332.2367400000001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1A-4F14-B38F-8A9FDC093A0A}"/>
            </c:ext>
          </c:extLst>
        </c:ser>
        <c:ser>
          <c:idx val="6"/>
          <c:order val="6"/>
          <c:tx>
            <c:v>line1360</c:v>
          </c:tx>
          <c:spPr>
            <a:ln w="63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Sheet1!$U$16:$U$25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8BA-44B0-9D24-2C0ED2962E28}"/>
            </c:ext>
          </c:extLst>
        </c:ser>
        <c:ser>
          <c:idx val="7"/>
          <c:order val="7"/>
          <c:tx>
            <c:v>line1380</c:v>
          </c:tx>
          <c:spPr>
            <a:ln w="63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Sheet1!$P$28:$P$35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8BA-44B0-9D24-2C0ED2962E28}"/>
            </c:ext>
          </c:extLst>
        </c:ser>
        <c:ser>
          <c:idx val="8"/>
          <c:order val="8"/>
          <c:tx>
            <c:v>line1400</c:v>
          </c:tx>
          <c:spPr>
            <a:ln w="63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Sheet1!$Q$28:$Q$35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8BA-44B0-9D24-2C0ED2962E28}"/>
            </c:ext>
          </c:extLst>
        </c:ser>
        <c:ser>
          <c:idx val="9"/>
          <c:order val="9"/>
          <c:tx>
            <c:v>line1320</c:v>
          </c:tx>
          <c:spPr>
            <a:ln w="63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Sheet1!$S$16:$S$25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8BA-44B0-9D24-2C0ED2962E28}"/>
            </c:ext>
          </c:extLst>
        </c:ser>
        <c:ser>
          <c:idx val="10"/>
          <c:order val="10"/>
          <c:tx>
            <c:v>line1340</c:v>
          </c:tx>
          <c:spPr>
            <a:ln w="63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Sheet1!$T$16:$T$25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8BA-44B0-9D24-2C0ED296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6320"/>
        <c:axId val="212876736"/>
      </c:lineChart>
      <c:catAx>
        <c:axId val="2128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total additional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736"/>
        <c:crosses val="autoZero"/>
        <c:auto val="1"/>
        <c:lblAlgn val="ctr"/>
        <c:lblOffset val="100"/>
        <c:noMultiLvlLbl val="0"/>
      </c:catAx>
      <c:valAx>
        <c:axId val="212876736"/>
        <c:scaling>
          <c:orientation val="minMax"/>
          <c:min val="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weekly costs (1000</a:t>
                </a:r>
                <a:r>
                  <a:rPr lang="en-US" baseline="0"/>
                  <a:t> </a:t>
                </a:r>
                <a:r>
                  <a:rPr lang="en-US"/>
                  <a:t>MWK)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337366</xdr:colOff>
      <xdr:row>8</xdr:row>
      <xdr:rowOff>169846</xdr:rowOff>
    </xdr:from>
    <xdr:to>
      <xdr:col>21</xdr:col>
      <xdr:colOff>502648</xdr:colOff>
      <xdr:row>28</xdr:row>
      <xdr:rowOff>96429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CC2EF-6E5F-4483-807B-98060B68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8E04-2C07-4460-BA33-A46D4195128A}">
  <dimension ref="A1:R44"/>
  <sheetViews>
    <sheetView tabSelected="1" topLeftCell="A10" zoomScale="70" zoomScaleNormal="70" workbookViewId="0">
      <selection activeCell="N35" sqref="N35"/>
    </sheetView>
  </sheetViews>
  <sheetFormatPr defaultRowHeight="14.4" x14ac:dyDescent="0.3"/>
  <cols>
    <col min="1" max="1" width="16.6640625" customWidth="1"/>
    <col min="2" max="2" width="21.21875" customWidth="1"/>
    <col min="7" max="7" width="16.6640625" customWidth="1"/>
    <col min="9" max="9" width="10.6640625" customWidth="1"/>
    <col min="10" max="10" width="13" customWidth="1"/>
    <col min="12" max="12" width="21" customWidth="1"/>
    <col min="13" max="13" width="9.44140625" bestFit="1" customWidth="1"/>
    <col min="15" max="15" width="14.6640625" bestFit="1" customWidth="1"/>
    <col min="16" max="16" width="11.5546875" customWidth="1"/>
    <col min="17" max="17" width="9.5546875" bestFit="1" customWidth="1"/>
    <col min="18" max="18" width="10.6640625" customWidth="1"/>
  </cols>
  <sheetData>
    <row r="1" spans="1:18" x14ac:dyDescent="0.3">
      <c r="A1" t="s">
        <v>0</v>
      </c>
      <c r="B1" t="s">
        <v>6</v>
      </c>
      <c r="C1" t="s">
        <v>3</v>
      </c>
      <c r="D1" t="s">
        <v>2</v>
      </c>
      <c r="E1" t="s">
        <v>1</v>
      </c>
      <c r="F1" t="s">
        <v>15</v>
      </c>
      <c r="G1" t="s">
        <v>4</v>
      </c>
      <c r="H1" t="s">
        <v>12</v>
      </c>
      <c r="I1" t="s">
        <v>13</v>
      </c>
      <c r="J1" t="s">
        <v>27</v>
      </c>
      <c r="K1" t="s">
        <v>26</v>
      </c>
      <c r="L1" t="s">
        <v>38</v>
      </c>
    </row>
    <row r="2" spans="1:18" x14ac:dyDescent="0.3">
      <c r="C2">
        <v>2</v>
      </c>
      <c r="D2">
        <v>0</v>
      </c>
      <c r="E2">
        <v>1</v>
      </c>
      <c r="F2">
        <v>0</v>
      </c>
      <c r="G2" t="s">
        <v>5</v>
      </c>
    </row>
    <row r="3" spans="1:18" x14ac:dyDescent="0.3">
      <c r="C3">
        <v>2</v>
      </c>
      <c r="D3">
        <v>50</v>
      </c>
      <c r="E3">
        <v>2</v>
      </c>
      <c r="F3">
        <v>0</v>
      </c>
      <c r="G3" t="s">
        <v>5</v>
      </c>
    </row>
    <row r="4" spans="1:18" x14ac:dyDescent="0.3">
      <c r="C4">
        <v>3</v>
      </c>
      <c r="D4">
        <v>0</v>
      </c>
      <c r="E4">
        <v>1</v>
      </c>
      <c r="F4">
        <v>0</v>
      </c>
      <c r="G4" t="s">
        <v>5</v>
      </c>
    </row>
    <row r="5" spans="1:18" x14ac:dyDescent="0.3">
      <c r="C5">
        <v>3</v>
      </c>
      <c r="D5">
        <v>1</v>
      </c>
      <c r="E5">
        <v>1</v>
      </c>
      <c r="F5">
        <v>0</v>
      </c>
      <c r="G5" t="s">
        <v>5</v>
      </c>
    </row>
    <row r="6" spans="1:18" x14ac:dyDescent="0.3">
      <c r="C6">
        <v>3</v>
      </c>
      <c r="D6">
        <v>4</v>
      </c>
      <c r="E6">
        <v>1</v>
      </c>
      <c r="F6">
        <v>0</v>
      </c>
      <c r="G6" t="s">
        <v>5</v>
      </c>
    </row>
    <row r="7" spans="1:18" ht="14.4" customHeight="1" x14ac:dyDescent="0.3">
      <c r="A7" s="2"/>
      <c r="G7" s="1"/>
      <c r="I7" s="1"/>
      <c r="K7" s="1"/>
      <c r="M7" s="1"/>
      <c r="O7" s="1"/>
      <c r="Q7" s="1"/>
    </row>
    <row r="8" spans="1:18" x14ac:dyDescent="0.3">
      <c r="A8" s="2"/>
      <c r="G8" s="1"/>
      <c r="I8" s="1"/>
      <c r="K8" s="1"/>
      <c r="M8" s="1"/>
      <c r="O8" s="1"/>
      <c r="Q8" s="1"/>
      <c r="R8" s="1"/>
    </row>
    <row r="9" spans="1:18" x14ac:dyDescent="0.3">
      <c r="A9" s="2"/>
      <c r="G9" s="1"/>
      <c r="I9" s="1"/>
      <c r="K9" s="1"/>
      <c r="M9" s="1"/>
      <c r="O9" s="1"/>
      <c r="Q9" s="1"/>
      <c r="R9" s="1"/>
    </row>
    <row r="10" spans="1:18" x14ac:dyDescent="0.3">
      <c r="A10" s="2"/>
      <c r="G10" s="1"/>
      <c r="I10" s="1"/>
      <c r="K10" s="1"/>
      <c r="M10" s="1"/>
      <c r="N10" s="1"/>
      <c r="O10" s="1"/>
      <c r="Q10" s="1"/>
      <c r="R10" s="1"/>
    </row>
    <row r="11" spans="1:18" x14ac:dyDescent="0.3">
      <c r="A11" s="2"/>
      <c r="G11" s="1"/>
      <c r="I11" s="1"/>
      <c r="K11" s="1"/>
      <c r="M11" s="1"/>
      <c r="N11" s="1"/>
      <c r="O11" s="1"/>
      <c r="Q11" s="1"/>
      <c r="R11" s="1"/>
    </row>
    <row r="12" spans="1:18" x14ac:dyDescent="0.3">
      <c r="A12" s="2"/>
      <c r="G12" s="1"/>
      <c r="I12" s="1"/>
      <c r="K12" s="1"/>
      <c r="M12" s="1"/>
      <c r="N12" s="1"/>
      <c r="O12" s="1"/>
      <c r="Q12" s="1"/>
      <c r="R12" s="1"/>
    </row>
    <row r="13" spans="1:18" x14ac:dyDescent="0.3">
      <c r="A13" s="2"/>
      <c r="G13" s="1"/>
      <c r="I13" s="1"/>
      <c r="K13" s="1"/>
      <c r="M13" s="1"/>
      <c r="O13" s="1"/>
      <c r="Q13" s="1"/>
      <c r="R13" s="1"/>
    </row>
    <row r="14" spans="1:18" x14ac:dyDescent="0.3">
      <c r="A14" s="2"/>
      <c r="G14" s="1"/>
      <c r="I14" s="1"/>
      <c r="K14" s="1"/>
      <c r="O14" s="1"/>
      <c r="Q14" s="1"/>
      <c r="R14" s="1"/>
    </row>
    <row r="15" spans="1:18" x14ac:dyDescent="0.3">
      <c r="G15" s="1"/>
      <c r="I15" s="1"/>
      <c r="K15" s="1"/>
    </row>
    <row r="16" spans="1:18" ht="15" thickBot="1" x14ac:dyDescent="0.35">
      <c r="G16" s="1"/>
      <c r="I16" s="1"/>
      <c r="K16" s="1"/>
      <c r="L16" s="1"/>
    </row>
    <row r="17" spans="1:13" x14ac:dyDescent="0.3">
      <c r="A17" s="3" t="s">
        <v>29</v>
      </c>
      <c r="B17" s="4" t="s">
        <v>37</v>
      </c>
      <c r="C17" s="4">
        <v>3</v>
      </c>
      <c r="D17" s="4">
        <v>4</v>
      </c>
      <c r="E17" s="4">
        <v>1</v>
      </c>
      <c r="F17" s="4">
        <v>0</v>
      </c>
      <c r="G17" s="4"/>
      <c r="H17" s="4"/>
      <c r="I17" s="4"/>
      <c r="J17" s="4"/>
      <c r="K17" s="14"/>
      <c r="M17" s="1"/>
    </row>
    <row r="18" spans="1:13" x14ac:dyDescent="0.3">
      <c r="A18" s="5"/>
      <c r="B18" s="6" t="s">
        <v>7</v>
      </c>
      <c r="C18" s="6">
        <v>3</v>
      </c>
      <c r="D18" s="6">
        <v>5</v>
      </c>
      <c r="E18" s="6">
        <v>1</v>
      </c>
      <c r="F18" s="6">
        <v>1</v>
      </c>
      <c r="G18" s="7">
        <v>1391.2992307200002</v>
      </c>
      <c r="H18" s="6">
        <v>5.1395017022160001E-3</v>
      </c>
      <c r="I18" s="7">
        <f>G18-G18*(H18)</f>
        <v>1384.148645955423</v>
      </c>
      <c r="J18" s="6">
        <v>5</v>
      </c>
      <c r="K18" s="8">
        <f>G18-I18</f>
        <v>7.150584764577161</v>
      </c>
      <c r="L18" s="13">
        <v>17</v>
      </c>
      <c r="M18" s="1"/>
    </row>
    <row r="19" spans="1:13" x14ac:dyDescent="0.3">
      <c r="A19" s="5"/>
      <c r="B19" s="6" t="s">
        <v>8</v>
      </c>
      <c r="C19" s="6">
        <v>3</v>
      </c>
      <c r="D19" s="6">
        <v>6</v>
      </c>
      <c r="E19" s="6">
        <v>1</v>
      </c>
      <c r="F19" s="6">
        <v>1</v>
      </c>
      <c r="G19" s="7">
        <v>1377.7362470400001</v>
      </c>
      <c r="H19" s="6">
        <v>3.4448281099250001E-3</v>
      </c>
      <c r="I19" s="7">
        <f t="shared" ref="I17:I42" si="0">G19-G19*(H19)</f>
        <v>1372.9901824881342</v>
      </c>
      <c r="J19" s="6">
        <v>6</v>
      </c>
      <c r="K19" s="8">
        <f t="shared" ref="K17:K35" si="1">G19-I19</f>
        <v>4.7460645518658566</v>
      </c>
      <c r="L19" s="13">
        <v>17</v>
      </c>
    </row>
    <row r="20" spans="1:13" x14ac:dyDescent="0.3">
      <c r="A20" s="5"/>
      <c r="B20" s="6" t="s">
        <v>9</v>
      </c>
      <c r="C20" s="6">
        <v>3</v>
      </c>
      <c r="D20" s="6">
        <v>7</v>
      </c>
      <c r="E20" s="6">
        <v>1</v>
      </c>
      <c r="F20" s="6">
        <v>1</v>
      </c>
      <c r="G20" s="7">
        <v>1368.8156936548</v>
      </c>
      <c r="H20" s="6">
        <v>9.9303753173170008E-3</v>
      </c>
      <c r="I20" s="7">
        <f t="shared" si="0"/>
        <v>1355.2228400765744</v>
      </c>
      <c r="J20" s="6">
        <v>7</v>
      </c>
      <c r="K20" s="8">
        <f t="shared" si="1"/>
        <v>13.592853578225686</v>
      </c>
      <c r="L20" s="13">
        <v>17</v>
      </c>
    </row>
    <row r="21" spans="1:13" x14ac:dyDescent="0.3">
      <c r="A21" s="5"/>
      <c r="B21" s="6" t="s">
        <v>10</v>
      </c>
      <c r="C21" s="6">
        <v>3</v>
      </c>
      <c r="D21" s="6">
        <v>8</v>
      </c>
      <c r="E21" s="6">
        <v>1</v>
      </c>
      <c r="F21" s="6">
        <v>1</v>
      </c>
      <c r="G21" s="7">
        <v>1362.4546060800001</v>
      </c>
      <c r="H21" s="6">
        <v>4.8686257382359998E-3</v>
      </c>
      <c r="I21" s="7">
        <f t="shared" si="0"/>
        <v>1355.8213245176607</v>
      </c>
      <c r="J21" s="6">
        <v>8</v>
      </c>
      <c r="K21" s="8">
        <f t="shared" si="1"/>
        <v>6.6332815623393344</v>
      </c>
      <c r="L21" s="13">
        <v>17</v>
      </c>
    </row>
    <row r="22" spans="1:13" x14ac:dyDescent="0.3">
      <c r="A22" s="5"/>
      <c r="B22" s="6" t="s">
        <v>11</v>
      </c>
      <c r="C22" s="6">
        <v>3</v>
      </c>
      <c r="D22" s="6">
        <v>9</v>
      </c>
      <c r="E22" s="6">
        <v>1</v>
      </c>
      <c r="F22" s="6">
        <v>1</v>
      </c>
      <c r="G22" s="7">
        <v>1358.1207552000001</v>
      </c>
      <c r="H22" s="6">
        <v>9.05695157865E-3</v>
      </c>
      <c r="I22" s="7">
        <f t="shared" si="0"/>
        <v>1345.8203212821941</v>
      </c>
      <c r="J22" s="6">
        <v>9</v>
      </c>
      <c r="K22" s="8">
        <f t="shared" si="1"/>
        <v>12.300433917806004</v>
      </c>
      <c r="L22" s="13">
        <v>17</v>
      </c>
    </row>
    <row r="23" spans="1:13" x14ac:dyDescent="0.3">
      <c r="A23" s="5"/>
      <c r="B23" s="6" t="s">
        <v>14</v>
      </c>
      <c r="C23" s="6">
        <v>3</v>
      </c>
      <c r="D23" s="6">
        <v>10</v>
      </c>
      <c r="E23" s="6">
        <v>1</v>
      </c>
      <c r="F23" s="6">
        <v>1</v>
      </c>
      <c r="G23" s="7">
        <v>1353.4088811619201</v>
      </c>
      <c r="H23" s="6">
        <v>9.1839999999999995E-3</v>
      </c>
      <c r="I23" s="7">
        <f t="shared" si="0"/>
        <v>1340.9791739973291</v>
      </c>
      <c r="J23" s="6">
        <v>10</v>
      </c>
      <c r="K23" s="8">
        <f t="shared" si="1"/>
        <v>12.429707164591036</v>
      </c>
      <c r="L23" s="13">
        <v>17</v>
      </c>
    </row>
    <row r="24" spans="1:13" x14ac:dyDescent="0.3">
      <c r="A24" s="5"/>
      <c r="B24" s="6" t="s">
        <v>16</v>
      </c>
      <c r="C24" s="6">
        <v>3</v>
      </c>
      <c r="D24" s="6">
        <v>11</v>
      </c>
      <c r="E24" s="6">
        <v>1</v>
      </c>
      <c r="F24" s="6">
        <v>1</v>
      </c>
      <c r="G24" s="7">
        <v>1353.40888697738</v>
      </c>
      <c r="H24" s="6">
        <v>8.8209708334200006E-3</v>
      </c>
      <c r="I24" s="7">
        <f t="shared" si="0"/>
        <v>1341.4705066596612</v>
      </c>
      <c r="J24" s="6">
        <v>10</v>
      </c>
      <c r="K24" s="8">
        <f t="shared" si="1"/>
        <v>11.938380317718838</v>
      </c>
      <c r="L24" s="13">
        <v>17</v>
      </c>
    </row>
    <row r="25" spans="1:13" ht="15" thickBot="1" x14ac:dyDescent="0.35">
      <c r="A25" s="9"/>
      <c r="B25" s="10" t="s">
        <v>17</v>
      </c>
      <c r="C25" s="10">
        <v>3</v>
      </c>
      <c r="D25" s="10">
        <v>12</v>
      </c>
      <c r="E25" s="10">
        <v>1</v>
      </c>
      <c r="F25" s="10">
        <v>1</v>
      </c>
      <c r="G25" s="11">
        <v>1353.4088908800002</v>
      </c>
      <c r="H25" s="10">
        <v>1.0048982073035E-2</v>
      </c>
      <c r="I25" s="11">
        <f t="shared" si="0"/>
        <v>1339.8085091980608</v>
      </c>
      <c r="J25" s="10">
        <v>10</v>
      </c>
      <c r="K25" s="12">
        <f t="shared" si="1"/>
        <v>13.600381681939325</v>
      </c>
      <c r="L25" s="13">
        <v>17</v>
      </c>
    </row>
    <row r="26" spans="1:13" ht="14.4" customHeight="1" x14ac:dyDescent="0.3">
      <c r="A26" s="5" t="s">
        <v>30</v>
      </c>
      <c r="B26" s="6" t="s">
        <v>36</v>
      </c>
      <c r="C26" s="6">
        <v>3</v>
      </c>
      <c r="D26" s="6">
        <v>3</v>
      </c>
      <c r="E26" s="6">
        <v>2</v>
      </c>
      <c r="F26" s="6">
        <v>0</v>
      </c>
      <c r="G26" s="6"/>
      <c r="H26" s="6"/>
      <c r="I26" s="6"/>
      <c r="J26" s="6"/>
      <c r="K26" s="15"/>
    </row>
    <row r="27" spans="1:13" x14ac:dyDescent="0.3">
      <c r="A27" s="5"/>
      <c r="B27" s="6" t="s">
        <v>35</v>
      </c>
      <c r="C27" s="6">
        <v>3</v>
      </c>
      <c r="D27" s="6">
        <v>4</v>
      </c>
      <c r="E27" s="6">
        <v>2</v>
      </c>
      <c r="F27" s="6">
        <v>1</v>
      </c>
      <c r="G27" s="7">
        <f>1406306.40768/1000</f>
        <v>1406.3064076799999</v>
      </c>
      <c r="H27" s="13">
        <v>1.9369999999999999E-3</v>
      </c>
      <c r="I27" s="7">
        <f>G27-G27*(H27)</f>
        <v>1403.5823921683236</v>
      </c>
      <c r="J27" s="6">
        <v>4</v>
      </c>
      <c r="K27" s="8">
        <f>G27-I27</f>
        <v>2.7240155116762708</v>
      </c>
      <c r="L27">
        <v>19</v>
      </c>
    </row>
    <row r="28" spans="1:13" ht="14.4" customHeight="1" x14ac:dyDescent="0.3">
      <c r="A28" s="5"/>
      <c r="B28" s="6" t="s">
        <v>18</v>
      </c>
      <c r="C28" s="6">
        <v>3</v>
      </c>
      <c r="D28" s="6">
        <v>5</v>
      </c>
      <c r="E28" s="6">
        <v>2</v>
      </c>
      <c r="F28" s="6">
        <v>1</v>
      </c>
      <c r="G28" s="7">
        <v>1389.5306172324099</v>
      </c>
      <c r="H28" s="6">
        <v>8.5295409165940007E-3</v>
      </c>
      <c r="I28" s="7">
        <f t="shared" si="0"/>
        <v>1377.678558977866</v>
      </c>
      <c r="J28" s="6">
        <v>5</v>
      </c>
      <c r="K28" s="8">
        <f t="shared" si="1"/>
        <v>11.852058254543863</v>
      </c>
    </row>
    <row r="29" spans="1:13" x14ac:dyDescent="0.3">
      <c r="A29" s="5"/>
      <c r="B29" s="6" t="s">
        <v>22</v>
      </c>
      <c r="C29" s="6">
        <v>3</v>
      </c>
      <c r="D29" s="6">
        <v>6</v>
      </c>
      <c r="E29" s="6">
        <v>2</v>
      </c>
      <c r="F29" s="6">
        <v>1</v>
      </c>
      <c r="G29" s="7">
        <v>1377.7362470400001</v>
      </c>
      <c r="H29" s="6">
        <v>9.4214521416539996E-3</v>
      </c>
      <c r="I29" s="7">
        <f t="shared" si="0"/>
        <v>1364.7559709246907</v>
      </c>
      <c r="J29" s="6">
        <v>6</v>
      </c>
      <c r="K29" s="8">
        <f t="shared" si="1"/>
        <v>12.98027611530938</v>
      </c>
    </row>
    <row r="30" spans="1:13" x14ac:dyDescent="0.3">
      <c r="A30" s="5"/>
      <c r="B30" s="6" t="s">
        <v>19</v>
      </c>
      <c r="C30" s="6">
        <v>3</v>
      </c>
      <c r="D30" s="6">
        <v>7</v>
      </c>
      <c r="E30" s="6">
        <v>2</v>
      </c>
      <c r="F30" s="6">
        <v>1</v>
      </c>
      <c r="G30" s="7">
        <v>1367.3347238400002</v>
      </c>
      <c r="H30" s="6">
        <v>1.6999207381978E-2</v>
      </c>
      <c r="I30" s="7">
        <f t="shared" si="0"/>
        <v>1344.0911173088643</v>
      </c>
      <c r="J30" s="6">
        <v>7</v>
      </c>
      <c r="K30" s="8">
        <f t="shared" si="1"/>
        <v>23.243606531135811</v>
      </c>
    </row>
    <row r="31" spans="1:13" x14ac:dyDescent="0.3">
      <c r="A31" s="5"/>
      <c r="B31" s="6" t="s">
        <v>24</v>
      </c>
      <c r="C31" s="6">
        <v>3</v>
      </c>
      <c r="D31" s="6">
        <v>8</v>
      </c>
      <c r="E31" s="6">
        <v>2</v>
      </c>
      <c r="F31" s="6">
        <v>1</v>
      </c>
      <c r="G31" s="7">
        <v>1358.179536184</v>
      </c>
      <c r="H31" s="6">
        <v>2.1280000000000001E-3</v>
      </c>
      <c r="I31" s="7">
        <f t="shared" si="0"/>
        <v>1355.2893301310005</v>
      </c>
      <c r="J31" s="6">
        <v>8</v>
      </c>
      <c r="K31" s="8">
        <f t="shared" si="1"/>
        <v>2.8902060529994742</v>
      </c>
    </row>
    <row r="32" spans="1:13" x14ac:dyDescent="0.3">
      <c r="A32" s="5"/>
      <c r="B32" s="6" t="s">
        <v>25</v>
      </c>
      <c r="C32" s="6">
        <v>3</v>
      </c>
      <c r="D32" s="6">
        <v>9</v>
      </c>
      <c r="E32" s="6">
        <v>2</v>
      </c>
      <c r="F32" s="6">
        <v>1</v>
      </c>
      <c r="G32" s="7">
        <v>1349.25898361341</v>
      </c>
      <c r="H32" s="6">
        <v>7.2305171286680004E-3</v>
      </c>
      <c r="I32" s="7">
        <f t="shared" si="0"/>
        <v>1339.503143421384</v>
      </c>
      <c r="J32" s="6">
        <v>9</v>
      </c>
      <c r="K32" s="8">
        <f t="shared" si="1"/>
        <v>9.7558401920259712</v>
      </c>
    </row>
    <row r="33" spans="1:11" x14ac:dyDescent="0.3">
      <c r="A33" s="5"/>
      <c r="B33" s="6" t="s">
        <v>23</v>
      </c>
      <c r="C33" s="6">
        <v>3</v>
      </c>
      <c r="D33" s="6">
        <v>10</v>
      </c>
      <c r="E33" s="6">
        <v>2</v>
      </c>
      <c r="F33" s="6">
        <v>1</v>
      </c>
      <c r="G33" s="7">
        <v>1342.859153914</v>
      </c>
      <c r="H33" s="6">
        <v>8.1440000000000002E-3</v>
      </c>
      <c r="I33" s="7">
        <f t="shared" si="0"/>
        <v>1331.9229089645244</v>
      </c>
      <c r="J33" s="6">
        <v>10</v>
      </c>
      <c r="K33" s="8">
        <f t="shared" si="1"/>
        <v>10.936244949475622</v>
      </c>
    </row>
    <row r="34" spans="1:11" x14ac:dyDescent="0.3">
      <c r="A34" s="5"/>
      <c r="B34" s="6" t="s">
        <v>21</v>
      </c>
      <c r="C34" s="6">
        <v>3</v>
      </c>
      <c r="D34" s="6">
        <v>11</v>
      </c>
      <c r="E34" s="6">
        <v>2</v>
      </c>
      <c r="F34" s="6">
        <v>1</v>
      </c>
      <c r="G34" s="7">
        <v>1336.94860451</v>
      </c>
      <c r="H34" s="6">
        <v>4.0702115817280596E-3</v>
      </c>
      <c r="I34" s="7">
        <f t="shared" si="0"/>
        <v>1331.5069408157483</v>
      </c>
      <c r="J34" s="6">
        <v>11</v>
      </c>
      <c r="K34" s="8">
        <f t="shared" si="1"/>
        <v>5.4416636942517016</v>
      </c>
    </row>
    <row r="35" spans="1:11" ht="15" thickBot="1" x14ac:dyDescent="0.35">
      <c r="A35" s="9"/>
      <c r="B35" s="10" t="s">
        <v>20</v>
      </c>
      <c r="C35" s="10">
        <v>3</v>
      </c>
      <c r="D35" s="10">
        <v>12</v>
      </c>
      <c r="E35" s="10">
        <v>2</v>
      </c>
      <c r="F35" s="10">
        <v>1</v>
      </c>
      <c r="G35" s="11">
        <v>1332.2367400000001</v>
      </c>
      <c r="H35" s="10">
        <v>6.1147681695967099E-2</v>
      </c>
      <c r="I35" s="11">
        <f t="shared" si="0"/>
        <v>1250.7735518788072</v>
      </c>
      <c r="J35" s="10">
        <v>12</v>
      </c>
      <c r="K35" s="12">
        <f t="shared" si="1"/>
        <v>81.463188121192843</v>
      </c>
    </row>
    <row r="36" spans="1:11" x14ac:dyDescent="0.3">
      <c r="A36" s="2" t="s">
        <v>28</v>
      </c>
      <c r="C36">
        <v>4</v>
      </c>
      <c r="D36">
        <v>0</v>
      </c>
      <c r="E36" s="13">
        <v>1</v>
      </c>
      <c r="F36">
        <v>0</v>
      </c>
      <c r="G36" t="s">
        <v>5</v>
      </c>
    </row>
    <row r="37" spans="1:11" x14ac:dyDescent="0.3">
      <c r="A37" s="2"/>
      <c r="C37">
        <v>4</v>
      </c>
      <c r="D37">
        <v>1</v>
      </c>
      <c r="E37" s="13">
        <v>1</v>
      </c>
      <c r="F37">
        <v>0</v>
      </c>
      <c r="G37" t="s">
        <v>5</v>
      </c>
    </row>
    <row r="38" spans="1:11" x14ac:dyDescent="0.3">
      <c r="A38" s="2"/>
      <c r="C38">
        <v>4</v>
      </c>
      <c r="D38">
        <v>2</v>
      </c>
      <c r="E38" s="13">
        <v>1</v>
      </c>
      <c r="F38">
        <v>0</v>
      </c>
      <c r="G38" t="s">
        <v>5</v>
      </c>
    </row>
    <row r="39" spans="1:11" x14ac:dyDescent="0.3">
      <c r="A39" s="2"/>
      <c r="B39" t="s">
        <v>31</v>
      </c>
      <c r="C39">
        <v>4</v>
      </c>
      <c r="D39">
        <v>3</v>
      </c>
      <c r="E39" s="13">
        <v>1</v>
      </c>
      <c r="F39">
        <v>1</v>
      </c>
      <c r="G39">
        <f>1491857.39903999/1000</f>
        <v>1491.85739903999</v>
      </c>
      <c r="H39" s="1">
        <v>5.3598165189285703E-5</v>
      </c>
      <c r="I39" s="7">
        <f t="shared" si="0"/>
        <v>1491.7774382206774</v>
      </c>
      <c r="J39">
        <v>3</v>
      </c>
      <c r="K39" s="1">
        <f>G39-I39</f>
        <v>7.9960819312645981E-2</v>
      </c>
    </row>
    <row r="40" spans="1:11" x14ac:dyDescent="0.3">
      <c r="A40" s="2"/>
      <c r="B40" t="s">
        <v>32</v>
      </c>
      <c r="C40">
        <v>4</v>
      </c>
      <c r="D40">
        <v>4</v>
      </c>
      <c r="E40" s="13">
        <v>1</v>
      </c>
      <c r="F40" s="13">
        <v>1</v>
      </c>
      <c r="G40">
        <f>1478294.41131214/1000</f>
        <v>1478.29441131214</v>
      </c>
      <c r="H40">
        <v>9.0708210911899997E-3</v>
      </c>
      <c r="I40" s="7">
        <f t="shared" si="0"/>
        <v>1464.8850671870216</v>
      </c>
      <c r="J40">
        <v>4</v>
      </c>
      <c r="K40" s="1">
        <f>G40-I40</f>
        <v>13.409344125118423</v>
      </c>
    </row>
    <row r="41" spans="1:11" x14ac:dyDescent="0.3">
      <c r="A41" s="2"/>
      <c r="B41" t="s">
        <v>33</v>
      </c>
      <c r="C41">
        <v>4</v>
      </c>
      <c r="D41">
        <v>5</v>
      </c>
      <c r="E41" s="13">
        <v>1</v>
      </c>
      <c r="F41" s="13">
        <v>1</v>
      </c>
      <c r="G41">
        <f>1389530.6688/1000</f>
        <v>1389.5306688000001</v>
      </c>
      <c r="H41">
        <v>6.4780000000000003E-3</v>
      </c>
      <c r="I41" s="7">
        <f t="shared" si="0"/>
        <v>1380.5292891275137</v>
      </c>
      <c r="J41">
        <v>5</v>
      </c>
      <c r="K41" s="1">
        <f>G41-I41</f>
        <v>9.0013796724863369</v>
      </c>
    </row>
    <row r="42" spans="1:11" x14ac:dyDescent="0.3">
      <c r="A42" s="2"/>
      <c r="B42" t="s">
        <v>34</v>
      </c>
      <c r="C42">
        <v>4</v>
      </c>
      <c r="D42">
        <v>6</v>
      </c>
      <c r="E42" s="13">
        <v>1</v>
      </c>
      <c r="F42" s="13">
        <v>1</v>
      </c>
      <c r="G42">
        <f>1377736.24703999/1000</f>
        <v>1377.7362470399901</v>
      </c>
      <c r="H42">
        <v>9.9143222351309995E-3</v>
      </c>
      <c r="I42" s="7">
        <f t="shared" si="0"/>
        <v>1364.0769259318156</v>
      </c>
      <c r="J42">
        <v>6</v>
      </c>
      <c r="K42" s="1">
        <f>G42-I42</f>
        <v>13.659321108174481</v>
      </c>
    </row>
    <row r="43" spans="1:11" x14ac:dyDescent="0.3">
      <c r="A43" s="2"/>
      <c r="C43">
        <v>4</v>
      </c>
      <c r="D43">
        <v>7</v>
      </c>
    </row>
    <row r="44" spans="1:11" x14ac:dyDescent="0.3">
      <c r="D44">
        <v>8</v>
      </c>
    </row>
  </sheetData>
  <mergeCells count="4">
    <mergeCell ref="A17:A25"/>
    <mergeCell ref="A7:A14"/>
    <mergeCell ref="A36:A43"/>
    <mergeCell ref="A26:A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Seemann</dc:creator>
  <cp:lastModifiedBy>Nicolas Seemann</cp:lastModifiedBy>
  <dcterms:created xsi:type="dcterms:W3CDTF">2022-11-28T16:00:12Z</dcterms:created>
  <dcterms:modified xsi:type="dcterms:W3CDTF">2022-12-01T18:11:44Z</dcterms:modified>
</cp:coreProperties>
</file>