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aros/Desktop/gpl-covid/results/source_data/"/>
    </mc:Choice>
  </mc:AlternateContent>
  <xr:revisionPtr revIDLastSave="0" documentId="13_ncr:1_{3DED434E-2C6C-7A41-8205-E68D451B6B96}" xr6:coauthVersionLast="45" xr6:coauthVersionMax="45" xr10:uidLastSave="{00000000-0000-0000-0000-000000000000}"/>
  <bookViews>
    <workbookView xWindow="3100" yWindow="1920" windowWidth="35300" windowHeight="21140" xr2:uid="{00000000-000D-0000-FFFF-FFFF00000000}"/>
  </bookViews>
  <sheets>
    <sheet name="case_doubling_day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1" l="1"/>
  <c r="E5" i="1" l="1"/>
  <c r="F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E42" i="1"/>
  <c r="F42" i="1" s="1"/>
  <c r="G42" i="1" s="1"/>
  <c r="E43" i="1"/>
  <c r="F43" i="1" s="1"/>
  <c r="E44" i="1"/>
  <c r="F44" i="1" s="1"/>
  <c r="G44" i="1" s="1"/>
  <c r="E45" i="1"/>
  <c r="F45" i="1" s="1"/>
  <c r="E46" i="1"/>
  <c r="F46" i="1" s="1"/>
  <c r="G46" i="1" s="1"/>
  <c r="H45" i="1" s="1"/>
  <c r="E47" i="1"/>
  <c r="F47" i="1" s="1"/>
  <c r="G47" i="1" s="1"/>
  <c r="H46" i="1" s="1"/>
  <c r="E4" i="1"/>
  <c r="F4" i="1" s="1"/>
  <c r="J27" i="1" l="1"/>
  <c r="J26" i="1"/>
  <c r="K26" i="1" s="1"/>
  <c r="J25" i="1"/>
  <c r="K25" i="1" s="1"/>
  <c r="I46" i="1"/>
  <c r="G45" i="1"/>
  <c r="G41" i="1"/>
  <c r="G37" i="1"/>
  <c r="G33" i="1"/>
  <c r="G29" i="1"/>
  <c r="G25" i="1"/>
  <c r="J22" i="1" s="1"/>
  <c r="K22" i="1" s="1"/>
  <c r="G21" i="1"/>
  <c r="J19" i="1" s="1"/>
  <c r="K19" i="1" s="1"/>
  <c r="G17" i="1"/>
  <c r="G13" i="1"/>
  <c r="G9" i="1"/>
  <c r="G5" i="1"/>
  <c r="H36" i="1" l="1"/>
  <c r="H37" i="1"/>
  <c r="J8" i="1"/>
  <c r="K8" i="1" s="1"/>
  <c r="H8" i="1"/>
  <c r="H33" i="1"/>
  <c r="J9" i="1"/>
  <c r="K9" i="1" s="1"/>
  <c r="H25" i="1"/>
  <c r="H14" i="1"/>
  <c r="J12" i="1"/>
  <c r="K12" i="1" s="1"/>
  <c r="H12" i="1"/>
  <c r="H28" i="1"/>
  <c r="I45" i="1"/>
  <c r="H44" i="1"/>
  <c r="I44" i="1" s="1"/>
  <c r="H43" i="1"/>
  <c r="J4" i="1"/>
  <c r="K4" i="1" s="1"/>
  <c r="H13" i="1"/>
  <c r="H21" i="1"/>
  <c r="H29" i="1"/>
  <c r="J23" i="1"/>
  <c r="K23" i="1" s="1"/>
  <c r="J10" i="1"/>
  <c r="K10" i="1" s="1"/>
  <c r="J18" i="1"/>
  <c r="K18" i="1" s="1"/>
  <c r="J16" i="1"/>
  <c r="K16" i="1" s="1"/>
  <c r="H16" i="1"/>
  <c r="H32" i="1"/>
  <c r="H42" i="1"/>
  <c r="H4" i="1"/>
  <c r="I4" i="1" s="1"/>
  <c r="J13" i="1"/>
  <c r="K13" i="1" s="1"/>
  <c r="J21" i="1"/>
  <c r="K21" i="1" s="1"/>
  <c r="H35" i="1"/>
  <c r="H10" i="1"/>
  <c r="H18" i="1"/>
  <c r="I18" i="1" s="1"/>
  <c r="H26" i="1"/>
  <c r="H19" i="1"/>
  <c r="J7" i="1"/>
  <c r="K7" i="1" s="1"/>
  <c r="J15" i="1"/>
  <c r="K15" i="1" s="1"/>
  <c r="H9" i="1"/>
  <c r="I9" i="1" s="1"/>
  <c r="H17" i="1"/>
  <c r="H41" i="1"/>
  <c r="J6" i="1"/>
  <c r="K6" i="1" s="1"/>
  <c r="J14" i="1"/>
  <c r="K14" i="1" s="1"/>
  <c r="H30" i="1"/>
  <c r="H11" i="1"/>
  <c r="H27" i="1"/>
  <c r="I27" i="1" s="1"/>
  <c r="I19" i="1"/>
  <c r="J20" i="1"/>
  <c r="K20" i="1" s="1"/>
  <c r="H20" i="1"/>
  <c r="I25" i="1"/>
  <c r="J24" i="1"/>
  <c r="K24" i="1" s="1"/>
  <c r="H24" i="1"/>
  <c r="J5" i="1"/>
  <c r="K5" i="1" s="1"/>
  <c r="J17" i="1"/>
  <c r="K17" i="1" s="1"/>
  <c r="H23" i="1"/>
  <c r="H6" i="1"/>
  <c r="H22" i="1"/>
  <c r="H34" i="1"/>
  <c r="H31" i="1"/>
  <c r="I31" i="1" s="1"/>
  <c r="J11" i="1"/>
  <c r="K11" i="1" s="1"/>
  <c r="H5" i="1"/>
  <c r="I5" i="1" s="1"/>
  <c r="I41" i="1"/>
  <c r="H40" i="1"/>
  <c r="I40" i="1" s="1"/>
  <c r="H38" i="1"/>
  <c r="H7" i="1"/>
  <c r="H15" i="1"/>
  <c r="I15" i="1" s="1"/>
  <c r="H39" i="1"/>
  <c r="I39" i="1" s="1"/>
  <c r="I35" i="1"/>
  <c r="I11" i="1"/>
  <c r="I13" i="1"/>
  <c r="I29" i="1"/>
  <c r="I6" i="1"/>
  <c r="I42" i="1"/>
  <c r="I36" i="1"/>
  <c r="I17" i="1"/>
  <c r="I33" i="1"/>
  <c r="I26" i="1"/>
  <c r="I10" i="1"/>
  <c r="I30" i="1"/>
  <c r="I8" i="1"/>
  <c r="I24" i="1"/>
  <c r="I38" i="1"/>
  <c r="I16" i="1"/>
  <c r="I22" i="1"/>
  <c r="I20" i="1"/>
  <c r="I21" i="1"/>
  <c r="I37" i="1"/>
  <c r="I43" i="1"/>
  <c r="I14" i="1"/>
  <c r="I34" i="1"/>
  <c r="I23" i="1"/>
  <c r="I7" i="1"/>
  <c r="I12" i="1"/>
  <c r="I28" i="1"/>
  <c r="I32" i="1"/>
</calcChain>
</file>

<file path=xl/sharedStrings.xml><?xml version="1.0" encoding="utf-8"?>
<sst xmlns="http://schemas.openxmlformats.org/spreadsheetml/2006/main" count="25" uniqueCount="20">
  <si>
    <t>death</t>
  </si>
  <si>
    <t>recovery</t>
  </si>
  <si>
    <t>delta log</t>
  </si>
  <si>
    <t>N/A (testing regime change)</t>
  </si>
  <si>
    <t>Date</t>
  </si>
  <si>
    <t>Raw data:</t>
  </si>
  <si>
    <t>Cumulative confirmed cases</t>
  </si>
  <si>
    <t>Active cases</t>
  </si>
  <si>
    <t>Infection growth rates without policy</t>
  </si>
  <si>
    <t>(end date: 01/22/20)</t>
  </si>
  <si>
    <t>Initial case doubling time (days)</t>
  </si>
  <si>
    <t>(end date: 01/03/20)</t>
  </si>
  <si>
    <t>ln(active confirmed cases)</t>
  </si>
  <si>
    <t>(1)</t>
  </si>
  <si>
    <t>(2)</t>
  </si>
  <si>
    <t>(3)</t>
  </si>
  <si>
    <t>(4)</t>
  </si>
  <si>
    <t>(5)</t>
  </si>
  <si>
    <t>(6)</t>
  </si>
  <si>
    <t>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</si>
</sst>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2" fontId="18" fillId="33" borderId="0" xfId="0" applyNumberFormat="1" applyFont="1" applyFill="1"/>
    <xf numFmtId="2" fontId="18" fillId="0" borderId="0" xfId="0" applyNumberFormat="1" applyFont="1"/>
    <xf numFmtId="2" fontId="18" fillId="0" borderId="0" xfId="0" applyNumberFormat="1" applyFont="1" applyFill="1"/>
    <xf numFmtId="0" fontId="18" fillId="0" borderId="0" xfId="0" applyFont="1"/>
    <xf numFmtId="0" fontId="19" fillId="0" borderId="0" xfId="0" applyFont="1"/>
    <xf numFmtId="0" fontId="19" fillId="0" borderId="0" xfId="0" applyFont="1"/>
    <xf numFmtId="14" fontId="18" fillId="0" borderId="0" xfId="0" applyNumberFormat="1" applyFont="1"/>
    <xf numFmtId="49" fontId="18" fillId="0" borderId="0" xfId="0" applyNumberFormat="1" applyFont="1"/>
    <xf numFmtId="49" fontId="18" fillId="0" borderId="11" xfId="0" applyNumberFormat="1" applyFont="1" applyBorder="1" applyAlignment="1">
      <alignment horizontal="center" vertical="center"/>
    </xf>
    <xf numFmtId="14" fontId="18" fillId="0" borderId="10" xfId="0" applyNumberFormat="1" applyFont="1" applyBorder="1"/>
    <xf numFmtId="0" fontId="18" fillId="0" borderId="10" xfId="0" applyFont="1" applyBorder="1"/>
    <xf numFmtId="2" fontId="18" fillId="0" borderId="10" xfId="0" applyNumberFormat="1" applyFont="1" applyBorder="1"/>
    <xf numFmtId="0" fontId="18" fillId="0" borderId="10" xfId="0" applyFont="1" applyFill="1" applyBorder="1"/>
    <xf numFmtId="0" fontId="19" fillId="0" borderId="1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tabSelected="1" zoomScale="201" zoomScaleNormal="201" workbookViewId="0">
      <selection activeCell="M12" sqref="M12"/>
    </sheetView>
  </sheetViews>
  <sheetFormatPr baseColWidth="10" defaultRowHeight="10" x14ac:dyDescent="0.15"/>
  <cols>
    <col min="1" max="1" width="6.6640625" style="4" customWidth="1"/>
    <col min="2" max="2" width="7.33203125" style="4" customWidth="1"/>
    <col min="3" max="3" width="10.83203125" style="4" hidden="1" customWidth="1"/>
    <col min="4" max="4" width="6.33203125" style="4" hidden="1" customWidth="1"/>
    <col min="5" max="5" width="8" style="4" customWidth="1"/>
    <col min="6" max="7" width="10.83203125" style="4" hidden="1" customWidth="1"/>
    <col min="8" max="8" width="8.1640625" style="4" customWidth="1"/>
    <col min="9" max="9" width="7.5" style="4" customWidth="1"/>
    <col min="10" max="10" width="7.1640625" style="4" customWidth="1"/>
    <col min="11" max="11" width="8.6640625" style="4" customWidth="1"/>
    <col min="12" max="16384" width="10.83203125" style="4"/>
  </cols>
  <sheetData>
    <row r="1" spans="1:18" s="8" customFormat="1" x14ac:dyDescent="0.15">
      <c r="A1" s="9" t="s">
        <v>13</v>
      </c>
      <c r="B1" s="9" t="s">
        <v>14</v>
      </c>
      <c r="C1" s="9"/>
      <c r="D1" s="9"/>
      <c r="E1" s="9" t="s">
        <v>15</v>
      </c>
      <c r="F1" s="9"/>
      <c r="G1" s="9"/>
      <c r="H1" s="9" t="s">
        <v>16</v>
      </c>
      <c r="I1" s="9" t="s">
        <v>17</v>
      </c>
      <c r="J1" s="9" t="s">
        <v>18</v>
      </c>
      <c r="K1" s="9" t="s">
        <v>19</v>
      </c>
    </row>
    <row r="2" spans="1:18" ht="22" x14ac:dyDescent="0.15">
      <c r="A2" s="14" t="s">
        <v>4</v>
      </c>
      <c r="B2" s="15" t="s">
        <v>5</v>
      </c>
      <c r="C2" s="16"/>
      <c r="D2" s="16"/>
      <c r="E2" s="15" t="s">
        <v>5</v>
      </c>
      <c r="F2" s="16"/>
      <c r="G2" s="16"/>
      <c r="H2" s="15" t="s">
        <v>8</v>
      </c>
      <c r="I2" s="15" t="s">
        <v>10</v>
      </c>
      <c r="J2" s="15" t="s">
        <v>8</v>
      </c>
      <c r="K2" s="15" t="s">
        <v>10</v>
      </c>
    </row>
    <row r="3" spans="1:18" ht="22" x14ac:dyDescent="0.15">
      <c r="A3" s="17"/>
      <c r="B3" s="18" t="s">
        <v>6</v>
      </c>
      <c r="C3" s="19" t="s">
        <v>0</v>
      </c>
      <c r="D3" s="19" t="s">
        <v>1</v>
      </c>
      <c r="E3" s="18" t="s">
        <v>7</v>
      </c>
      <c r="F3" s="19" t="s">
        <v>12</v>
      </c>
      <c r="G3" s="19" t="s">
        <v>2</v>
      </c>
      <c r="H3" s="18" t="s">
        <v>9</v>
      </c>
      <c r="I3" s="18" t="s">
        <v>9</v>
      </c>
      <c r="J3" s="18" t="s">
        <v>11</v>
      </c>
      <c r="K3" s="18" t="s">
        <v>11</v>
      </c>
      <c r="L3" s="5"/>
      <c r="M3" s="6"/>
      <c r="N3" s="6"/>
      <c r="O3" s="6"/>
      <c r="P3" s="6"/>
      <c r="Q3" s="6"/>
      <c r="R3" s="6"/>
    </row>
    <row r="4" spans="1:18" x14ac:dyDescent="0.15">
      <c r="A4" s="7">
        <v>43809</v>
      </c>
      <c r="B4" s="4">
        <v>1</v>
      </c>
      <c r="C4" s="4">
        <v>0</v>
      </c>
      <c r="D4" s="4">
        <v>0</v>
      </c>
      <c r="E4" s="4">
        <f>B4-C4-D4</f>
        <v>1</v>
      </c>
      <c r="F4" s="2">
        <f>LN(E4)</f>
        <v>0</v>
      </c>
      <c r="H4" s="1">
        <f>AVERAGE(G5:$G$47)</f>
        <v>0.12173992046573823</v>
      </c>
      <c r="I4" s="1">
        <f>LN(2)/H4</f>
        <v>5.6936720338586104</v>
      </c>
      <c r="J4" s="2">
        <f>AVERAGE(G5:$G$28)</f>
        <v>0.15767456807992755</v>
      </c>
      <c r="K4" s="3">
        <f>LN(2)/J4</f>
        <v>4.3960620219272064</v>
      </c>
      <c r="L4" s="5"/>
      <c r="M4" s="6"/>
      <c r="N4" s="6"/>
      <c r="O4" s="6"/>
      <c r="P4" s="6"/>
      <c r="Q4" s="6"/>
      <c r="R4" s="6"/>
    </row>
    <row r="5" spans="1:18" x14ac:dyDescent="0.15">
      <c r="A5" s="7">
        <v>43810</v>
      </c>
      <c r="B5" s="4">
        <v>1</v>
      </c>
      <c r="C5" s="4">
        <v>0</v>
      </c>
      <c r="D5" s="4">
        <v>0</v>
      </c>
      <c r="E5" s="4">
        <f t="shared" ref="E5:E47" si="0">B5-C5-D5</f>
        <v>1</v>
      </c>
      <c r="F5" s="2">
        <f t="shared" ref="F5:F47" si="1">LN(E5)</f>
        <v>0</v>
      </c>
      <c r="G5" s="2">
        <f>F5-F4</f>
        <v>0</v>
      </c>
      <c r="H5" s="3">
        <f>AVERAGE(G6:$G$47)</f>
        <v>0.12470918681856111</v>
      </c>
      <c r="I5" s="3">
        <f>LN(2)/H5</f>
        <v>5.5581084140048347</v>
      </c>
      <c r="J5" s="2">
        <f>AVERAGE(G6:$G$28)</f>
        <v>0.16452998408340266</v>
      </c>
      <c r="K5" s="3">
        <f>LN(2)/J5</f>
        <v>4.2128927710135731</v>
      </c>
    </row>
    <row r="6" spans="1:18" x14ac:dyDescent="0.15">
      <c r="A6" s="7">
        <v>43811</v>
      </c>
      <c r="B6" s="4">
        <v>1</v>
      </c>
      <c r="C6" s="4">
        <v>0</v>
      </c>
      <c r="D6" s="4">
        <v>0</v>
      </c>
      <c r="E6" s="4">
        <f t="shared" si="0"/>
        <v>1</v>
      </c>
      <c r="F6" s="2">
        <f t="shared" si="1"/>
        <v>0</v>
      </c>
      <c r="G6" s="2">
        <f t="shared" ref="G6:G47" si="2">F6-F5</f>
        <v>0</v>
      </c>
      <c r="H6" s="3">
        <f>AVERAGE(G7:$G$47)</f>
        <v>0.12782691648902514</v>
      </c>
      <c r="I6" s="3">
        <f t="shared" ref="I6:I46" si="3">LN(2)/H6</f>
        <v>5.4225447941510581</v>
      </c>
      <c r="J6" s="2">
        <f>AVERAGE(G7:$G$28)</f>
        <v>0.17200861972355733</v>
      </c>
      <c r="K6" s="3">
        <f t="shared" ref="K6:K27" si="4">LN(2)/J6</f>
        <v>4.0297235200999397</v>
      </c>
    </row>
    <row r="7" spans="1:18" x14ac:dyDescent="0.15">
      <c r="A7" s="7">
        <v>43812</v>
      </c>
      <c r="B7" s="4">
        <v>1</v>
      </c>
      <c r="C7" s="4">
        <v>0</v>
      </c>
      <c r="D7" s="4">
        <v>0</v>
      </c>
      <c r="E7" s="4">
        <f t="shared" si="0"/>
        <v>1</v>
      </c>
      <c r="F7" s="2">
        <f t="shared" si="1"/>
        <v>0</v>
      </c>
      <c r="G7" s="2">
        <f t="shared" si="2"/>
        <v>0</v>
      </c>
      <c r="H7" s="3">
        <f>AVERAGE(G8:$G$47)</f>
        <v>0.13110452973233347</v>
      </c>
      <c r="I7" s="3">
        <f t="shared" si="3"/>
        <v>5.2869811742972814</v>
      </c>
      <c r="J7" s="2">
        <f>AVERAGE(G8:$G$28)</f>
        <v>0.18019950637706006</v>
      </c>
      <c r="K7" s="3">
        <f t="shared" si="4"/>
        <v>3.8465542691863055</v>
      </c>
    </row>
    <row r="8" spans="1:18" x14ac:dyDescent="0.15">
      <c r="A8" s="7">
        <v>43813</v>
      </c>
      <c r="B8" s="4">
        <v>2</v>
      </c>
      <c r="C8" s="4">
        <v>0</v>
      </c>
      <c r="D8" s="4">
        <v>0</v>
      </c>
      <c r="E8" s="4">
        <f t="shared" si="0"/>
        <v>2</v>
      </c>
      <c r="F8" s="2">
        <f t="shared" si="1"/>
        <v>0.69314718055994529</v>
      </c>
      <c r="G8" s="2">
        <f t="shared" si="2"/>
        <v>0.69314718055994529</v>
      </c>
      <c r="H8" s="3">
        <f>AVERAGE(G9:$G$47)</f>
        <v>0.11631393365792263</v>
      </c>
      <c r="I8" s="3">
        <f t="shared" si="3"/>
        <v>5.9592789854264563</v>
      </c>
      <c r="J8" s="2">
        <f>AVERAGE(G9:$G$28)</f>
        <v>0.15455212266791579</v>
      </c>
      <c r="K8" s="3">
        <f t="shared" si="4"/>
        <v>4.484876484351509</v>
      </c>
    </row>
    <row r="9" spans="1:18" x14ac:dyDescent="0.15">
      <c r="A9" s="7">
        <v>43814</v>
      </c>
      <c r="B9" s="4">
        <v>4</v>
      </c>
      <c r="C9" s="4">
        <v>0</v>
      </c>
      <c r="D9" s="4">
        <v>0</v>
      </c>
      <c r="E9" s="4">
        <f t="shared" si="0"/>
        <v>4</v>
      </c>
      <c r="F9" s="2">
        <f t="shared" si="1"/>
        <v>1.3862943611198906</v>
      </c>
      <c r="G9" s="2">
        <f t="shared" si="2"/>
        <v>0.69314718055994529</v>
      </c>
      <c r="H9" s="3">
        <f>AVERAGE(G10:$G$47)</f>
        <v>0.10072384590381391</v>
      </c>
      <c r="I9" s="3">
        <f t="shared" si="3"/>
        <v>6.8816591973847503</v>
      </c>
      <c r="J9" s="2">
        <f>AVERAGE(G10:$G$28)</f>
        <v>0.12620501435780895</v>
      </c>
      <c r="K9" s="3">
        <f t="shared" si="4"/>
        <v>5.4922317000398699</v>
      </c>
    </row>
    <row r="10" spans="1:18" x14ac:dyDescent="0.15">
      <c r="A10" s="7">
        <v>43815</v>
      </c>
      <c r="B10" s="4">
        <v>6</v>
      </c>
      <c r="C10" s="4">
        <v>0</v>
      </c>
      <c r="D10" s="4">
        <v>0</v>
      </c>
      <c r="E10" s="4">
        <f t="shared" si="0"/>
        <v>6</v>
      </c>
      <c r="F10" s="2">
        <f t="shared" si="1"/>
        <v>1.791759469228055</v>
      </c>
      <c r="G10" s="2">
        <f t="shared" si="2"/>
        <v>0.40546510810816438</v>
      </c>
      <c r="H10" s="3">
        <f>AVERAGE(G11:$G$47)</f>
        <v>9.2258810842581959E-2</v>
      </c>
      <c r="I10" s="3">
        <f t="shared" si="3"/>
        <v>7.5130729979019408</v>
      </c>
      <c r="J10" s="2">
        <f>AVERAGE(G11:$G$28)</f>
        <v>0.11069056470501144</v>
      </c>
      <c r="K10" s="3">
        <f t="shared" si="4"/>
        <v>6.2620258773380666</v>
      </c>
    </row>
    <row r="11" spans="1:18" x14ac:dyDescent="0.15">
      <c r="A11" s="7">
        <v>43816</v>
      </c>
      <c r="B11" s="4">
        <v>6</v>
      </c>
      <c r="C11" s="4">
        <v>0</v>
      </c>
      <c r="D11" s="4">
        <v>0</v>
      </c>
      <c r="E11" s="4">
        <f t="shared" si="0"/>
        <v>6</v>
      </c>
      <c r="F11" s="2">
        <f t="shared" si="1"/>
        <v>1.791759469228055</v>
      </c>
      <c r="G11" s="2">
        <f t="shared" si="2"/>
        <v>0</v>
      </c>
      <c r="H11" s="3">
        <f>AVERAGE(G12:$G$47)</f>
        <v>9.489477686665572E-2</v>
      </c>
      <c r="I11" s="3">
        <f t="shared" si="3"/>
        <v>7.3043765257379984</v>
      </c>
      <c r="J11" s="2">
        <f>AVERAGE(G12:$G$28)</f>
        <v>0.11720177439354153</v>
      </c>
      <c r="K11" s="3">
        <f t="shared" si="4"/>
        <v>5.9141355508192852</v>
      </c>
    </row>
    <row r="12" spans="1:18" x14ac:dyDescent="0.15">
      <c r="A12" s="7">
        <v>43817</v>
      </c>
      <c r="B12" s="4">
        <v>6</v>
      </c>
      <c r="C12" s="4">
        <v>0</v>
      </c>
      <c r="D12" s="4">
        <v>0</v>
      </c>
      <c r="E12" s="4">
        <f t="shared" si="0"/>
        <v>6</v>
      </c>
      <c r="F12" s="2">
        <f t="shared" si="1"/>
        <v>1.791759469228055</v>
      </c>
      <c r="G12" s="2">
        <f t="shared" si="2"/>
        <v>0</v>
      </c>
      <c r="H12" s="3">
        <f>AVERAGE(G13:$G$47)</f>
        <v>9.7685799715675009E-2</v>
      </c>
      <c r="I12" s="3">
        <f t="shared" si="3"/>
        <v>7.0956800535740552</v>
      </c>
      <c r="J12" s="2">
        <f>AVERAGE(G13:$G$28)</f>
        <v>0.12452688529313788</v>
      </c>
      <c r="K12" s="3">
        <f t="shared" si="4"/>
        <v>5.5662452243005029</v>
      </c>
    </row>
    <row r="13" spans="1:18" x14ac:dyDescent="0.15">
      <c r="A13" s="7">
        <v>43818</v>
      </c>
      <c r="B13" s="4">
        <v>6</v>
      </c>
      <c r="C13" s="4">
        <v>0</v>
      </c>
      <c r="D13" s="4">
        <v>0</v>
      </c>
      <c r="E13" s="4">
        <f t="shared" si="0"/>
        <v>6</v>
      </c>
      <c r="F13" s="2">
        <f t="shared" si="1"/>
        <v>1.791759469228055</v>
      </c>
      <c r="G13" s="2">
        <f t="shared" si="2"/>
        <v>0</v>
      </c>
      <c r="H13" s="3">
        <f>AVERAGE(G14:$G$47)</f>
        <v>0.10064597546463486</v>
      </c>
      <c r="I13" s="3">
        <f t="shared" si="3"/>
        <v>6.8869835814101128</v>
      </c>
      <c r="J13" s="2">
        <f>AVERAGE(G14:$G$28)</f>
        <v>0.13282867764601375</v>
      </c>
      <c r="K13" s="3">
        <f t="shared" si="4"/>
        <v>5.2183548977817216</v>
      </c>
    </row>
    <row r="14" spans="1:18" x14ac:dyDescent="0.15">
      <c r="A14" s="7">
        <v>43819</v>
      </c>
      <c r="B14" s="4">
        <v>7</v>
      </c>
      <c r="C14" s="4">
        <v>0</v>
      </c>
      <c r="D14" s="4">
        <v>0</v>
      </c>
      <c r="E14" s="4">
        <f t="shared" si="0"/>
        <v>7</v>
      </c>
      <c r="F14" s="2">
        <f t="shared" si="1"/>
        <v>1.9459101490553132</v>
      </c>
      <c r="G14" s="2">
        <f t="shared" si="2"/>
        <v>0.15415067982725827</v>
      </c>
      <c r="H14" s="3">
        <f>AVERAGE(G15:$G$47)</f>
        <v>9.8973953453302871E-2</v>
      </c>
      <c r="I14" s="3">
        <f t="shared" si="3"/>
        <v>7.0033292232484241</v>
      </c>
      <c r="J14" s="2">
        <f>AVERAGE(G15:$G$28)</f>
        <v>0.13130567749021055</v>
      </c>
      <c r="K14" s="3">
        <f t="shared" si="4"/>
        <v>5.2788820240588805</v>
      </c>
    </row>
    <row r="15" spans="1:18" x14ac:dyDescent="0.15">
      <c r="A15" s="7">
        <v>43820</v>
      </c>
      <c r="B15" s="4">
        <v>8</v>
      </c>
      <c r="C15" s="4">
        <v>0</v>
      </c>
      <c r="D15" s="4">
        <v>0</v>
      </c>
      <c r="E15" s="4">
        <f t="shared" si="0"/>
        <v>8</v>
      </c>
      <c r="F15" s="2">
        <f t="shared" si="1"/>
        <v>2.0794415416798357</v>
      </c>
      <c r="G15" s="2">
        <f t="shared" si="2"/>
        <v>0.13353139262452252</v>
      </c>
      <c r="H15" s="3">
        <f>AVERAGE(G16:$G$47)</f>
        <v>9.785919735100547E-2</v>
      </c>
      <c r="I15" s="3">
        <f t="shared" si="3"/>
        <v>7.0831071511217889</v>
      </c>
      <c r="J15" s="2">
        <f>AVERAGE(G16:$G$28)</f>
        <v>0.13113446863372502</v>
      </c>
      <c r="K15" s="3">
        <f t="shared" si="4"/>
        <v>5.285774120120867</v>
      </c>
    </row>
    <row r="16" spans="1:18" x14ac:dyDescent="0.15">
      <c r="A16" s="7">
        <v>43821</v>
      </c>
      <c r="B16" s="4">
        <v>10</v>
      </c>
      <c r="C16" s="4">
        <v>0</v>
      </c>
      <c r="D16" s="4">
        <v>0</v>
      </c>
      <c r="E16" s="4">
        <f t="shared" si="0"/>
        <v>10</v>
      </c>
      <c r="F16" s="2">
        <f t="shared" si="1"/>
        <v>2.3025850929940459</v>
      </c>
      <c r="G16" s="2">
        <f t="shared" si="2"/>
        <v>0.22314355131421015</v>
      </c>
      <c r="H16" s="3">
        <f>AVERAGE(G17:$G$47)</f>
        <v>9.3683052218898652E-2</v>
      </c>
      <c r="I16" s="3">
        <f t="shared" si="3"/>
        <v>7.3988535187810305</v>
      </c>
      <c r="J16" s="2">
        <f>AVERAGE(G17:$G$28)</f>
        <v>0.12346704507701793</v>
      </c>
      <c r="K16" s="3">
        <f t="shared" si="4"/>
        <v>5.6140258327844865</v>
      </c>
    </row>
    <row r="17" spans="1:11" x14ac:dyDescent="0.15">
      <c r="A17" s="7">
        <v>43822</v>
      </c>
      <c r="B17" s="4">
        <v>11</v>
      </c>
      <c r="C17" s="4">
        <v>0</v>
      </c>
      <c r="D17" s="4">
        <v>0</v>
      </c>
      <c r="E17" s="4">
        <f t="shared" si="0"/>
        <v>11</v>
      </c>
      <c r="F17" s="2">
        <f t="shared" si="1"/>
        <v>2.3978952727983707</v>
      </c>
      <c r="G17" s="2">
        <f t="shared" si="2"/>
        <v>9.5310179804324768E-2</v>
      </c>
      <c r="H17" s="3">
        <f>AVERAGE(G18:$G$47)</f>
        <v>9.3626944371125329E-2</v>
      </c>
      <c r="I17" s="3">
        <f t="shared" si="3"/>
        <v>7.4032874320067288</v>
      </c>
      <c r="J17" s="2">
        <f>AVERAGE(G18:$G$28)</f>
        <v>0.12602676010180822</v>
      </c>
      <c r="K17" s="3">
        <f t="shared" si="4"/>
        <v>5.5000000000000009</v>
      </c>
    </row>
    <row r="18" spans="1:11" x14ac:dyDescent="0.15">
      <c r="A18" s="7">
        <v>43823</v>
      </c>
      <c r="B18" s="4">
        <v>11</v>
      </c>
      <c r="C18" s="4">
        <v>0</v>
      </c>
      <c r="D18" s="4">
        <v>0</v>
      </c>
      <c r="E18" s="4">
        <f t="shared" si="0"/>
        <v>11</v>
      </c>
      <c r="F18" s="2">
        <f t="shared" si="1"/>
        <v>2.3978952727983707</v>
      </c>
      <c r="G18" s="2">
        <f t="shared" si="2"/>
        <v>0</v>
      </c>
      <c r="H18" s="3">
        <f>AVERAGE(G19:$G$47)</f>
        <v>9.6970763812951236E-2</v>
      </c>
      <c r="I18" s="3">
        <f t="shared" si="3"/>
        <v>7.148001658489255</v>
      </c>
      <c r="J18" s="2">
        <f>AVERAGE(G19:$G$28)</f>
        <v>0.13862943611198902</v>
      </c>
      <c r="K18" s="3">
        <f t="shared" si="4"/>
        <v>5.0000000000000009</v>
      </c>
    </row>
    <row r="19" spans="1:11" x14ac:dyDescent="0.15">
      <c r="A19" s="7">
        <v>43824</v>
      </c>
      <c r="B19" s="4">
        <v>13</v>
      </c>
      <c r="C19" s="4">
        <v>0</v>
      </c>
      <c r="D19" s="4">
        <v>0</v>
      </c>
      <c r="E19" s="4">
        <f t="shared" si="0"/>
        <v>13</v>
      </c>
      <c r="F19" s="2">
        <f t="shared" si="1"/>
        <v>2.5649493574615367</v>
      </c>
      <c r="G19" s="2">
        <f t="shared" si="2"/>
        <v>0.16705408466316607</v>
      </c>
      <c r="H19" s="3">
        <f>AVERAGE(G20:$G$47)</f>
        <v>9.4375085262943276E-2</v>
      </c>
      <c r="I19" s="3">
        <f t="shared" si="3"/>
        <v>7.344599251261414</v>
      </c>
      <c r="J19" s="2">
        <f>AVERAGE(G20:$G$28)</f>
        <v>0.13547114182852493</v>
      </c>
      <c r="K19" s="3">
        <f t="shared" si="4"/>
        <v>5.1165670504003646</v>
      </c>
    </row>
    <row r="20" spans="1:11" x14ac:dyDescent="0.15">
      <c r="A20" s="7">
        <v>43825</v>
      </c>
      <c r="B20" s="4">
        <v>13</v>
      </c>
      <c r="C20" s="4">
        <v>0</v>
      </c>
      <c r="D20" s="4">
        <v>0</v>
      </c>
      <c r="E20" s="4">
        <f t="shared" si="0"/>
        <v>13</v>
      </c>
      <c r="F20" s="2">
        <f t="shared" si="1"/>
        <v>2.5649493574615367</v>
      </c>
      <c r="G20" s="2">
        <f t="shared" si="2"/>
        <v>0</v>
      </c>
      <c r="H20" s="3">
        <f>AVERAGE(G21:$G$47)</f>
        <v>9.8004896234594949E-2</v>
      </c>
      <c r="I20" s="3">
        <f t="shared" si="3"/>
        <v>7.0725770567702497</v>
      </c>
      <c r="J20" s="2">
        <f>AVERAGE(G21:$G$28)</f>
        <v>0.15240503455709054</v>
      </c>
      <c r="K20" s="3">
        <f t="shared" si="4"/>
        <v>4.54805960035588</v>
      </c>
    </row>
    <row r="21" spans="1:11" x14ac:dyDescent="0.15">
      <c r="A21" s="7">
        <v>43826</v>
      </c>
      <c r="B21" s="4">
        <v>13</v>
      </c>
      <c r="C21" s="4">
        <v>0</v>
      </c>
      <c r="D21" s="4">
        <v>0</v>
      </c>
      <c r="E21" s="4">
        <f t="shared" si="0"/>
        <v>13</v>
      </c>
      <c r="F21" s="2">
        <f t="shared" si="1"/>
        <v>2.5649493574615367</v>
      </c>
      <c r="G21" s="2">
        <f t="shared" si="2"/>
        <v>0</v>
      </c>
      <c r="H21" s="3">
        <f>AVERAGE(G22:$G$47)</f>
        <v>0.10192509208397875</v>
      </c>
      <c r="I21" s="3">
        <f t="shared" si="3"/>
        <v>6.8005548622790863</v>
      </c>
      <c r="J21" s="2">
        <f>AVERAGE(G22:$G$28)</f>
        <v>0.17417718235096061</v>
      </c>
      <c r="K21" s="3">
        <f t="shared" si="4"/>
        <v>3.9795521503113953</v>
      </c>
    </row>
    <row r="22" spans="1:11" x14ac:dyDescent="0.15">
      <c r="A22" s="7">
        <v>43827</v>
      </c>
      <c r="B22" s="4">
        <v>14</v>
      </c>
      <c r="C22" s="4">
        <v>0</v>
      </c>
      <c r="D22" s="4">
        <v>0</v>
      </c>
      <c r="E22" s="4">
        <f t="shared" si="0"/>
        <v>14</v>
      </c>
      <c r="F22" s="2">
        <f t="shared" si="1"/>
        <v>2.6390573296152584</v>
      </c>
      <c r="G22" s="2">
        <f t="shared" si="2"/>
        <v>7.4107972153721668E-2</v>
      </c>
      <c r="H22" s="3">
        <f>AVERAGE(G23:$G$47)</f>
        <v>0.10308413874773946</v>
      </c>
      <c r="I22" s="3">
        <f t="shared" si="3"/>
        <v>6.7240914943875918</v>
      </c>
      <c r="J22" s="2">
        <f>AVERAGE(G23:$G$28)</f>
        <v>0.19085538405050043</v>
      </c>
      <c r="K22" s="3">
        <f t="shared" si="4"/>
        <v>3.6317926476548243</v>
      </c>
    </row>
    <row r="23" spans="1:11" x14ac:dyDescent="0.15">
      <c r="A23" s="7">
        <v>43828</v>
      </c>
      <c r="B23" s="4">
        <v>18</v>
      </c>
      <c r="C23" s="4">
        <v>0</v>
      </c>
      <c r="D23" s="4">
        <v>0</v>
      </c>
      <c r="E23" s="4">
        <f t="shared" si="0"/>
        <v>18</v>
      </c>
      <c r="F23" s="2">
        <f t="shared" si="1"/>
        <v>2.8903717578961645</v>
      </c>
      <c r="G23" s="2">
        <f t="shared" si="2"/>
        <v>0.25131442828090611</v>
      </c>
      <c r="H23" s="3">
        <f>AVERAGE(G24:$G$47)</f>
        <v>9.6639343550645254E-2</v>
      </c>
      <c r="I23" s="3">
        <f t="shared" si="3"/>
        <v>7.1725154072129165</v>
      </c>
      <c r="J23" s="2">
        <f>AVERAGE(G24:$G$28)</f>
        <v>0.17876357520441929</v>
      </c>
      <c r="K23" s="3">
        <f t="shared" si="4"/>
        <v>3.8774519908058411</v>
      </c>
    </row>
    <row r="24" spans="1:11" x14ac:dyDescent="0.15">
      <c r="A24" s="7">
        <v>43829</v>
      </c>
      <c r="B24" s="4">
        <v>21</v>
      </c>
      <c r="C24" s="4">
        <v>0</v>
      </c>
      <c r="D24" s="4">
        <v>0</v>
      </c>
      <c r="E24" s="4">
        <f t="shared" si="0"/>
        <v>21</v>
      </c>
      <c r="F24" s="2">
        <f t="shared" si="1"/>
        <v>3.044522437723423</v>
      </c>
      <c r="G24" s="2">
        <f t="shared" si="2"/>
        <v>0.1541506798272585</v>
      </c>
      <c r="H24" s="3">
        <f>AVERAGE(G25:$G$47)</f>
        <v>9.4025191901708285E-2</v>
      </c>
      <c r="I24" s="3">
        <f t="shared" si="3"/>
        <v>7.3719305065023955</v>
      </c>
      <c r="J24" s="2">
        <f>AVERAGE(G25:$G$28)</f>
        <v>0.1849167990487095</v>
      </c>
      <c r="K24" s="3">
        <f t="shared" si="4"/>
        <v>3.7484273150183682</v>
      </c>
    </row>
    <row r="25" spans="1:11" x14ac:dyDescent="0.15">
      <c r="A25" s="7">
        <v>43830</v>
      </c>
      <c r="B25" s="4">
        <v>22</v>
      </c>
      <c r="C25" s="4">
        <v>0</v>
      </c>
      <c r="D25" s="4">
        <v>0</v>
      </c>
      <c r="E25" s="4">
        <f t="shared" si="0"/>
        <v>22</v>
      </c>
      <c r="F25" s="2">
        <f t="shared" si="1"/>
        <v>3.0910424533583161</v>
      </c>
      <c r="G25" s="2">
        <f t="shared" si="2"/>
        <v>4.6520015634893053E-2</v>
      </c>
      <c r="H25" s="3">
        <f>AVERAGE(G26:$G$47)</f>
        <v>9.6287343152509017E-2</v>
      </c>
      <c r="I25" s="3">
        <f t="shared" si="3"/>
        <v>7.1987361772156611</v>
      </c>
      <c r="J25" s="2">
        <f>AVERAGE(G26:$G$28)</f>
        <v>0.23104906018664831</v>
      </c>
      <c r="K25" s="3">
        <f t="shared" si="4"/>
        <v>3.0000000000000018</v>
      </c>
    </row>
    <row r="26" spans="1:11" x14ac:dyDescent="0.15">
      <c r="A26" s="7">
        <v>43831</v>
      </c>
      <c r="B26" s="4">
        <v>28</v>
      </c>
      <c r="C26" s="4">
        <v>0</v>
      </c>
      <c r="D26" s="4">
        <v>0</v>
      </c>
      <c r="E26" s="4">
        <f t="shared" si="0"/>
        <v>28</v>
      </c>
      <c r="F26" s="2">
        <f t="shared" si="1"/>
        <v>3.3322045101752038</v>
      </c>
      <c r="G26" s="2">
        <f t="shared" si="2"/>
        <v>0.24116205681688774</v>
      </c>
      <c r="H26" s="3">
        <f>AVERAGE(G27:$G$47)</f>
        <v>8.9043607469290076E-2</v>
      </c>
      <c r="I26" s="3">
        <f t="shared" si="3"/>
        <v>7.7843564547741657</v>
      </c>
      <c r="J26" s="2">
        <f>AVERAGE(G27:$G$28)</f>
        <v>0.22599256187152861</v>
      </c>
      <c r="K26" s="3">
        <f t="shared" si="4"/>
        <v>3.0671238682359068</v>
      </c>
    </row>
    <row r="27" spans="1:11" x14ac:dyDescent="0.15">
      <c r="A27" s="7">
        <v>43832</v>
      </c>
      <c r="B27" s="4">
        <v>34</v>
      </c>
      <c r="C27" s="4">
        <v>0</v>
      </c>
      <c r="D27" s="4">
        <v>0</v>
      </c>
      <c r="E27" s="4">
        <f t="shared" si="0"/>
        <v>34</v>
      </c>
      <c r="F27" s="2">
        <f t="shared" si="1"/>
        <v>3.5263605246161616</v>
      </c>
      <c r="G27" s="2">
        <f t="shared" si="2"/>
        <v>0.19415601444095776</v>
      </c>
      <c r="H27" s="3">
        <f>AVERAGE(G28:$G$47)</f>
        <v>8.3511375523412826E-2</v>
      </c>
      <c r="I27" s="3">
        <f t="shared" si="3"/>
        <v>8.3000330938821385</v>
      </c>
      <c r="J27" s="2">
        <f>AVERAGE(G28:$G$28)</f>
        <v>0.25782910930209946</v>
      </c>
      <c r="K27" s="3">
        <f>LN(2)/J27</f>
        <v>2.6883976849479079</v>
      </c>
    </row>
    <row r="28" spans="1:11" x14ac:dyDescent="0.15">
      <c r="A28" s="7">
        <v>43833</v>
      </c>
      <c r="B28" s="4">
        <v>44</v>
      </c>
      <c r="C28" s="4">
        <v>0</v>
      </c>
      <c r="D28" s="4">
        <v>0</v>
      </c>
      <c r="E28" s="4">
        <f t="shared" si="0"/>
        <v>44</v>
      </c>
      <c r="F28" s="2">
        <f t="shared" si="1"/>
        <v>3.784189633918261</v>
      </c>
      <c r="G28" s="2">
        <f t="shared" si="2"/>
        <v>0.25782910930209946</v>
      </c>
      <c r="H28" s="3">
        <f>AVERAGE(G29:$G$47)</f>
        <v>7.3827056980152461E-2</v>
      </c>
      <c r="I28" s="3">
        <f t="shared" si="3"/>
        <v>9.3887960446031293</v>
      </c>
    </row>
    <row r="29" spans="1:11" x14ac:dyDescent="0.15">
      <c r="A29" s="7">
        <v>43834</v>
      </c>
      <c r="B29" s="4">
        <v>44</v>
      </c>
      <c r="C29" s="4">
        <v>0</v>
      </c>
      <c r="D29" s="4">
        <v>0</v>
      </c>
      <c r="E29" s="4">
        <f t="shared" si="0"/>
        <v>44</v>
      </c>
      <c r="F29" s="2">
        <f t="shared" si="1"/>
        <v>3.784189633918261</v>
      </c>
      <c r="G29" s="2">
        <f t="shared" si="2"/>
        <v>0</v>
      </c>
      <c r="H29" s="3">
        <f>AVERAGE(G30:$G$47)</f>
        <v>7.8169825037808491E-2</v>
      </c>
      <c r="I29" s="3">
        <f t="shared" si="3"/>
        <v>8.8671962643473989</v>
      </c>
    </row>
    <row r="30" spans="1:11" x14ac:dyDescent="0.15">
      <c r="A30" s="7">
        <v>43835</v>
      </c>
      <c r="B30" s="4">
        <v>59</v>
      </c>
      <c r="C30" s="4">
        <v>0</v>
      </c>
      <c r="D30" s="4">
        <v>0</v>
      </c>
      <c r="E30" s="4">
        <f t="shared" si="0"/>
        <v>59</v>
      </c>
      <c r="F30" s="2">
        <f t="shared" si="1"/>
        <v>4.0775374439057197</v>
      </c>
      <c r="G30" s="2">
        <f t="shared" si="2"/>
        <v>0.29334780998745869</v>
      </c>
      <c r="H30" s="3">
        <f>AVERAGE(G31:$G$47)</f>
        <v>6.4721200978455351E-2</v>
      </c>
      <c r="I30" s="3">
        <f t="shared" si="3"/>
        <v>10.709739159362677</v>
      </c>
    </row>
    <row r="31" spans="1:11" x14ac:dyDescent="0.15">
      <c r="A31" s="7">
        <v>43836</v>
      </c>
      <c r="B31" s="4">
        <v>59</v>
      </c>
      <c r="C31" s="4">
        <v>0</v>
      </c>
      <c r="D31" s="4">
        <v>0</v>
      </c>
      <c r="E31" s="4">
        <f t="shared" si="0"/>
        <v>59</v>
      </c>
      <c r="F31" s="2">
        <f t="shared" si="1"/>
        <v>4.0775374439057197</v>
      </c>
      <c r="G31" s="2">
        <f t="shared" si="2"/>
        <v>0</v>
      </c>
      <c r="H31" s="3">
        <f>AVERAGE(G32:$G$47)</f>
        <v>6.9035947710352374E-2</v>
      </c>
      <c r="I31" s="3">
        <f t="shared" si="3"/>
        <v>10.04038046190251</v>
      </c>
    </row>
    <row r="32" spans="1:11" x14ac:dyDescent="0.15">
      <c r="A32" s="7">
        <v>43837</v>
      </c>
      <c r="B32" s="4">
        <v>59</v>
      </c>
      <c r="C32" s="4">
        <v>0</v>
      </c>
      <c r="D32" s="4">
        <v>0</v>
      </c>
      <c r="E32" s="4">
        <f t="shared" si="0"/>
        <v>59</v>
      </c>
      <c r="F32" s="2">
        <f t="shared" si="1"/>
        <v>4.0775374439057197</v>
      </c>
      <c r="G32" s="2">
        <f t="shared" si="2"/>
        <v>0</v>
      </c>
      <c r="H32" s="3">
        <f>AVERAGE(G33:$G$47)</f>
        <v>7.3967086832520401E-2</v>
      </c>
      <c r="I32" s="3">
        <f t="shared" si="3"/>
        <v>9.371021764442343</v>
      </c>
    </row>
    <row r="33" spans="1:11" x14ac:dyDescent="0.15">
      <c r="A33" s="7">
        <v>43838</v>
      </c>
      <c r="B33" s="4">
        <v>59</v>
      </c>
      <c r="C33" s="4">
        <v>0</v>
      </c>
      <c r="D33" s="4">
        <v>0</v>
      </c>
      <c r="E33" s="4">
        <f t="shared" si="0"/>
        <v>59</v>
      </c>
      <c r="F33" s="2">
        <f t="shared" si="1"/>
        <v>4.0775374439057197</v>
      </c>
      <c r="G33" s="2">
        <f t="shared" si="2"/>
        <v>0</v>
      </c>
      <c r="H33" s="3">
        <f>AVERAGE(G34:$G$47)</f>
        <v>7.9656862742714274E-2</v>
      </c>
      <c r="I33" s="3">
        <f t="shared" si="3"/>
        <v>8.7016630669821762</v>
      </c>
    </row>
    <row r="34" spans="1:11" x14ac:dyDescent="0.15">
      <c r="A34" s="7">
        <v>43839</v>
      </c>
      <c r="B34" s="4">
        <v>41</v>
      </c>
      <c r="C34" s="4">
        <v>0</v>
      </c>
      <c r="D34" s="4">
        <v>0</v>
      </c>
      <c r="E34" s="4">
        <f t="shared" si="0"/>
        <v>41</v>
      </c>
      <c r="F34" s="2">
        <f t="shared" si="1"/>
        <v>3.713572066704308</v>
      </c>
      <c r="G34" s="2">
        <f t="shared" si="2"/>
        <v>-0.36396537720141175</v>
      </c>
      <c r="H34" s="3">
        <f>AVERAGE(G35:$G$47)</f>
        <v>0.11662538273805811</v>
      </c>
      <c r="I34" s="3">
        <f t="shared" si="3"/>
        <v>5.9433646800264865</v>
      </c>
    </row>
    <row r="35" spans="1:11" x14ac:dyDescent="0.15">
      <c r="A35" s="7">
        <v>43840</v>
      </c>
      <c r="B35" s="4">
        <v>41</v>
      </c>
      <c r="C35" s="4">
        <v>1</v>
      </c>
      <c r="D35" s="4">
        <v>2</v>
      </c>
      <c r="E35" s="4">
        <f t="shared" si="0"/>
        <v>38</v>
      </c>
      <c r="F35" s="2">
        <f t="shared" si="1"/>
        <v>3.6375861597263857</v>
      </c>
      <c r="G35" s="2">
        <f t="shared" si="2"/>
        <v>-7.5985906977922291E-2</v>
      </c>
      <c r="H35" s="3">
        <f>AVERAGE(G36:$G$47)</f>
        <v>0.13413549998496543</v>
      </c>
      <c r="I35" s="3">
        <f t="shared" si="3"/>
        <v>5.1675147939034529</v>
      </c>
    </row>
    <row r="36" spans="1:11" x14ac:dyDescent="0.15">
      <c r="A36" s="7">
        <v>43841</v>
      </c>
      <c r="B36" s="4">
        <v>41</v>
      </c>
      <c r="C36" s="4">
        <v>1</v>
      </c>
      <c r="D36" s="4">
        <v>6</v>
      </c>
      <c r="E36" s="4">
        <f t="shared" si="0"/>
        <v>34</v>
      </c>
      <c r="F36" s="2">
        <f t="shared" si="1"/>
        <v>3.5263605246161616</v>
      </c>
      <c r="G36" s="2">
        <f t="shared" si="2"/>
        <v>-0.1112256351102241</v>
      </c>
      <c r="H36" s="3">
        <f>AVERAGE(G37:$G$47)</f>
        <v>0.15867161349448439</v>
      </c>
      <c r="I36" s="3">
        <f t="shared" si="3"/>
        <v>4.3684384704642829</v>
      </c>
    </row>
    <row r="37" spans="1:11" x14ac:dyDescent="0.15">
      <c r="A37" s="7">
        <v>43842</v>
      </c>
      <c r="B37" s="4">
        <v>41</v>
      </c>
      <c r="C37" s="4">
        <v>1</v>
      </c>
      <c r="D37" s="4">
        <v>7</v>
      </c>
      <c r="E37" s="4">
        <f t="shared" si="0"/>
        <v>33</v>
      </c>
      <c r="F37" s="2">
        <f t="shared" si="1"/>
        <v>3.4965075614664802</v>
      </c>
      <c r="G37" s="2">
        <f t="shared" si="2"/>
        <v>-2.9852963149681333E-2</v>
      </c>
      <c r="H37" s="3">
        <f>AVERAGE(G38:$G$47)</f>
        <v>0.17961878867716946</v>
      </c>
      <c r="I37" s="3">
        <f t="shared" si="3"/>
        <v>3.8589903966324215</v>
      </c>
    </row>
    <row r="38" spans="1:11" x14ac:dyDescent="0.15">
      <c r="A38" s="7">
        <v>43843</v>
      </c>
      <c r="B38" s="4">
        <v>41</v>
      </c>
      <c r="C38" s="4">
        <v>1</v>
      </c>
      <c r="D38" s="4">
        <v>7</v>
      </c>
      <c r="E38" s="4">
        <f t="shared" si="0"/>
        <v>33</v>
      </c>
      <c r="F38" s="2">
        <f t="shared" si="1"/>
        <v>3.4965075614664802</v>
      </c>
      <c r="G38" s="2">
        <f t="shared" si="2"/>
        <v>0</v>
      </c>
      <c r="H38" s="3">
        <f>AVERAGE(G39:$G$47)</f>
        <v>0.20207113726181564</v>
      </c>
      <c r="I38" s="3">
        <f t="shared" si="3"/>
        <v>3.4302136858954859</v>
      </c>
    </row>
    <row r="39" spans="1:11" x14ac:dyDescent="0.15">
      <c r="A39" s="7">
        <v>43844</v>
      </c>
      <c r="B39" s="4">
        <v>41</v>
      </c>
      <c r="C39" s="4">
        <v>1</v>
      </c>
      <c r="D39" s="4">
        <v>7</v>
      </c>
      <c r="E39" s="4">
        <f t="shared" si="0"/>
        <v>33</v>
      </c>
      <c r="F39" s="2">
        <f t="shared" si="1"/>
        <v>3.4965075614664802</v>
      </c>
      <c r="G39" s="2">
        <f t="shared" si="2"/>
        <v>0</v>
      </c>
      <c r="H39" s="3">
        <f>AVERAGE(G40:$G$47)</f>
        <v>0.23093844258493215</v>
      </c>
      <c r="I39" s="3">
        <f t="shared" si="3"/>
        <v>3.0014369751585503</v>
      </c>
    </row>
    <row r="40" spans="1:11" x14ac:dyDescent="0.15">
      <c r="A40" s="7">
        <v>43845</v>
      </c>
      <c r="B40" s="4">
        <v>41</v>
      </c>
      <c r="C40" s="4">
        <v>2</v>
      </c>
      <c r="D40" s="4">
        <v>12</v>
      </c>
      <c r="E40" s="4">
        <f t="shared" si="0"/>
        <v>27</v>
      </c>
      <c r="F40" s="2">
        <f t="shared" si="1"/>
        <v>3.2958368660043291</v>
      </c>
      <c r="G40" s="2">
        <f t="shared" si="2"/>
        <v>-0.20067069546215111</v>
      </c>
      <c r="H40" s="3">
        <f>AVERAGE(G41:$G$47)</f>
        <v>0.3028732989261127</v>
      </c>
      <c r="I40" s="3">
        <f t="shared" si="3"/>
        <v>2.288571435704676</v>
      </c>
    </row>
    <row r="41" spans="1:11" x14ac:dyDescent="0.15">
      <c r="A41" s="7">
        <v>43846</v>
      </c>
      <c r="B41" s="4">
        <v>45</v>
      </c>
      <c r="C41" s="4">
        <v>2</v>
      </c>
      <c r="D41" s="4">
        <v>15</v>
      </c>
      <c r="E41" s="4">
        <f t="shared" si="0"/>
        <v>28</v>
      </c>
      <c r="F41" s="2">
        <f t="shared" si="1"/>
        <v>3.3322045101752038</v>
      </c>
      <c r="G41" s="2">
        <f t="shared" si="2"/>
        <v>3.636764417087468E-2</v>
      </c>
      <c r="H41" s="1">
        <f>AVERAGE(G42:$G$47)</f>
        <v>0.3561744298771603</v>
      </c>
      <c r="I41" s="1">
        <f t="shared" si="3"/>
        <v>1.9460891136935414</v>
      </c>
    </row>
    <row r="42" spans="1:11" x14ac:dyDescent="0.15">
      <c r="A42" s="7">
        <v>43847</v>
      </c>
      <c r="B42" s="4">
        <v>62</v>
      </c>
      <c r="C42" s="4">
        <v>2</v>
      </c>
      <c r="D42" s="4">
        <v>19</v>
      </c>
      <c r="E42" s="4">
        <f t="shared" si="0"/>
        <v>41</v>
      </c>
      <c r="F42" s="2">
        <f t="shared" si="1"/>
        <v>3.713572066704308</v>
      </c>
      <c r="G42" s="2">
        <f t="shared" si="2"/>
        <v>0.38136755652910415</v>
      </c>
      <c r="H42" s="3">
        <f>AVERAGE(G43:$G$47)</f>
        <v>0.34987614821417434</v>
      </c>
      <c r="I42" s="3">
        <f t="shared" si="3"/>
        <v>1.9811215600088288</v>
      </c>
    </row>
    <row r="43" spans="1:11" x14ac:dyDescent="0.15">
      <c r="A43" s="7">
        <v>43848</v>
      </c>
      <c r="B43" s="4">
        <v>121</v>
      </c>
      <c r="C43" s="4">
        <v>3</v>
      </c>
      <c r="D43" s="4">
        <v>24</v>
      </c>
      <c r="E43" s="4">
        <f t="shared" si="0"/>
        <v>94</v>
      </c>
      <c r="F43" s="2">
        <f t="shared" si="1"/>
        <v>4.5432947822700038</v>
      </c>
      <c r="G43" s="2" t="s">
        <v>3</v>
      </c>
      <c r="H43" s="3">
        <f>AVERAGE(G44:$G$47)</f>
        <v>0.34987614821417434</v>
      </c>
      <c r="I43" s="3">
        <f t="shared" si="3"/>
        <v>1.9811215600088288</v>
      </c>
    </row>
    <row r="44" spans="1:11" x14ac:dyDescent="0.15">
      <c r="A44" s="7">
        <v>43849</v>
      </c>
      <c r="B44" s="4">
        <v>198</v>
      </c>
      <c r="C44" s="4">
        <v>3</v>
      </c>
      <c r="D44" s="4">
        <v>25</v>
      </c>
      <c r="E44" s="4">
        <f t="shared" si="0"/>
        <v>170</v>
      </c>
      <c r="F44" s="2">
        <f t="shared" si="1"/>
        <v>5.1357984370502621</v>
      </c>
      <c r="G44" s="2">
        <f t="shared" si="2"/>
        <v>0.59250365478025824</v>
      </c>
      <c r="H44" s="3">
        <f>AVERAGE(G45:$G$47)</f>
        <v>0.26900031269214636</v>
      </c>
      <c r="I44" s="3">
        <f t="shared" si="3"/>
        <v>2.5767523227871036</v>
      </c>
    </row>
    <row r="45" spans="1:11" x14ac:dyDescent="0.15">
      <c r="A45" s="7">
        <v>43850</v>
      </c>
      <c r="B45" s="4">
        <v>258</v>
      </c>
      <c r="C45" s="4">
        <v>5</v>
      </c>
      <c r="D45" s="4">
        <v>25</v>
      </c>
      <c r="E45" s="4">
        <f t="shared" si="0"/>
        <v>228</v>
      </c>
      <c r="F45" s="2">
        <f t="shared" si="1"/>
        <v>5.4293456289544411</v>
      </c>
      <c r="G45" s="2">
        <f t="shared" si="2"/>
        <v>0.29354719190417899</v>
      </c>
      <c r="H45" s="3">
        <f>AVERAGE(G46:$G$47)</f>
        <v>0.25672687308613007</v>
      </c>
      <c r="I45" s="3">
        <f t="shared" si="3"/>
        <v>2.6999401045460449</v>
      </c>
    </row>
    <row r="46" spans="1:11" x14ac:dyDescent="0.15">
      <c r="A46" s="7">
        <v>43851</v>
      </c>
      <c r="B46" s="4">
        <v>365</v>
      </c>
      <c r="C46" s="4">
        <v>8</v>
      </c>
      <c r="D46" s="4">
        <v>28</v>
      </c>
      <c r="E46" s="4">
        <f t="shared" si="0"/>
        <v>329</v>
      </c>
      <c r="F46" s="2">
        <f t="shared" si="1"/>
        <v>5.7960577507653719</v>
      </c>
      <c r="G46" s="2">
        <f t="shared" si="2"/>
        <v>0.36671212181093082</v>
      </c>
      <c r="H46" s="3">
        <f>AVERAGE(G47:$G$47)</f>
        <v>0.14674162436132931</v>
      </c>
      <c r="I46" s="3">
        <f t="shared" si="3"/>
        <v>4.7235893944663854</v>
      </c>
    </row>
    <row r="47" spans="1:11" x14ac:dyDescent="0.15">
      <c r="A47" s="10">
        <v>43852</v>
      </c>
      <c r="B47" s="11">
        <v>425</v>
      </c>
      <c r="C47" s="11">
        <v>16</v>
      </c>
      <c r="D47" s="11">
        <v>28</v>
      </c>
      <c r="E47" s="11">
        <f t="shared" si="0"/>
        <v>381</v>
      </c>
      <c r="F47" s="12">
        <f t="shared" si="1"/>
        <v>5.9427993751267012</v>
      </c>
      <c r="G47" s="12">
        <f t="shared" si="2"/>
        <v>0.14674162436132931</v>
      </c>
      <c r="H47" s="13"/>
      <c r="I47" s="13"/>
      <c r="J47" s="11"/>
      <c r="K47" s="11"/>
    </row>
  </sheetData>
  <mergeCells count="2">
    <mergeCell ref="L3:L4"/>
    <mergeCell ref="A2:A3"/>
  </mergeCell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case_doubling_days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2020-04-14T05:09:24Z</dcterms:modified>
</cp:coreProperties>
</file>