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ni/PycharmProjects/drawdown/data/ocean/"/>
    </mc:Choice>
  </mc:AlternateContent>
  <xr:revisionPtr revIDLastSave="0" documentId="8_{5F57D5C7-DCD5-2944-A836-3B61BC38553B}" xr6:coauthVersionLast="40" xr6:coauthVersionMax="40" xr10:uidLastSave="{00000000-0000-0000-0000-000000000000}"/>
  <bookViews>
    <workbookView xWindow="1420" yWindow="1180" windowWidth="35180" windowHeight="19720" xr2:uid="{36988E34-BC54-5843-884F-049D68F2BBFF}"/>
  </bookViews>
  <sheets>
    <sheet name="WORLD_Ocean_Data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</externalReferences>
  <definedNames>
    <definedName name="_xlnm._FilterDatabase" localSheetId="0" hidden="1">WORLD_Ocean_Data!#REF!</definedName>
    <definedName name="AdoptionExtrapolation">'[1]Custom Adoption'!#REF!</definedName>
    <definedName name="AdoptionFactoring">#REF!</definedName>
    <definedName name="AdoptionUnitOfMeasure">'[3]Main Controls'!#REF!</definedName>
    <definedName name="agro_inputs">#REF!</definedName>
    <definedName name="Alpha">'[4]C. Adoption Curve'!$B$119</definedName>
    <definedName name="Alphaaa">#REF!</definedName>
    <definedName name="b">'[4]A. Calculations'!#REF!</definedName>
    <definedName name="Blooms">'[2]DEZ Data'!$B$704</definedName>
    <definedName name="BuiltInLearningRate">'[2]First Cost'!$A$19</definedName>
    <definedName name="CH4CalcsCH4PPB">'[2]CH4 Calcs'!$A$64</definedName>
    <definedName name="CH4CalcsCH4Reduced">'[2]CH4 Calcs'!$A$7</definedName>
    <definedName name="chemicals">#REF!</definedName>
    <definedName name="ChoiceListFeedstocks">[5]Chains!$H$11:$H$12</definedName>
    <definedName name="CHRT_ADPN_data">OFFSET('[2]Unit Adoption Calculations'!$BB$136,'[2]Detailed Results'!$E$3-2014,0,'[2]Detailed Results'!$G$3-'[2]Detailed Results'!$E$3+1,1)</definedName>
    <definedName name="CHRT_ADPN_World">OFFSET('[2]Unit Adoption Calculations'!$C$136,'[2]Detailed Results'!$E$3-2014,0,'[2]Detailed Results'!$G$3-'[2]Detailed Results'!$E$3+1,1)</definedName>
    <definedName name="CHRT_ADPNReg_ABNJ">'[2]Unit Adoption Calculations'!$I$142:$I$172</definedName>
    <definedName name="CHRT_ADPNReg_ABNJ_data">OFFSET('[2]Unit Adoption Calculations'!$BC$136,'[2]Detailed Results'!$E$3-2014,4,'[2]Detailed Results'!$G$3-'[2]Detailed Results'!$E$3+1,1)</definedName>
    <definedName name="CHRT_ADPNReg_AsJ">OFFSET('[2]Unit Adoption Calculations'!$F$136,'[2]Detailed Results'!$E$3-2014,0,'[2]Detailed Results'!$G$3-'[2]Detailed Results'!$E$3+1,1)</definedName>
    <definedName name="CHRT_ADPNReg_AsJ_data">OFFSET('[2]Unit Adoption Calculations'!$BC$136,'[2]Detailed Results'!$E$3-2014,2,'[2]Detailed Results'!$G$3-'[2]Detailed Results'!$E$3+1,1)</definedName>
    <definedName name="CHRT_ADPNReg_EEur">OFFSET('[2]Unit Adoption Calculations'!$E$136,'[2]Detailed Results'!$E$3-2014,0,'[2]Detailed Results'!$G$3-'[2]Detailed Results'!$E$3+1,1)</definedName>
    <definedName name="CHRT_ADPNReg_EEur_data">OFFSET('[2]Unit Adoption Calculations'!$BC$136,'[2]Detailed Results'!$E$3-2014,1,'[2]Detailed Results'!$G$3-'[2]Detailed Results'!$E$3+1,1)</definedName>
    <definedName name="CHRT_ADPNReg_LAT">OFFSET('[2]Unit Adoption Calculations'!$H$136,'[2]Detailed Results'!$E$3-2014,0,'[2]Detailed Results'!$G$3-'[2]Detailed Results'!$E$3+1,1)</definedName>
    <definedName name="CHRT_ADPNReg_LAT_data">OFFSET('[2]Unit Adoption Calculations'!$BC$136,'[2]Detailed Results'!$E$3-2014,4,'[2]Detailed Results'!$G$3-'[2]Detailed Results'!$E$3+1,1)</definedName>
    <definedName name="CHRT_ADPNReg_MEA">OFFSET('[2]Unit Adoption Calculations'!$G$136,'[2]Detailed Results'!$E$3-2014,0,'[2]Detailed Results'!$G$3-'[2]Detailed Results'!$E$3+1,1)</definedName>
    <definedName name="CHRT_ADPNReg_MEA_data">OFFSET('[2]Unit Adoption Calculations'!$BC$136,'[2]Detailed Results'!$E$3-2014,3,'[2]Detailed Results'!$G$3-'[2]Detailed Results'!$E$3+1,1)</definedName>
    <definedName name="CHRT_ADPNReg_OECD90">OFFSET('[2]Unit Adoption Calculations'!$D$136,'[2]Detailed Results'!$E$3-2014,0,'[2]Detailed Results'!$G$3-'[2]Detailed Results'!$E$3+1,1)</definedName>
    <definedName name="CHRT_ADPNReg_OECD90_data">OFFSET('[2]Unit Adoption Calculations'!$BC$136,'[2]Detailed Results'!$E$3-2014,0,'[2]Detailed Results'!$G$3-'[2]Detailed Results'!$E$3+1,1)</definedName>
    <definedName name="CHRT_ADYOY_OPT_SOL">OFFSET('[2]Unit Adoption Calculations'!$C$136,'[2]Detailed Results'!$E$3-2014,0,'[2]Detailed Results'!$G$3-'[2]Detailed Results'!$E$3+1,1)</definedName>
    <definedName name="CHRT_ADYOY_OPT_TAM">OFFSET('[2]Unit Adoption Calculations'!$C$69,'[2]Detailed Results'!$E$3-2014,0,'[2]Detailed Results'!$G$3-'[2]Detailed Results'!$E$3+1,1)</definedName>
    <definedName name="CHRT_ADYOY_OPT_TLA">OFFSET('[2]Unit Adoption Calculations'!$C$69,'[2]Detailed Results'!$E$3-2014,0,'[2]Detailed Results'!$G$3-'[2]Detailed Results'!$E$3+1,1)</definedName>
    <definedName name="CHRT_ADYOY_REF_SOL">OFFSET('[2]Unit Adoption Calculations'!$C$198,'[2]Detailed Results'!$E$3-2014,0,'[2]Detailed Results'!$G$3-'[2]Detailed Results'!$E$3+1,1)</definedName>
    <definedName name="CHRT_ADYOY_REF_TAM">OFFSET('[2]Unit Adoption Calculations'!$C$17,'[2]Detailed Results'!$E$3-2014,0,'[2]Detailed Results'!$G$3-'[2]Detailed Results'!$E$3+1,1)</definedName>
    <definedName name="CHRT_ADYOY_REF_TLA">OFFSET('[2]Unit Adoption Calculations'!$C$17,'[2]Detailed Results'!$E$3-2014,0,'[2]Detailed Results'!$G$3-'[2]Detailed Results'!$E$3+1,1)</definedName>
    <definedName name="CHRT_CO2Cumu_Data">OFFSET('[2]Detailed Results'!$S$41,'[2]Detailed Results'!$E$3-2014,0,'[2]Detailed Results'!$G$3-'[2]Detailed Results'!$E$3+1,1)</definedName>
    <definedName name="CHRT_CO2MMT_data">OFFSET('[2]CO2 Calcs'!$B$64,'[2]Detailed Results'!$E$3-2014,0,'[2]Detailed Results'!$G$3-'[2]Detailed Results'!$E$3+1,1)</definedName>
    <definedName name="CHRT_CO2MMT_World">OFFSET('[2]CO2 Calcs'!$B$64,'[2]Detailed Results'!$E$3-2014,0,'[2]Detailed Results'!$G$3-'[2]Detailed Results'!$E$3+1,1)</definedName>
    <definedName name="CHRT_CO2MMTReg_ABNJ">OFFSET('[2]CO2 Calcs'!$B$64,'[2]Detailed Results'!$E$3-2014,6,'[2]Detailed Results'!$G$3-'[2]Detailed Results'!$E$3+1,1)</definedName>
    <definedName name="CHRT_CO2MMTReg_AsJ">OFFSET('[2]CO2 Calcs'!$B$64,'[2]Detailed Results'!$E$3-2014,3,'[2]Detailed Results'!$G$3-'[2]Detailed Results'!$E$3+1,1)</definedName>
    <definedName name="CHRT_CO2MMTReg_China">OFFSET('[2]CO2 Calcs'!$B$64,'[2]Detailed Results'!$E$3-2014,6,'[2]Detailed Results'!$G$3-'[2]Detailed Results'!$E$3+1,1)</definedName>
    <definedName name="CHRT_CO2MMTReg_EEur">OFFSET('[2]CO2 Calcs'!$B$64,'[2]Detailed Results'!$E$3-2014,2,'[2]Detailed Results'!$G$3-'[2]Detailed Results'!$E$3+1,1)</definedName>
    <definedName name="CHRT_CO2MMTReg_EU">OFFSET('[2]CO2 Calcs'!$B$64,'[2]Detailed Results'!$E$3-2014,8,'[2]Detailed Results'!$G$3-'[2]Detailed Results'!$E$3+1,1)</definedName>
    <definedName name="CHRT_CO2MMTReg_India">OFFSET('[2]CO2 Calcs'!$B$64,'[2]Detailed Results'!$E$3-2014,7,'[2]Detailed Results'!$G$3-'[2]Detailed Results'!$E$3+1,1)</definedName>
    <definedName name="CHRT_CO2MMTReg_LAT">OFFSET('[2]CO2 Calcs'!$B$64,'[2]Detailed Results'!$E$3-2014,5,'[2]Detailed Results'!$G$3-'[2]Detailed Results'!$E$3+1,1)</definedName>
    <definedName name="CHRT_CO2MMTReg_MEA">OFFSET('[2]CO2 Calcs'!$B$64,'[2]Detailed Results'!$E$3-2014,4,'[2]Detailed Results'!$G$3-'[2]Detailed Results'!$E$3+1,1)</definedName>
    <definedName name="CHRT_CO2MMTReg_OECD90">OFFSET('[2]CO2 Calcs'!$B$64,'[2]Detailed Results'!$E$3-2014,1,'[2]Detailed Results'!$G$3-'[2]Detailed Results'!$E$3+1,1)</definedName>
    <definedName name="CHRT_CO2MMTReg_USA">OFFSET('[2]CO2 Calcs'!$B$64,'[2]Detailed Results'!$E$3-2014,9,'[2]Detailed Results'!$G$3-'[2]Detailed Results'!$E$3+1,1)</definedName>
    <definedName name="CHRT_CO2PPM_data">OFFSET('[2]CO2 Calcs'!$B$171,'[2]Detailed Results'!$E$3-2014,0,'[2]Detailed Results'!$G$3-'[2]Detailed Results'!$E$3+1,1)</definedName>
    <definedName name="CHRT_CO2PPM_World">OFFSET('[2]CO2 Calcs'!$B$172,'[2]Detailed Results'!$E$3-2014,0,'[2]Detailed Results'!$G$3-'[2]Detailed Results'!$E$3+1,1)</definedName>
    <definedName name="CHRT_CO2SequestCumu">OFFSET('[2]Detailed Results'!$Y$41,'[2]Detailed Results'!$E$3-2014,0,'[2]Detailed Results'!$G$3-'[2]Detailed Results'!$E$3+1,1)</definedName>
    <definedName name="CHRT_CO2Sequestration">OFFSET('[2]CO2 Calcs'!$B$120,'[2]Detailed Results'!$E$3-2014,0,'[2]Detailed Results'!$G$3-'[2]Detailed Results'!$E$3+1,1)</definedName>
    <definedName name="CHRT_NPM_CONV">OFFSET('[2]Operating Cost'!$B$68,'[2]Detailed Results'!$E$3-2014,1,'[2]Detailed Results'!$G$3-'[2]Detailed Results'!$E$3+1,1)</definedName>
    <definedName name="CHRT_NPM_SOL">OFFSET('[2]Operating Cost'!$B$68,'[2]Detailed Results'!$E$3-2014,0,'[2]Detailed Results'!$G$3-'[2]Detailed Results'!$E$3+1,1)</definedName>
    <definedName name="CHRT_years">OFFSET('[2]Unit Adoption Calculations'!$B$17,'[2]Detailed Results'!$E$3-2014,0,'[2]Detailed Results'!$G$3-'[2]Detailed Results'!$E$3+1,1)</definedName>
    <definedName name="CHRT_Yield">OFFSET('[2]Detailed Results'!$V$41,'[2]Detailed Results'!$E$3-2014,0,'[2]Detailed Results'!$G$3-'[2]Detailed Results'!$E$3+1,1)</definedName>
    <definedName name="CO2CalcsCO2eqMMT">'[2]CO2 Calcs'!$A$61</definedName>
    <definedName name="CO2CalcsCO2eqPPM">'[2]CO2 Calcs'!$A$222</definedName>
    <definedName name="CO2CalcsCO2MMT">'[2]CO2 Calcs'!$A$7</definedName>
    <definedName name="CO2CalcsCO2PPM">'[2]CO2 Calcs'!$A$169</definedName>
    <definedName name="CurrentAdoptionMix">'[3]Main Controls'!#REF!</definedName>
    <definedName name="CustomAdoptionCustomizedAdoption">'[2]Custom PDS Adoption'!$A$17</definedName>
    <definedName name="CustomOPTTables">'[2]Custom PDS Adoption'!$A$77:$B$614</definedName>
    <definedName name="CustomREFTables">'[2]Custom REF Adoption'!$A$77:$B$614</definedName>
    <definedName name="CustomScenarioTables">'[6]Custom Adoption'!$A$77:$B$1000</definedName>
    <definedName name="CustomTLA">'[2]Advanced Controls'!$E$54</definedName>
    <definedName name="Deserts">'[2]DEZ Data'!$B$557</definedName>
    <definedName name="EF_agro_inputs">#REF!</definedName>
    <definedName name="EF_chemicals_kg">#REF!</definedName>
    <definedName name="EF_chemicals_MJ">#REF!</definedName>
    <definedName name="EF_electricity">#REF!</definedName>
    <definedName name="EF_fuels_MJ">#REF!</definedName>
    <definedName name="eins">#REF!</definedName>
    <definedName name="electricity">#REF!</definedName>
    <definedName name="EmissionsFactorsBAUGridEFCO2">'[2]Emissions Factors'!$A$64</definedName>
    <definedName name="EmissionsFactorsBAUGridEFCO2eq">'[2]Emissions Factors'!$A$9</definedName>
    <definedName name="EmissionsFactorsOPTGridEFCO2">'[2]Emissions Factors'!$A$177</definedName>
    <definedName name="EmissionsFactorsOPTGridEFCO2eq">'[2]Emissions Factors'!$A$120</definedName>
    <definedName name="EnterSolutionName">'[2]Advanced Controls'!$C$40</definedName>
    <definedName name="Equator">'[2]DEZ Data'!$B$851</definedName>
    <definedName name="eselection">#REF!</definedName>
    <definedName name="FE_transport">#REF!</definedName>
    <definedName name="FirstCostFactoring">'[2]First Cost'!$A$91:$A$91</definedName>
    <definedName name="FirstCostForecast">'[2]First Cost'!$A$8</definedName>
    <definedName name="FirstCostSolution">'[2]Advanced Controls'!$B$92</definedName>
    <definedName name="Flächentyp">#REF!</definedName>
    <definedName name="FuelEmissionsFactor">'[2]Advanced Controls'!$I$123</definedName>
    <definedName name="fuels">#REF!</definedName>
    <definedName name="fuelselection">#REF!</definedName>
    <definedName name="FunctionalUnitOfMeasure">'[2]Advanced Controls'!$C$41</definedName>
    <definedName name="GAEZmoisture">#REF!</definedName>
    <definedName name="GAEZslope">#REF!</definedName>
    <definedName name="GAEZsoil">#REF!</definedName>
    <definedName name="GAEZsum">#REF!</definedName>
    <definedName name="GAEZthermal">#REF!</definedName>
    <definedName name="GlobArct">'[2]DEZ Data'!$B$851</definedName>
    <definedName name="GlobArid">'[2]DEZ Data'!$B$704</definedName>
    <definedName name="Growth">'[1]Adoption Data'!$DA$2:$DA$4</definedName>
    <definedName name="HelperTablesDefaultBAUInterpolation">'[2]Helper Tables'!$A$13</definedName>
    <definedName name="HelperTablesDefaultOPTInterpolation">'[2]Helper Tables'!$A$77</definedName>
    <definedName name="HelperTablesUsingPolynomials">'[2]Helper Tables'!$A$148</definedName>
    <definedName name="Ice">'[2]DEZ Data'!$B$410</definedName>
    <definedName name="imit_rate">#REF!</definedName>
    <definedName name="IndirectCO2">'[3]Main Controls'!#REF!</definedName>
    <definedName name="infinity">'[2]Helper Tables'!$R$8</definedName>
    <definedName name="innov_rate">#REF!</definedName>
    <definedName name="Klimazone">#REF!</definedName>
    <definedName name="Land_Areas">#REF!</definedName>
    <definedName name="Land_Solutions">#REF!</definedName>
    <definedName name="LearningRateSolution">'[3]Main Controls'!#REF!</definedName>
    <definedName name="LHV_fuels">#REF!</definedName>
    <definedName name="LHV_solids">#REF!</definedName>
    <definedName name="LifetimeConventional">'[3]Main Controls'!#REF!</definedName>
    <definedName name="LifetimeCostSavingsFactoring">'[2]Operating Cost'!$A$254</definedName>
    <definedName name="LifetimeCostSavingsForecast">'[2]Operating Cost'!$A$120</definedName>
    <definedName name="LifetimeSolution">'[3]Main Controls'!$B$184</definedName>
    <definedName name="lrlcofaocmb00_Country" localSheetId="0">WORLD_Ocean_Data!$B$129:$F$327</definedName>
    <definedName name="OperatingCostFactoring">'[2]Operating Cost'!$A$527:$A$527</definedName>
    <definedName name="OperatingCostSavingCalculation">'[2]Operating Cost'!$A$9</definedName>
    <definedName name="Option_A_0_B_1">#REF!</definedName>
    <definedName name="Peak">'[4]C. Adoption Curve'!$B$117</definedName>
    <definedName name="Peak1">#REF!</definedName>
    <definedName name="sat_limit">#REF!</definedName>
    <definedName name="Scenario">'[1]Custom Adoption'!$F$15:$F$16</definedName>
    <definedName name="SequestrationRates">'[2]Variable Meta-analysis'!$C$762</definedName>
    <definedName name="Shallow">'[2]DEZ Data'!$B$116</definedName>
    <definedName name="Slopes">'[2]DEZ Data'!$B$263</definedName>
    <definedName name="solids">#REF!</definedName>
    <definedName name="TAMFactoring">'[3]TLA Data'!#REF!</definedName>
    <definedName name="TempHumid">'[2]DEZ Data'!$B$263</definedName>
    <definedName name="TempSemi">'[2]DEZ Data'!$B$557</definedName>
    <definedName name="Testliste">#REF!</definedName>
    <definedName name="Tiime2">#REF!</definedName>
    <definedName name="Time">'[4]C. Adoption Curve'!$A$123:$A$208</definedName>
    <definedName name="Time0">'[4]C. Adoption Curve'!$B$120</definedName>
    <definedName name="Time1">NA()</definedName>
    <definedName name="Time2">NA()</definedName>
    <definedName name="Timee">#REF!</definedName>
    <definedName name="Timme0">#REF!</definedName>
    <definedName name="Timme2">#REF!</definedName>
    <definedName name="TLAArctic">'[3]TLA Data'!#REF!</definedName>
    <definedName name="TLAInputUSA">'[2]TOA Data'!$A$644</definedName>
    <definedName name="TOA_input_EU">'[2]TOA Data'!$A$583</definedName>
    <definedName name="TOA_input_India">'[2]TOA Data'!$A$522</definedName>
    <definedName name="Transition">'[2]DEZ Data'!$B$998</definedName>
    <definedName name="Transport">#REF!</definedName>
    <definedName name="transportselection">#REF!</definedName>
    <definedName name="Trend">'[1]Adoption Data'!$DB$2:$DB$5</definedName>
    <definedName name="TropHumid">'[2]DEZ Data'!$B$116</definedName>
    <definedName name="TropSemi">'[2]DEZ Data'!$B$410</definedName>
    <definedName name="UnitsAdoptionAnnualFunctionalUnitsAdoptedBAU">'[2]Unit Adoption Calculations'!$A$186</definedName>
    <definedName name="UnitsAdoptionAnnualFunctionalUnitsAdoptedOPT">'[2]Unit Adoption Calculations'!$A$124</definedName>
    <definedName name="UnitsAdoptionBAUGDPperCapitaTAM">'[2]Unit Adoption Calculations'!$CF$14</definedName>
    <definedName name="UnitsAdoptionBAUTAM">'[2]Unit Adoption Calculations'!$B$14</definedName>
    <definedName name="UnitsAdoptionDirectEmissionsSaved">'[2]Unit Adoption Calculations'!$BA$305</definedName>
    <definedName name="UnitsAdoptionEnergyUnitsSaved">'[2]Unit Adoption Calculations'!$A$305</definedName>
    <definedName name="UnitsAdoptionFuelUnitsAvoided">'[2]Unit Adoption Calculations'!$AI$305</definedName>
    <definedName name="UnitsAdoptionGDPperCapitaBAU">'[2]Unit Adoption Calculations'!$BA$14</definedName>
    <definedName name="UnitsAdoptionGDPperCapitaOPT">'[2]Unit Adoption Calculations'!$BA$66</definedName>
    <definedName name="UnitsAdoptionGDPScenarioBAU">'[2]Unit Adoption Calculations'!$AI$14</definedName>
    <definedName name="UnitsAdoptionGDPScenarioOPT">'[2]Unit Adoption Calculations'!$AI$66</definedName>
    <definedName name="UnitsAdoptionNetAnnualUnitsAdopted">'[2]Unit Adoption Calculations'!$A$249</definedName>
    <definedName name="UnitsAdoptionNewAdoptionUnitsBAU">'[2]Unit Adoption Calculations'!$AI$196</definedName>
    <definedName name="UnitsAdoptionNewAdoptionUnitsOPT">'[2]Unit Adoption Calculations'!$AI$134</definedName>
    <definedName name="UnitsAdoptionOPTGDPperCapitaTAM">'[2]Unit Adoption Calculations'!$CF$66</definedName>
    <definedName name="UnitsAdoptionOPTTAM">'[2]Unit Adoption Calculations'!$B$66</definedName>
    <definedName name="UnitsAdoptionOutput">'[2]Unit Adoption Calculations'!$B$69:$M$105</definedName>
    <definedName name="UnitsAdoptionPopulationScenarioBAU">'[2]Unit Adoption Calculations'!$R$14</definedName>
    <definedName name="UnitsAdoptionPopulationScenarioOPT">'[2]Unit Adoption Calculations'!$R$66</definedName>
    <definedName name="UnitsAdoptionTotalConventionalFunctionalUnitsBAU">'[2]Unit Adoption Calculations'!$R$249</definedName>
    <definedName name="UnitsAdoptionTotalNewConventionalUnits">'[2]Unit Adoption Calculations'!$AI$249</definedName>
    <definedName name="UnitsAdoptionTotalUnitsBAU">'[2]Unit Adoption Calculations'!$BA$196</definedName>
    <definedName name="UnitsAdoptionTotalUnitsOPT">'[2]Unit Adoption Calculations'!$BA$134</definedName>
    <definedName name="Value1">NA()</definedName>
    <definedName name="Value10">#REF!</definedName>
    <definedName name="Value2">NA()</definedName>
    <definedName name="Variable19">'[2]Variable Meta-analysis'!$C$832</definedName>
    <definedName name="Variable20">'[2]Variable Meta-analysis'!$C$796</definedName>
    <definedName name="Variable21">'[2]Variable Meta-analysis'!$C$871</definedName>
    <definedName name="Variable22">'[2]Variable Meta-analysis'!$C$908</definedName>
    <definedName name="Variable23">'[2]Variable Meta-analysis'!$C$943</definedName>
    <definedName name="Variable24">'[2]Variable Meta-analysis'!$C$979</definedName>
    <definedName name="Variable25">'[2]Variable Meta-analysis'!$C$1014</definedName>
    <definedName name="Variable26">'[2]Variable Meta-analysis'!$C$1050</definedName>
    <definedName name="Variable27">'[2]Variable Meta-analysis'!$C$1086</definedName>
    <definedName name="Variable28">'[2]Variable Meta-analysis'!$C$1122</definedName>
    <definedName name="Variable29">'[2]Variable Meta-analysis'!$C$225</definedName>
    <definedName name="Variable30">'[2]Variable Meta-analysis'!$C$260</definedName>
    <definedName name="Variable9">'[2]Variable Meta-analysis'!$C$442</definedName>
    <definedName name="VariableAnnualEnergyConv">'[2]Variable Meta-analysis'!$C$372</definedName>
    <definedName name="VariableAnnualEnergyReduced">'[2]Variable Meta-analysis'!$C$406</definedName>
    <definedName name="VariableCH4Reduced">'[2]Variable Meta-analysis'!$C$650</definedName>
    <definedName name="VariableConventionalDirectEmissions">'[2]Variable Meta-analysis'!$C$544</definedName>
    <definedName name="VariableConventionalDisposal">'[2]Variable Meta-analysis'!$C$296</definedName>
    <definedName name="VariableConventionalFirstCost">'[2]Variable Meta-analysis'!$C$46</definedName>
    <definedName name="VariableConventionalIndirectCO2">'[2]Variable Meta-analysis'!$C$687</definedName>
    <definedName name="VariableConventionalLifetime">'[2]Variable Meta-analysis'!$C$616</definedName>
    <definedName name="VariableConventionalOperatingCost">'[2]Variable Meta-analysis'!$C$153</definedName>
    <definedName name="VariableFuelConsumed">'[2]Variable Meta-analysis'!$C$476</definedName>
    <definedName name="VariableFuelEfficiencyFactorSolution">'[2]Variable Meta-analysis'!$C$510</definedName>
    <definedName name="VariableSolutionDirectEmissions">'[2]Variable Meta-analysis'!$C$580</definedName>
    <definedName name="VariableSolutionDisposal">'[2]Variable Meta-analysis'!$C$332</definedName>
    <definedName name="VariableSolutionFirstCost">'[2]Variable Meta-analysis'!$C$115</definedName>
    <definedName name="VariableSolutionIndirectCO2">'[2]Variable Meta-analysis'!$C$723</definedName>
    <definedName name="VariableSolutionLifetime">'[2]Variable Meta-analysis'!$C$796</definedName>
    <definedName name="VariableSolutionOperatingCost">'[2]Variable Meta-analysis'!$C$189</definedName>
    <definedName name="Vlue1">#REF!</definedName>
    <definedName name="Vlue2">#REF!</definedName>
  </definedNames>
  <calcPr calcId="181029" calcOnSave="0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335" i="1" l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6" i="1"/>
  <c r="AA333" i="1"/>
  <c r="Z333" i="1"/>
  <c r="Y333" i="1"/>
  <c r="X333" i="1"/>
  <c r="W333" i="1"/>
  <c r="V333" i="1"/>
  <c r="U333" i="1"/>
  <c r="T333" i="1"/>
  <c r="S333" i="1"/>
  <c r="R333" i="1"/>
  <c r="Q333" i="1"/>
  <c r="P333" i="1"/>
  <c r="O333" i="1"/>
  <c r="N333" i="1"/>
  <c r="M333" i="1"/>
  <c r="L333" i="1"/>
  <c r="K333" i="1"/>
  <c r="J333" i="1"/>
  <c r="I333" i="1"/>
  <c r="H333" i="1"/>
  <c r="G333" i="1"/>
  <c r="AB332" i="1"/>
  <c r="AB331" i="1"/>
  <c r="AB330" i="1"/>
  <c r="AB329" i="1"/>
  <c r="AB328" i="1"/>
  <c r="AB327" i="1"/>
  <c r="AB326" i="1"/>
  <c r="AB325" i="1"/>
  <c r="AB324" i="1"/>
  <c r="AB323" i="1"/>
  <c r="AB322" i="1"/>
  <c r="AB321" i="1"/>
  <c r="AB320" i="1"/>
  <c r="AB319" i="1"/>
  <c r="AB318" i="1"/>
  <c r="AB317" i="1"/>
  <c r="AB316" i="1"/>
  <c r="AB315" i="1"/>
  <c r="AB314" i="1"/>
  <c r="AB313" i="1"/>
  <c r="AB312" i="1"/>
  <c r="AB311" i="1"/>
  <c r="AB310" i="1"/>
  <c r="AB309" i="1"/>
  <c r="AB308" i="1"/>
  <c r="AB307" i="1"/>
  <c r="AB306" i="1"/>
  <c r="AB305" i="1"/>
  <c r="AB304" i="1"/>
  <c r="AB303" i="1"/>
  <c r="AB302" i="1"/>
  <c r="AB301" i="1"/>
  <c r="AB300" i="1"/>
  <c r="AB299" i="1"/>
  <c r="AB298" i="1"/>
  <c r="AB297" i="1"/>
  <c r="AB296" i="1"/>
  <c r="AB295" i="1"/>
  <c r="AB294" i="1"/>
  <c r="AB293" i="1"/>
  <c r="AB292" i="1"/>
  <c r="AB291" i="1"/>
  <c r="AB290" i="1"/>
  <c r="AB289" i="1"/>
  <c r="AB288" i="1"/>
  <c r="AB287" i="1"/>
  <c r="AB286" i="1"/>
  <c r="AB285" i="1"/>
  <c r="AB284" i="1"/>
  <c r="AB283" i="1"/>
  <c r="AB282" i="1"/>
  <c r="AB281" i="1"/>
  <c r="AB280" i="1"/>
  <c r="AB279" i="1"/>
  <c r="AB278" i="1"/>
  <c r="AB277" i="1"/>
  <c r="AB276" i="1"/>
  <c r="AB275" i="1"/>
  <c r="AB274" i="1"/>
  <c r="AB273" i="1"/>
  <c r="AB272" i="1"/>
  <c r="AB271" i="1"/>
  <c r="AB270" i="1"/>
  <c r="AB269" i="1"/>
  <c r="AB268" i="1"/>
  <c r="AB267" i="1"/>
  <c r="AB266" i="1"/>
  <c r="AB265" i="1"/>
  <c r="AB264" i="1"/>
  <c r="AB263" i="1"/>
  <c r="AB262" i="1"/>
  <c r="AB261" i="1"/>
  <c r="AB260" i="1"/>
  <c r="AB259" i="1"/>
  <c r="AB258" i="1"/>
  <c r="AB257" i="1"/>
  <c r="AB256" i="1"/>
  <c r="AB255" i="1"/>
  <c r="AB254" i="1"/>
  <c r="AB253" i="1"/>
  <c r="AB252" i="1"/>
  <c r="AB251" i="1"/>
  <c r="AB250" i="1"/>
  <c r="AB249" i="1"/>
  <c r="AB248" i="1"/>
  <c r="AB247" i="1"/>
  <c r="AB246" i="1"/>
  <c r="AB245" i="1"/>
  <c r="AB244" i="1"/>
  <c r="AB243" i="1"/>
  <c r="AB242" i="1"/>
  <c r="AB241" i="1"/>
  <c r="AB240" i="1"/>
  <c r="AB239" i="1"/>
  <c r="AB238" i="1"/>
  <c r="AB237" i="1"/>
  <c r="AB236" i="1"/>
  <c r="AB235" i="1"/>
  <c r="AB234" i="1"/>
  <c r="AB233" i="1"/>
  <c r="AB232" i="1"/>
  <c r="AB231" i="1"/>
  <c r="AB230" i="1"/>
  <c r="AB229" i="1"/>
  <c r="AB228" i="1"/>
  <c r="AB227" i="1"/>
  <c r="AB226" i="1"/>
  <c r="AB225" i="1"/>
  <c r="AB224" i="1"/>
  <c r="AB223" i="1"/>
  <c r="AB222" i="1"/>
  <c r="AB221" i="1"/>
  <c r="AB220" i="1"/>
  <c r="AB219" i="1"/>
  <c r="AB218" i="1"/>
  <c r="AB217" i="1"/>
  <c r="AB216" i="1"/>
  <c r="AB215" i="1"/>
  <c r="AB214" i="1"/>
  <c r="AB213" i="1"/>
  <c r="AB212" i="1"/>
  <c r="AB211" i="1"/>
  <c r="AB210" i="1"/>
  <c r="AB209" i="1"/>
  <c r="AB208" i="1"/>
  <c r="AB207" i="1"/>
  <c r="AB206" i="1"/>
  <c r="AB205" i="1"/>
  <c r="AB204" i="1"/>
  <c r="AB203" i="1"/>
  <c r="AB202" i="1"/>
  <c r="AB201" i="1"/>
  <c r="AB200" i="1"/>
  <c r="AB199" i="1"/>
  <c r="AB198" i="1"/>
  <c r="AB197" i="1"/>
  <c r="AB196" i="1"/>
  <c r="AB195" i="1"/>
  <c r="AB194" i="1"/>
  <c r="AB193" i="1"/>
  <c r="AB192" i="1"/>
  <c r="AB191" i="1"/>
  <c r="AB190" i="1"/>
  <c r="AB189" i="1"/>
  <c r="AB188" i="1"/>
  <c r="AB187" i="1"/>
  <c r="AB186" i="1"/>
  <c r="AB185" i="1"/>
  <c r="AB184" i="1"/>
  <c r="AB183" i="1"/>
  <c r="AB182" i="1"/>
  <c r="AB181" i="1"/>
  <c r="AB180" i="1"/>
  <c r="AB179" i="1"/>
  <c r="AB178" i="1"/>
  <c r="AB177" i="1"/>
  <c r="AB176" i="1"/>
  <c r="AB175" i="1"/>
  <c r="AB174" i="1"/>
  <c r="AB173" i="1"/>
  <c r="AB172" i="1"/>
  <c r="AB171" i="1"/>
  <c r="AB170" i="1"/>
  <c r="AB169" i="1"/>
  <c r="AB168" i="1"/>
  <c r="AB167" i="1"/>
  <c r="AB166" i="1"/>
  <c r="AB165" i="1"/>
  <c r="AB164" i="1"/>
  <c r="AB163" i="1"/>
  <c r="AB162" i="1"/>
  <c r="AB161" i="1"/>
  <c r="AB160" i="1"/>
  <c r="AB159" i="1"/>
  <c r="AB158" i="1"/>
  <c r="AB157" i="1"/>
  <c r="AB156" i="1"/>
  <c r="AB155" i="1"/>
  <c r="AB154" i="1"/>
  <c r="AB153" i="1"/>
  <c r="AB152" i="1"/>
  <c r="AB151" i="1"/>
  <c r="AB150" i="1"/>
  <c r="AB149" i="1"/>
  <c r="AB148" i="1"/>
  <c r="AB147" i="1"/>
  <c r="AB146" i="1"/>
  <c r="AB145" i="1"/>
  <c r="AB144" i="1"/>
  <c r="AB143" i="1"/>
  <c r="AB142" i="1"/>
  <c r="AB141" i="1"/>
  <c r="AB140" i="1"/>
  <c r="AB139" i="1"/>
  <c r="AB138" i="1"/>
  <c r="AB137" i="1"/>
  <c r="AB136" i="1"/>
  <c r="AB135" i="1"/>
  <c r="AB134" i="1"/>
  <c r="AB133" i="1"/>
  <c r="AB132" i="1"/>
  <c r="AB131" i="1"/>
  <c r="AB130" i="1"/>
  <c r="J123" i="1"/>
  <c r="I123" i="1"/>
  <c r="H123" i="1"/>
  <c r="G123" i="1"/>
  <c r="F123" i="1"/>
  <c r="E123" i="1"/>
  <c r="D123" i="1"/>
  <c r="J122" i="1"/>
  <c r="I122" i="1"/>
  <c r="H122" i="1"/>
  <c r="G122" i="1"/>
  <c r="F122" i="1"/>
  <c r="E122" i="1"/>
  <c r="D122" i="1"/>
  <c r="J121" i="1"/>
  <c r="I121" i="1"/>
  <c r="H121" i="1"/>
  <c r="G121" i="1"/>
  <c r="F121" i="1"/>
  <c r="E121" i="1"/>
  <c r="D121" i="1"/>
  <c r="J120" i="1"/>
  <c r="I120" i="1"/>
  <c r="H120" i="1"/>
  <c r="G120" i="1"/>
  <c r="E120" i="1"/>
  <c r="D120" i="1"/>
  <c r="J112" i="1"/>
  <c r="J113" i="1"/>
  <c r="J114" i="1"/>
  <c r="J115" i="1"/>
  <c r="J116" i="1"/>
  <c r="J117" i="1"/>
  <c r="J118" i="1"/>
  <c r="I112" i="1"/>
  <c r="I113" i="1"/>
  <c r="I114" i="1"/>
  <c r="I115" i="1"/>
  <c r="I116" i="1"/>
  <c r="I117" i="1"/>
  <c r="I118" i="1"/>
  <c r="H112" i="1"/>
  <c r="H113" i="1"/>
  <c r="H114" i="1"/>
  <c r="H115" i="1"/>
  <c r="H116" i="1"/>
  <c r="H117" i="1"/>
  <c r="H118" i="1"/>
  <c r="G112" i="1"/>
  <c r="G113" i="1"/>
  <c r="G114" i="1"/>
  <c r="G115" i="1"/>
  <c r="G116" i="1"/>
  <c r="G118" i="1"/>
  <c r="F117" i="1"/>
  <c r="F118" i="1"/>
  <c r="E112" i="1"/>
  <c r="E113" i="1"/>
  <c r="E114" i="1"/>
  <c r="E115" i="1"/>
  <c r="E116" i="1"/>
  <c r="E117" i="1"/>
  <c r="E118" i="1"/>
  <c r="D112" i="1"/>
  <c r="D113" i="1"/>
  <c r="D114" i="1"/>
  <c r="D115" i="1"/>
  <c r="D116" i="1"/>
  <c r="D117" i="1"/>
  <c r="D118" i="1"/>
  <c r="J106" i="1"/>
  <c r="I106" i="1"/>
  <c r="H106" i="1"/>
  <c r="G106" i="1"/>
  <c r="F106" i="1"/>
  <c r="E106" i="1"/>
  <c r="D106" i="1"/>
  <c r="J105" i="1"/>
  <c r="I105" i="1"/>
  <c r="H105" i="1"/>
  <c r="G105" i="1"/>
  <c r="F105" i="1"/>
  <c r="E105" i="1"/>
  <c r="D105" i="1"/>
  <c r="J104" i="1"/>
  <c r="I104" i="1"/>
  <c r="H104" i="1"/>
  <c r="G104" i="1"/>
  <c r="F104" i="1"/>
  <c r="E104" i="1"/>
  <c r="D104" i="1"/>
  <c r="J103" i="1"/>
  <c r="I103" i="1"/>
  <c r="H103" i="1"/>
  <c r="G103" i="1"/>
  <c r="F103" i="1"/>
  <c r="E103" i="1"/>
  <c r="D103" i="1"/>
  <c r="J95" i="1"/>
  <c r="J96" i="1"/>
  <c r="J97" i="1"/>
  <c r="J98" i="1"/>
  <c r="J99" i="1"/>
  <c r="J100" i="1"/>
  <c r="J101" i="1"/>
  <c r="I95" i="1"/>
  <c r="I96" i="1"/>
  <c r="I97" i="1"/>
  <c r="I98" i="1"/>
  <c r="I99" i="1"/>
  <c r="I100" i="1"/>
  <c r="I101" i="1"/>
  <c r="H95" i="1"/>
  <c r="H96" i="1"/>
  <c r="H97" i="1"/>
  <c r="H98" i="1"/>
  <c r="H99" i="1"/>
  <c r="H100" i="1"/>
  <c r="H101" i="1"/>
  <c r="G95" i="1"/>
  <c r="G96" i="1"/>
  <c r="G97" i="1"/>
  <c r="G98" i="1"/>
  <c r="G99" i="1"/>
  <c r="G101" i="1"/>
  <c r="F100" i="1"/>
  <c r="F101" i="1"/>
  <c r="E95" i="1"/>
  <c r="E96" i="1"/>
  <c r="E97" i="1"/>
  <c r="E98" i="1"/>
  <c r="E99" i="1"/>
  <c r="E100" i="1"/>
  <c r="E101" i="1"/>
  <c r="D95" i="1"/>
  <c r="D96" i="1"/>
  <c r="D97" i="1"/>
  <c r="D98" i="1"/>
  <c r="D99" i="1"/>
  <c r="D100" i="1"/>
  <c r="D101" i="1"/>
  <c r="J89" i="1"/>
  <c r="I89" i="1"/>
  <c r="H89" i="1"/>
  <c r="G89" i="1"/>
  <c r="F89" i="1"/>
  <c r="E89" i="1"/>
  <c r="D89" i="1"/>
  <c r="J88" i="1"/>
  <c r="I88" i="1"/>
  <c r="H88" i="1"/>
  <c r="G88" i="1"/>
  <c r="F88" i="1"/>
  <c r="E88" i="1"/>
  <c r="D88" i="1"/>
  <c r="J87" i="1"/>
  <c r="I87" i="1"/>
  <c r="H87" i="1"/>
  <c r="G87" i="1"/>
  <c r="F87" i="1"/>
  <c r="E87" i="1"/>
  <c r="D87" i="1"/>
  <c r="J86" i="1"/>
  <c r="I86" i="1"/>
  <c r="H86" i="1"/>
  <c r="G86" i="1"/>
  <c r="F86" i="1"/>
  <c r="E86" i="1"/>
  <c r="D86" i="1"/>
  <c r="J78" i="1"/>
  <c r="J79" i="1"/>
  <c r="J80" i="1"/>
  <c r="J81" i="1"/>
  <c r="J82" i="1"/>
  <c r="J83" i="1"/>
  <c r="J84" i="1"/>
  <c r="I78" i="1"/>
  <c r="I79" i="1"/>
  <c r="I80" i="1"/>
  <c r="I81" i="1"/>
  <c r="I82" i="1"/>
  <c r="I83" i="1"/>
  <c r="I84" i="1"/>
  <c r="H78" i="1"/>
  <c r="H79" i="1"/>
  <c r="H80" i="1"/>
  <c r="H81" i="1"/>
  <c r="H82" i="1"/>
  <c r="H83" i="1"/>
  <c r="H84" i="1"/>
  <c r="G78" i="1"/>
  <c r="G79" i="1"/>
  <c r="G80" i="1"/>
  <c r="G81" i="1"/>
  <c r="G82" i="1"/>
  <c r="G84" i="1"/>
  <c r="F83" i="1"/>
  <c r="F84" i="1"/>
  <c r="E78" i="1"/>
  <c r="E79" i="1"/>
  <c r="E80" i="1"/>
  <c r="E81" i="1"/>
  <c r="E82" i="1"/>
  <c r="E83" i="1"/>
  <c r="E84" i="1"/>
  <c r="D78" i="1"/>
  <c r="D79" i="1"/>
  <c r="D80" i="1"/>
  <c r="D81" i="1"/>
  <c r="D82" i="1"/>
  <c r="D83" i="1"/>
  <c r="D84" i="1"/>
  <c r="J72" i="1"/>
  <c r="I72" i="1"/>
  <c r="H72" i="1"/>
  <c r="G72" i="1"/>
  <c r="F72" i="1"/>
  <c r="E72" i="1"/>
  <c r="D72" i="1"/>
  <c r="J71" i="1"/>
  <c r="I71" i="1"/>
  <c r="H71" i="1"/>
  <c r="G71" i="1"/>
  <c r="F71" i="1"/>
  <c r="E71" i="1"/>
  <c r="D71" i="1"/>
  <c r="J70" i="1"/>
  <c r="I70" i="1"/>
  <c r="H70" i="1"/>
  <c r="G70" i="1"/>
  <c r="F70" i="1"/>
  <c r="E70" i="1"/>
  <c r="D70" i="1"/>
  <c r="J69" i="1"/>
  <c r="I69" i="1"/>
  <c r="H69" i="1"/>
  <c r="G69" i="1"/>
  <c r="F69" i="1"/>
  <c r="E69" i="1"/>
  <c r="D69" i="1"/>
  <c r="J61" i="1"/>
  <c r="J62" i="1"/>
  <c r="J63" i="1"/>
  <c r="J64" i="1"/>
  <c r="J65" i="1"/>
  <c r="J66" i="1"/>
  <c r="J67" i="1"/>
  <c r="I61" i="1"/>
  <c r="I62" i="1"/>
  <c r="I63" i="1"/>
  <c r="I64" i="1"/>
  <c r="I65" i="1"/>
  <c r="I66" i="1"/>
  <c r="I67" i="1"/>
  <c r="H61" i="1"/>
  <c r="H62" i="1"/>
  <c r="H63" i="1"/>
  <c r="H64" i="1"/>
  <c r="H65" i="1"/>
  <c r="H66" i="1"/>
  <c r="H67" i="1"/>
  <c r="G61" i="1"/>
  <c r="G62" i="1"/>
  <c r="G63" i="1"/>
  <c r="G64" i="1"/>
  <c r="G65" i="1"/>
  <c r="G67" i="1"/>
  <c r="F66" i="1"/>
  <c r="F67" i="1"/>
  <c r="E61" i="1"/>
  <c r="E62" i="1"/>
  <c r="E63" i="1"/>
  <c r="E64" i="1"/>
  <c r="E65" i="1"/>
  <c r="E66" i="1"/>
  <c r="E67" i="1"/>
  <c r="D61" i="1"/>
  <c r="D62" i="1"/>
  <c r="D63" i="1"/>
  <c r="D64" i="1"/>
  <c r="D65" i="1"/>
  <c r="D66" i="1"/>
  <c r="D67" i="1"/>
  <c r="J55" i="1"/>
  <c r="I55" i="1"/>
  <c r="H55" i="1"/>
  <c r="G55" i="1"/>
  <c r="F55" i="1"/>
  <c r="E55" i="1"/>
  <c r="D55" i="1"/>
  <c r="J54" i="1"/>
  <c r="I54" i="1"/>
  <c r="H54" i="1"/>
  <c r="G54" i="1"/>
  <c r="F54" i="1"/>
  <c r="E54" i="1"/>
  <c r="D54" i="1"/>
  <c r="J53" i="1"/>
  <c r="I53" i="1"/>
  <c r="H53" i="1"/>
  <c r="G53" i="1"/>
  <c r="F53" i="1"/>
  <c r="E53" i="1"/>
  <c r="D53" i="1"/>
  <c r="J52" i="1"/>
  <c r="I52" i="1"/>
  <c r="H52" i="1"/>
  <c r="G52" i="1"/>
  <c r="F52" i="1"/>
  <c r="E52" i="1"/>
  <c r="D52" i="1"/>
  <c r="J44" i="1"/>
  <c r="J45" i="1"/>
  <c r="J46" i="1"/>
  <c r="J47" i="1"/>
  <c r="J48" i="1"/>
  <c r="J49" i="1"/>
  <c r="J50" i="1"/>
  <c r="I44" i="1"/>
  <c r="I45" i="1"/>
  <c r="I46" i="1"/>
  <c r="I47" i="1"/>
  <c r="I48" i="1"/>
  <c r="I49" i="1"/>
  <c r="I50" i="1"/>
  <c r="H44" i="1"/>
  <c r="H45" i="1"/>
  <c r="H46" i="1"/>
  <c r="H47" i="1"/>
  <c r="H48" i="1"/>
  <c r="H49" i="1"/>
  <c r="H50" i="1"/>
  <c r="G44" i="1"/>
  <c r="G45" i="1"/>
  <c r="G46" i="1"/>
  <c r="G47" i="1"/>
  <c r="G48" i="1"/>
  <c r="G50" i="1"/>
  <c r="F49" i="1"/>
  <c r="F50" i="1"/>
  <c r="E44" i="1"/>
  <c r="E45" i="1"/>
  <c r="E46" i="1"/>
  <c r="E47" i="1"/>
  <c r="E48" i="1"/>
  <c r="E49" i="1"/>
  <c r="E50" i="1"/>
  <c r="D44" i="1"/>
  <c r="D45" i="1"/>
  <c r="D46" i="1"/>
  <c r="D47" i="1"/>
  <c r="D48" i="1"/>
  <c r="D49" i="1"/>
  <c r="D50" i="1"/>
  <c r="J38" i="1"/>
  <c r="I38" i="1"/>
  <c r="H38" i="1"/>
  <c r="G38" i="1"/>
  <c r="F38" i="1"/>
  <c r="E38" i="1"/>
  <c r="D38" i="1"/>
  <c r="J37" i="1"/>
  <c r="I37" i="1"/>
  <c r="H37" i="1"/>
  <c r="G37" i="1"/>
  <c r="F37" i="1"/>
  <c r="E37" i="1"/>
  <c r="D37" i="1"/>
  <c r="J36" i="1"/>
  <c r="I36" i="1"/>
  <c r="H36" i="1"/>
  <c r="G36" i="1"/>
  <c r="F36" i="1"/>
  <c r="E36" i="1"/>
  <c r="D36" i="1"/>
  <c r="J35" i="1"/>
  <c r="I35" i="1"/>
  <c r="H35" i="1"/>
  <c r="G35" i="1"/>
  <c r="F35" i="1"/>
  <c r="E35" i="1"/>
  <c r="D35" i="1"/>
  <c r="J27" i="1"/>
  <c r="J28" i="1"/>
  <c r="J29" i="1"/>
  <c r="J30" i="1"/>
  <c r="J31" i="1"/>
  <c r="J32" i="1"/>
  <c r="J33" i="1"/>
  <c r="I27" i="1"/>
  <c r="I28" i="1"/>
  <c r="I29" i="1"/>
  <c r="I30" i="1"/>
  <c r="I31" i="1"/>
  <c r="I32" i="1"/>
  <c r="I33" i="1"/>
  <c r="H27" i="1"/>
  <c r="H28" i="1"/>
  <c r="H29" i="1"/>
  <c r="H30" i="1"/>
  <c r="H31" i="1"/>
  <c r="H32" i="1"/>
  <c r="H33" i="1"/>
  <c r="G27" i="1"/>
  <c r="G28" i="1"/>
  <c r="G29" i="1"/>
  <c r="G30" i="1"/>
  <c r="G31" i="1"/>
  <c r="G33" i="1"/>
  <c r="F32" i="1"/>
  <c r="F33" i="1"/>
  <c r="E27" i="1"/>
  <c r="E28" i="1"/>
  <c r="E29" i="1"/>
  <c r="E30" i="1"/>
  <c r="E31" i="1"/>
  <c r="E32" i="1"/>
  <c r="E33" i="1"/>
  <c r="D27" i="1"/>
  <c r="D28" i="1"/>
  <c r="D29" i="1"/>
  <c r="D30" i="1"/>
  <c r="D31" i="1"/>
  <c r="D32" i="1"/>
  <c r="D33" i="1"/>
  <c r="J21" i="1"/>
  <c r="I21" i="1"/>
  <c r="H21" i="1"/>
  <c r="G21" i="1"/>
  <c r="F21" i="1"/>
  <c r="E21" i="1"/>
  <c r="D21" i="1"/>
  <c r="J20" i="1"/>
  <c r="I20" i="1"/>
  <c r="H20" i="1"/>
  <c r="G20" i="1"/>
  <c r="F20" i="1"/>
  <c r="E20" i="1"/>
  <c r="D20" i="1"/>
  <c r="J19" i="1"/>
  <c r="I19" i="1"/>
  <c r="H19" i="1"/>
  <c r="G19" i="1"/>
  <c r="F19" i="1"/>
  <c r="E19" i="1"/>
  <c r="D19" i="1"/>
  <c r="J18" i="1"/>
  <c r="I18" i="1"/>
  <c r="H18" i="1"/>
  <c r="G18" i="1"/>
  <c r="F18" i="1"/>
  <c r="E18" i="1"/>
  <c r="D18" i="1"/>
  <c r="J10" i="1"/>
  <c r="J11" i="1"/>
  <c r="J12" i="1"/>
  <c r="J13" i="1"/>
  <c r="J14" i="1"/>
  <c r="J15" i="1"/>
  <c r="J16" i="1"/>
  <c r="I10" i="1"/>
  <c r="I11" i="1"/>
  <c r="I12" i="1"/>
  <c r="I13" i="1"/>
  <c r="I14" i="1"/>
  <c r="I15" i="1"/>
  <c r="I16" i="1"/>
  <c r="H10" i="1"/>
  <c r="H11" i="1"/>
  <c r="H12" i="1"/>
  <c r="H13" i="1"/>
  <c r="H14" i="1"/>
  <c r="H15" i="1"/>
  <c r="H16" i="1"/>
  <c r="G10" i="1"/>
  <c r="G11" i="1"/>
  <c r="G12" i="1"/>
  <c r="G13" i="1"/>
  <c r="G14" i="1"/>
  <c r="G16" i="1"/>
  <c r="F15" i="1"/>
  <c r="F16" i="1"/>
  <c r="E10" i="1"/>
  <c r="E11" i="1"/>
  <c r="E12" i="1"/>
  <c r="E13" i="1"/>
  <c r="E14" i="1"/>
  <c r="E15" i="1"/>
  <c r="E16" i="1"/>
  <c r="D10" i="1"/>
  <c r="D11" i="1"/>
  <c r="D12" i="1"/>
  <c r="D13" i="1"/>
  <c r="D14" i="1"/>
  <c r="D15" i="1"/>
  <c r="D16" i="1"/>
  <c r="J6" i="1"/>
  <c r="I6" i="1"/>
  <c r="H6" i="1"/>
  <c r="G6" i="1"/>
  <c r="F6" i="1"/>
  <c r="E6" i="1"/>
  <c r="D6" i="1"/>
  <c r="J5" i="1"/>
  <c r="I5" i="1"/>
  <c r="H5" i="1"/>
  <c r="G5" i="1"/>
  <c r="F5" i="1"/>
  <c r="E5" i="1"/>
  <c r="D5" i="1"/>
  <c r="J4" i="1"/>
  <c r="I4" i="1"/>
  <c r="H4" i="1"/>
  <c r="G4" i="1"/>
  <c r="F4" i="1"/>
  <c r="E4" i="1"/>
  <c r="D4" i="1"/>
  <c r="J3" i="1"/>
  <c r="I3" i="1"/>
  <c r="H3" i="1"/>
  <c r="G3" i="1"/>
  <c r="F3" i="1"/>
  <c r="E3" i="1"/>
  <c r="D3" i="1"/>
  <c r="J2" i="1"/>
  <c r="I2" i="1"/>
  <c r="H2" i="1"/>
  <c r="G2" i="1"/>
  <c r="F2" i="1"/>
  <c r="E2" i="1"/>
  <c r="D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lrlcofaocmb00-Country" type="6" refreshedVersion="4" deleted="1" background="1" saveData="1">
    <textPr codePage="65001" sourceFile="C:\Users\Furness\Documents\Professional Initiatives\Drawdown Project\BIOSEQ Model\Misc\Land Cover All Countries\lrlcofaocmb00-Country.csv" comma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<sst xmlns="http://schemas.openxmlformats.org/spreadsheetml/2006/main" count="850" uniqueCount="299">
  <si>
    <t>All ocean cross check sums here.</t>
  </si>
  <si>
    <t>[Mha]</t>
  </si>
  <si>
    <t>DEZ1: Epipelagic, EEZ</t>
  </si>
  <si>
    <t>DEZ2: Epipelagic, ABNJ</t>
  </si>
  <si>
    <t>DEZ3: Mesopelagic, EEZ</t>
  </si>
  <si>
    <t>DEZ4: Mesopelagic, ABNJ</t>
  </si>
  <si>
    <t>DEZ5: Bathypelagic, EEZ</t>
  </si>
  <si>
    <t>DEZ6: Bathypelagic, ABNJ</t>
  </si>
  <si>
    <t>China</t>
  </si>
  <si>
    <t>India</t>
  </si>
  <si>
    <t>EU</t>
  </si>
  <si>
    <t>USA</t>
  </si>
  <si>
    <t>Global ocean</t>
  </si>
  <si>
    <t>Shallow</t>
  </si>
  <si>
    <t>While the even and odd DEZ may appear mutually exclusive at first, there may</t>
  </si>
  <si>
    <t>Sum over epipelagic</t>
  </si>
  <si>
    <t>be cases when they will not be (e.g. leased regions for underwater mining).</t>
  </si>
  <si>
    <t>Regions</t>
  </si>
  <si>
    <t>OECD90</t>
  </si>
  <si>
    <t>Eastern Europe</t>
  </si>
  <si>
    <t>Asia (Sans Japan)</t>
  </si>
  <si>
    <t>Middle East and Africa</t>
  </si>
  <si>
    <t>Latin America</t>
  </si>
  <si>
    <t>ABNJ</t>
  </si>
  <si>
    <t>TOTAL</t>
  </si>
  <si>
    <t>Special Countries</t>
  </si>
  <si>
    <t>Slopes</t>
  </si>
  <si>
    <t>Sum over DEZ 1-2</t>
  </si>
  <si>
    <t>Ice</t>
  </si>
  <si>
    <t>Deserts</t>
  </si>
  <si>
    <t>Blooms</t>
  </si>
  <si>
    <t>Equator</t>
  </si>
  <si>
    <t>Transition</t>
  </si>
  <si>
    <t>The list of regions and special countries in boxes C100:C110 define the drop</t>
  </si>
  <si>
    <t>down menu options in the country-by-country breakdown table below.</t>
  </si>
  <si>
    <t>World</t>
  </si>
  <si>
    <t>Source: Aggregated from Tables below</t>
  </si>
  <si>
    <t>All land area units here are in millions of hectares [Mha].</t>
  </si>
  <si>
    <t>The total area presented here is the sum of the Epipelagic layer only (ocean surface area).</t>
  </si>
  <si>
    <t>Ocean presence flag</t>
  </si>
  <si>
    <t>Country by country breakdown of ocean regions</t>
  </si>
  <si>
    <t>ALL</t>
  </si>
  <si>
    <t>1 =&gt; there is ocean</t>
  </si>
  <si>
    <t>Prime %</t>
  </si>
  <si>
    <t>Good %</t>
  </si>
  <si>
    <t>Marginal %</t>
  </si>
  <si>
    <t>Country</t>
  </si>
  <si>
    <t>GAEZ SubRegion</t>
  </si>
  <si>
    <t>Drawdown Region</t>
  </si>
  <si>
    <t>Special Countries/EU27</t>
  </si>
  <si>
    <t>Ocean [Mha]</t>
  </si>
  <si>
    <t>Epipelagic</t>
  </si>
  <si>
    <t>Mesopelagic</t>
  </si>
  <si>
    <t>Bathypelagic</t>
  </si>
  <si>
    <t>0 =&gt; no ocean</t>
  </si>
  <si>
    <t>Notes</t>
  </si>
  <si>
    <t>GAEZ SubRegions</t>
  </si>
  <si>
    <t>Afghanistan</t>
  </si>
  <si>
    <t>Southern Asia</t>
  </si>
  <si>
    <t>Northern America</t>
  </si>
  <si>
    <t>Albania</t>
  </si>
  <si>
    <t>Southern Europe</t>
  </si>
  <si>
    <t>Algeria</t>
  </si>
  <si>
    <t>Northern Africa</t>
  </si>
  <si>
    <t>Northern Europe</t>
  </si>
  <si>
    <t>Andorra</t>
  </si>
  <si>
    <t>Angola</t>
  </si>
  <si>
    <t>Central Africa</t>
  </si>
  <si>
    <t>Western Europe</t>
  </si>
  <si>
    <t>Antigua and Barbuda</t>
  </si>
  <si>
    <t>Caribbean</t>
  </si>
  <si>
    <t>Argentina</t>
  </si>
  <si>
    <t>South America</t>
  </si>
  <si>
    <t>Central America</t>
  </si>
  <si>
    <t>Armenia</t>
  </si>
  <si>
    <t>Central Asia</t>
  </si>
  <si>
    <t>Australia</t>
  </si>
  <si>
    <t>Australia and New Zealand</t>
  </si>
  <si>
    <t>Austria</t>
  </si>
  <si>
    <t>Pacific Islands</t>
  </si>
  <si>
    <t>Azerbaijan</t>
  </si>
  <si>
    <t>Caspian Sea not included in Drawdown Oceans</t>
  </si>
  <si>
    <t>Eastern Africa</t>
  </si>
  <si>
    <t>Bahamas</t>
  </si>
  <si>
    <t>Bahrain</t>
  </si>
  <si>
    <t>Western Asia</t>
  </si>
  <si>
    <t>Southern Africa</t>
  </si>
  <si>
    <t>Bangladesh</t>
  </si>
  <si>
    <t>Sudano-Sahelian Africa</t>
  </si>
  <si>
    <t>Barbados</t>
  </si>
  <si>
    <t>Gulf of Guinea</t>
  </si>
  <si>
    <t>Belarus</t>
  </si>
  <si>
    <t>Belgium</t>
  </si>
  <si>
    <t>Belize</t>
  </si>
  <si>
    <t>South-eastern Asia</t>
  </si>
  <si>
    <t>Benin</t>
  </si>
  <si>
    <t>Bhutan</t>
  </si>
  <si>
    <t>Eastern Asia</t>
  </si>
  <si>
    <t>Bolivia (Plurinational State of)</t>
  </si>
  <si>
    <t>Bosnia and Herzegovina</t>
  </si>
  <si>
    <t>While Bosnia does have an EEZ, it does not show up at this scale.</t>
  </si>
  <si>
    <r>
      <t xml:space="preserve">Source: Fischer, G., Hizsnyik, E., Prieler, S. and Wiberg, D. (2011) </t>
    </r>
    <r>
      <rPr>
        <i/>
        <sz val="10"/>
        <rFont val="Arial"/>
        <family val="2"/>
      </rPr>
      <t>Scarcity and abundance of land resources: Competing uses and the shrinking land resource base.</t>
    </r>
    <r>
      <rPr>
        <sz val="10"/>
        <rFont val="Arial"/>
        <family val="2"/>
      </rPr>
      <t xml:space="preserve"> SOLAW Background Thematic Report - TR02; FAO, Rome, Italy </t>
    </r>
  </si>
  <si>
    <t>Botswana</t>
  </si>
  <si>
    <t>Brazil</t>
  </si>
  <si>
    <t>Brunei Darussalam</t>
  </si>
  <si>
    <t>Note: Sudano-Sahelian Africa is copied from Northern Africa, Gulf of Guinea is interpreted as Western Africa.</t>
  </si>
  <si>
    <t>Bulgaria</t>
  </si>
  <si>
    <t>Burkina Faso</t>
  </si>
  <si>
    <t>Burundi</t>
  </si>
  <si>
    <t>Cambodia</t>
  </si>
  <si>
    <t>Cameroon</t>
  </si>
  <si>
    <t>Canada</t>
  </si>
  <si>
    <t>Cape Verde</t>
  </si>
  <si>
    <t>Central African Republic</t>
  </si>
  <si>
    <t>Chad</t>
  </si>
  <si>
    <t>Chile</t>
  </si>
  <si>
    <t>Colombia</t>
  </si>
  <si>
    <t>Comoros</t>
  </si>
  <si>
    <t>Congo</t>
  </si>
  <si>
    <t>Listed as "Republic of the Congo" in Marine Regions data.</t>
  </si>
  <si>
    <t>Cook Islands</t>
  </si>
  <si>
    <t>Inlcuded in New Zealand's EEZ since Cook Islands are under free association with NZ.</t>
  </si>
  <si>
    <t>Costa Rica</t>
  </si>
  <si>
    <t>Croatia</t>
  </si>
  <si>
    <t>Cuba</t>
  </si>
  <si>
    <t>Cyprus</t>
  </si>
  <si>
    <t>Czech Republic</t>
  </si>
  <si>
    <t>Côte d'Ivoire</t>
  </si>
  <si>
    <t>Listed as "Ivory Coast" in Marine Regions data.</t>
  </si>
  <si>
    <t>Democratic People's Republic of Korea</t>
  </si>
  <si>
    <t>Listed as "North Korea" in Marine Regions data.</t>
  </si>
  <si>
    <t>Democratic Republic of the Congo</t>
  </si>
  <si>
    <t>Denmark</t>
  </si>
  <si>
    <t>Djibouti</t>
  </si>
  <si>
    <t>Dominica</t>
  </si>
  <si>
    <t>Dominican Republic</t>
  </si>
  <si>
    <t>Ecuador</t>
  </si>
  <si>
    <t>El Salvador</t>
  </si>
  <si>
    <t>Equatorial Guinea</t>
  </si>
  <si>
    <t>Eritrea</t>
  </si>
  <si>
    <t>Estonia</t>
  </si>
  <si>
    <t>Ethiopia</t>
  </si>
  <si>
    <t>Faroe Islands</t>
  </si>
  <si>
    <t>Included as part of Denmark's EEZ.</t>
  </si>
  <si>
    <t>Fiji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</si>
  <si>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</si>
  <si>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</si>
  <si>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</si>
  <si>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</si>
  <si>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</si>
  <si>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</si>
  <si>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</si>
  <si>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</si>
  <si>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Grenada</t>
  </si>
  <si>
    <t>Guatemala</t>
  </si>
  <si>
    <t>Guinea-Bissau</t>
  </si>
  <si>
    <t>Guinea</t>
  </si>
  <si>
    <t>Guyana</t>
  </si>
  <si>
    <t>Haiti</t>
  </si>
  <si>
    <t>Holy See</t>
  </si>
  <si>
    <t>Honduras</t>
  </si>
  <si>
    <t>Hungary</t>
  </si>
  <si>
    <t>Iceland</t>
  </si>
  <si>
    <t>Indonesia</t>
  </si>
  <si>
    <t>Iran (Islamic Republic of)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</si>
  <si>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</si>
  <si>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</si>
  <si>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</si>
  <si>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</si>
  <si>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</si>
  <si>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</si>
  <si>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</si>
  <si>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</si>
  <si>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</si>
  <si>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</si>
  <si>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Kuwait</t>
  </si>
  <si>
    <t>Kyrgyzstan</t>
  </si>
  <si>
    <t>Lao People's Democratic Republic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</si>
  <si>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</si>
  <si>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</si>
  <si>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</si>
  <si>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</si>
  <si>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</si>
  <si>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</si>
  <si>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</si>
  <si>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</si>
  <si>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</si>
  <si>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</si>
  <si>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</si>
  <si>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</si>
  <si>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</si>
  <si>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</si>
  <si>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</si>
  <si>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</si>
  <si>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</si>
  <si>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Listed as "Republic of Mauritius" in Marine Regions data.</t>
  </si>
  <si>
    <t>Mexico</t>
  </si>
  <si>
    <t>Micronesia (Federated States of)</t>
  </si>
  <si>
    <t>Republic of Moldova</t>
  </si>
  <si>
    <t>Monaco</t>
  </si>
  <si>
    <t>Mongolia</t>
  </si>
  <si>
    <t>Morocco</t>
  </si>
  <si>
    <t>Mozambique</t>
  </si>
  <si>
    <t>Myanmar</t>
  </si>
  <si>
    <t>Namibia</t>
  </si>
  <si>
    <t>Nauru</t>
  </si>
  <si>
    <t>Nepal</t>
  </si>
  <si>
    <t>Netherlands</t>
  </si>
  <si>
    <t>New Zealand</t>
  </si>
  <si>
    <t>Nicaragua</t>
  </si>
  <si>
    <t>Niger</t>
  </si>
  <si>
    <t>Nigeria</t>
  </si>
  <si>
    <t>Niue</t>
  </si>
  <si>
    <t>Inlcuded in New Zealand's EEZ since Niue is under free association with NZ.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</si>
  <si>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</si>
  <si>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</si>
  <si>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</si>
  <si>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</si>
  <si>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</si>
  <si>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</si>
  <si>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</si>
  <si>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</si>
  <si>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</si>
  <si>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</si>
  <si>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</si>
  <si>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</si>
  <si>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Republic of Korea</t>
  </si>
  <si>
    <t>Listed as "South Korea" in Marine Regions data.</t>
  </si>
  <si>
    <t>Romania</t>
  </si>
  <si>
    <t>Russian Federation</t>
  </si>
  <si>
    <t>Rwanda</t>
  </si>
  <si>
    <t>Saint Kitts and Nevis</t>
  </si>
  <si>
    <t>Saint Lucia</t>
  </si>
  <si>
    <t>Saint Vincent and the Grenadines</t>
  </si>
  <si>
    <t>Samoa</t>
  </si>
  <si>
    <t>San Marino</t>
  </si>
  <si>
    <t>Sao Tome and Principe</t>
  </si>
  <si>
    <t>Saudi Arabia</t>
  </si>
  <si>
    <t>Senegal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</si>
  <si>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</si>
  <si>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</si>
  <si>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</si>
  <si>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</si>
  <si>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</si>
  <si>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</si>
  <si>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</si>
  <si>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Listed as "Federal Republic of Somalia" in Marine Regions data.</t>
  </si>
  <si>
    <t>South Africa</t>
  </si>
  <si>
    <t>Spain</t>
  </si>
  <si>
    <t>Sri Lanka</t>
  </si>
  <si>
    <t>Suriname</t>
  </si>
  <si>
    <t>Swaziland</t>
  </si>
  <si>
    <t>Sweden</t>
  </si>
  <si>
    <t>Switzerland</t>
  </si>
  <si>
    <t>Syrian Arab Republic</t>
  </si>
  <si>
    <t>Tajikistan</t>
  </si>
  <si>
    <t>Thailand</t>
  </si>
  <si>
    <t>The former Yugoslav Republic of Macedonia</t>
  </si>
  <si>
    <t>Timor-Leste</t>
  </si>
  <si>
    <t>Listed as "East Timor" in Marine Regions data.</t>
  </si>
  <si>
    <t>Togo</t>
  </si>
  <si>
    <t>Tokelau</t>
  </si>
  <si>
    <t>Included in the New Zealand EEZ since it is a non-self governing territory</t>
  </si>
  <si>
    <t>Tonga</t>
  </si>
  <si>
    <t>Trinidad and Tobago</t>
  </si>
  <si>
    <t>Tunisia</t>
  </si>
  <si>
    <t>Turkey</t>
  </si>
  <si>
    <t>Turkmenistan</t>
  </si>
  <si>
    <t>All zeros here because Caspian Sea is not included in Oceans Model.</t>
  </si>
  <si>
    <t>Tuvalu</t>
  </si>
  <si>
    <t>Uganda</t>
  </si>
  <si>
    <t>Ukraine</t>
  </si>
  <si>
    <t>United Arab Emirates</t>
  </si>
  <si>
    <t>United Kingdom</t>
  </si>
  <si>
    <t>United Republic of Tanzania</t>
  </si>
  <si>
    <t>United States of America</t>
  </si>
  <si>
    <t>Uruguay</t>
  </si>
  <si>
    <t>Uzbekistan</t>
  </si>
  <si>
    <t>Vanuatu</t>
  </si>
  <si>
    <t>Venezuela (Bolivarian Republic of)</t>
  </si>
  <si>
    <t>Viet Nam</t>
  </si>
  <si>
    <t>Yemen</t>
  </si>
  <si>
    <t>Zambia</t>
  </si>
  <si>
    <t>Zimbabwe</t>
  </si>
  <si>
    <t>Sudan</t>
  </si>
  <si>
    <t>South Sudan</t>
  </si>
  <si>
    <t>Montenegro</t>
  </si>
  <si>
    <t>Serbia</t>
  </si>
  <si>
    <t>Egypt</t>
  </si>
  <si>
    <t>Overlapping claim: Palestinian EEZ</t>
  </si>
  <si>
    <t>Overlapping claim: South China Sea</t>
  </si>
  <si>
    <t>Overlapping claim: Western Sahara</t>
  </si>
  <si>
    <t>Taiwan</t>
  </si>
  <si>
    <t>Total area convered to km^2</t>
  </si>
  <si>
    <t>Tradiational value for the area of the oceans (e.g. pick your favorite intro to oceanography text or Wikipedia).</t>
  </si>
  <si>
    <t>Percentage error</t>
  </si>
  <si>
    <t>This difference is likely due to the spherical assumption I made early on.</t>
  </si>
  <si>
    <t>We underestimate the total area slightly because we have relatively more ocean area bits at</t>
  </si>
  <si>
    <t>the lower latitudes where the spherical assumption is an underestimate than at higher latitudes.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</si>
</sst>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_-* #,##0.00\ _€_-;\-* #,##0.00\ _€_-;_-* &quot;-&quot;??\ _€_-;_-@_-"/>
    <numFmt numFmtId="165" formatCode="_-* #,##0\ _€_-;\-* #,##0\ _€_-;_-* &quot;-&quot;??\ _€_-;_-@_-"/>
    <numFmt numFmtId="166" formatCode="_-* #,##0.00_-;\-* #,##0.00_-;_-* &quot;-&quot;??_-;_-@_-"/>
    <numFmt numFmtId="167" formatCode="_-* #,##0_-;\-* #,##0_-;_-* &quot;-&quot;??_-;_-@_-"/>
    <numFmt numFmtId="168" formatCode="_(* #,##0_);_(* \(#,##0\);_(* &quot;-&quot;??_);_(@_)"/>
    <numFmt numFmtId="169" formatCode="_(* #,##0.000000_);_(* \(#,##0.000000\);_(* &quot;-&quot;??_);_(@_)"/>
  </numFmts>
  <fonts count="12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4"/>
      <color theme="1"/>
      <name val="Arial"/>
      <family val="2"/>
    </font>
    <font>
      <sz val="10"/>
      <name val="Arial"/>
      <family val="2"/>
    </font>
    <font>
      <b/>
      <sz val="10"/>
      <color theme="0" tint="-0.34998626667073579"/>
      <name val="Arial"/>
      <family val="2"/>
    </font>
    <font>
      <sz val="10"/>
      <color theme="1"/>
      <name val="Calibri"/>
      <family val="2"/>
      <scheme val="minor"/>
    </font>
    <font>
      <sz val="10"/>
      <color rgb="FFFF0000"/>
      <name val="Arial"/>
      <family val="2"/>
    </font>
    <font>
      <i/>
      <sz val="10"/>
      <name val="Arial"/>
      <family val="2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auto="1"/>
      </top>
      <bottom/>
      <diagonal/>
    </border>
  </borders>
  <cellStyleXfs count="6">
    <xf numFmtId="0" fontId="0" fillId="0" borderId="0"/>
    <xf numFmtId="166" fontId="5" fillId="0" borderId="0" applyFont="0" applyFill="0" applyBorder="0" applyAlignment="0" applyProtection="0"/>
    <xf numFmtId="9" fontId="5" fillId="0" borderId="0" applyBorder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9">
    <xf numFmtId="0" fontId="0" fillId="0" borderId="0" xfId="0"/>
    <xf numFmtId="0" fontId="2" fillId="0" borderId="0" xfId="3" applyFont="1" applyAlignment="1">
      <alignment vertical="center" wrapText="1"/>
    </xf>
    <xf numFmtId="165" fontId="3" fillId="2" borderId="1" xfId="4" applyNumberFormat="1" applyFont="1" applyFill="1" applyBorder="1" applyAlignment="1">
      <alignment vertical="center" wrapText="1"/>
    </xf>
    <xf numFmtId="165" fontId="3" fillId="2" borderId="1" xfId="4" applyNumberFormat="1" applyFont="1" applyFill="1" applyBorder="1" applyAlignment="1">
      <alignment vertical="center"/>
    </xf>
    <xf numFmtId="165" fontId="4" fillId="2" borderId="1" xfId="4" applyNumberFormat="1" applyFont="1" applyFill="1" applyBorder="1" applyAlignment="1">
      <alignment vertical="center"/>
    </xf>
    <xf numFmtId="165" fontId="3" fillId="2" borderId="2" xfId="4" applyNumberFormat="1" applyFont="1" applyFill="1" applyBorder="1" applyAlignment="1">
      <alignment vertical="center" wrapText="1"/>
    </xf>
    <xf numFmtId="0" fontId="3" fillId="2" borderId="2" xfId="3" applyFont="1" applyFill="1" applyBorder="1" applyAlignment="1">
      <alignment vertical="center" wrapText="1"/>
    </xf>
    <xf numFmtId="0" fontId="2" fillId="0" borderId="0" xfId="3" applyFont="1" applyAlignment="1">
      <alignment vertical="center"/>
    </xf>
    <xf numFmtId="165" fontId="3" fillId="2" borderId="0" xfId="4" applyNumberFormat="1" applyFont="1" applyFill="1" applyAlignment="1">
      <alignment vertical="center" wrapText="1"/>
    </xf>
    <xf numFmtId="0" fontId="3" fillId="2" borderId="0" xfId="3" applyFont="1" applyFill="1" applyAlignment="1">
      <alignment vertical="center" wrapText="1"/>
    </xf>
    <xf numFmtId="165" fontId="3" fillId="2" borderId="2" xfId="4" applyNumberFormat="1" applyFont="1" applyFill="1" applyBorder="1" applyAlignment="1">
      <alignment vertical="center"/>
    </xf>
    <xf numFmtId="165" fontId="3" fillId="0" borderId="0" xfId="4" applyNumberFormat="1" applyFont="1" applyAlignment="1">
      <alignment vertical="center"/>
    </xf>
    <xf numFmtId="165" fontId="3" fillId="0" borderId="3" xfId="4" applyNumberFormat="1" applyFont="1" applyBorder="1" applyAlignment="1">
      <alignment vertical="center"/>
    </xf>
    <xf numFmtId="165" fontId="4" fillId="0" borderId="4" xfId="4" applyNumberFormat="1" applyFont="1" applyBorder="1" applyAlignment="1">
      <alignment vertical="center"/>
    </xf>
    <xf numFmtId="165" fontId="3" fillId="0" borderId="0" xfId="4" applyNumberFormat="1" applyFont="1" applyAlignment="1">
      <alignment vertical="center" wrapText="1"/>
    </xf>
    <xf numFmtId="0" fontId="3" fillId="0" borderId="0" xfId="3" applyFont="1" applyAlignment="1">
      <alignment vertical="center" wrapText="1"/>
    </xf>
    <xf numFmtId="0" fontId="2" fillId="0" borderId="0" xfId="3" applyFont="1" applyAlignment="1">
      <alignment wrapText="1"/>
    </xf>
    <xf numFmtId="165" fontId="2" fillId="0" borderId="0" xfId="4" applyNumberFormat="1" applyFont="1"/>
    <xf numFmtId="0" fontId="3" fillId="2" borderId="5" xfId="3" applyFont="1" applyFill="1" applyBorder="1"/>
    <xf numFmtId="165" fontId="3" fillId="2" borderId="6" xfId="4" applyNumberFormat="1" applyFont="1" applyFill="1" applyBorder="1"/>
    <xf numFmtId="165" fontId="2" fillId="3" borderId="7" xfId="4" applyNumberFormat="1" applyFont="1" applyFill="1" applyBorder="1"/>
    <xf numFmtId="165" fontId="2" fillId="3" borderId="8" xfId="4" applyNumberFormat="1" applyFont="1" applyFill="1" applyBorder="1" applyAlignment="1">
      <alignment wrapText="1"/>
    </xf>
    <xf numFmtId="165" fontId="2" fillId="3" borderId="9" xfId="4" applyNumberFormat="1" applyFont="1" applyFill="1" applyBorder="1" applyAlignment="1">
      <alignment wrapText="1"/>
    </xf>
    <xf numFmtId="165" fontId="2" fillId="0" borderId="0" xfId="4" applyNumberFormat="1" applyFont="1" applyAlignment="1">
      <alignment wrapText="1"/>
    </xf>
    <xf numFmtId="0" fontId="2" fillId="0" borderId="0" xfId="3" applyFont="1"/>
    <xf numFmtId="10" fontId="2" fillId="0" borderId="0" xfId="5" applyNumberFormat="1" applyFont="1"/>
    <xf numFmtId="0" fontId="3" fillId="2" borderId="2" xfId="3" applyFont="1" applyFill="1" applyBorder="1"/>
    <xf numFmtId="165" fontId="3" fillId="2" borderId="10" xfId="4" applyNumberFormat="1" applyFont="1" applyFill="1" applyBorder="1" applyAlignment="1">
      <alignment wrapText="1"/>
    </xf>
    <xf numFmtId="0" fontId="2" fillId="3" borderId="11" xfId="3" applyFont="1" applyFill="1" applyBorder="1"/>
    <xf numFmtId="0" fontId="2" fillId="3" borderId="12" xfId="3" applyFont="1" applyFill="1" applyBorder="1"/>
    <xf numFmtId="0" fontId="2" fillId="3" borderId="13" xfId="3" applyFont="1" applyFill="1" applyBorder="1"/>
    <xf numFmtId="0" fontId="2" fillId="2" borderId="2" xfId="3" applyFont="1" applyFill="1" applyBorder="1"/>
    <xf numFmtId="165" fontId="3" fillId="2" borderId="2" xfId="4" applyNumberFormat="1" applyFont="1" applyFill="1" applyBorder="1"/>
    <xf numFmtId="165" fontId="2" fillId="2" borderId="5" xfId="4" applyNumberFormat="1" applyFont="1" applyFill="1" applyBorder="1" applyAlignment="1">
      <alignment wrapText="1"/>
    </xf>
    <xf numFmtId="165" fontId="2" fillId="2" borderId="2" xfId="4" applyNumberFormat="1" applyFont="1" applyFill="1" applyBorder="1" applyAlignment="1">
      <alignment wrapText="1"/>
    </xf>
    <xf numFmtId="165" fontId="2" fillId="2" borderId="2" xfId="4" applyNumberFormat="1" applyFont="1" applyFill="1" applyBorder="1"/>
    <xf numFmtId="43" fontId="2" fillId="0" borderId="0" xfId="3" applyNumberFormat="1" applyFont="1"/>
    <xf numFmtId="0" fontId="2" fillId="0" borderId="2" xfId="3" applyFont="1" applyBorder="1"/>
    <xf numFmtId="165" fontId="3" fillId="0" borderId="2" xfId="4" applyNumberFormat="1" applyFont="1" applyBorder="1"/>
    <xf numFmtId="165" fontId="2" fillId="0" borderId="2" xfId="4" applyNumberFormat="1" applyFont="1" applyBorder="1" applyAlignment="1">
      <alignment wrapText="1"/>
    </xf>
    <xf numFmtId="165" fontId="2" fillId="0" borderId="0" xfId="3" applyNumberFormat="1" applyFont="1"/>
    <xf numFmtId="9" fontId="5" fillId="0" borderId="0" xfId="2"/>
    <xf numFmtId="165" fontId="3" fillId="2" borderId="2" xfId="4" applyNumberFormat="1" applyFont="1" applyFill="1" applyBorder="1" applyAlignment="1">
      <alignment wrapText="1"/>
    </xf>
    <xf numFmtId="167" fontId="6" fillId="2" borderId="2" xfId="1" applyNumberFormat="1" applyFont="1" applyFill="1" applyBorder="1"/>
    <xf numFmtId="165" fontId="2" fillId="2" borderId="0" xfId="4" applyNumberFormat="1" applyFont="1" applyFill="1"/>
    <xf numFmtId="165" fontId="6" fillId="2" borderId="2" xfId="4" applyNumberFormat="1" applyFont="1" applyFill="1" applyBorder="1"/>
    <xf numFmtId="0" fontId="7" fillId="0" borderId="0" xfId="3" applyFont="1"/>
    <xf numFmtId="0" fontId="2" fillId="3" borderId="7" xfId="3" applyFont="1" applyFill="1" applyBorder="1"/>
    <xf numFmtId="0" fontId="2" fillId="3" borderId="8" xfId="3" applyFont="1" applyFill="1" applyBorder="1"/>
    <xf numFmtId="0" fontId="2" fillId="3" borderId="9" xfId="3" applyFont="1" applyFill="1" applyBorder="1"/>
    <xf numFmtId="165" fontId="2" fillId="3" borderId="8" xfId="4" applyNumberFormat="1" applyFont="1" applyFill="1" applyBorder="1"/>
    <xf numFmtId="9" fontId="5" fillId="3" borderId="8" xfId="2" applyFill="1" applyBorder="1"/>
    <xf numFmtId="165" fontId="2" fillId="3" borderId="9" xfId="4" applyNumberFormat="1" applyFont="1" applyFill="1" applyBorder="1"/>
    <xf numFmtId="165" fontId="2" fillId="3" borderId="11" xfId="4" applyNumberFormat="1" applyFont="1" applyFill="1" applyBorder="1"/>
    <xf numFmtId="165" fontId="2" fillId="3" borderId="12" xfId="4" applyNumberFormat="1" applyFont="1" applyFill="1" applyBorder="1"/>
    <xf numFmtId="165" fontId="2" fillId="3" borderId="13" xfId="4" applyNumberFormat="1" applyFont="1" applyFill="1" applyBorder="1"/>
    <xf numFmtId="0" fontId="8" fillId="0" borderId="0" xfId="3" applyFont="1"/>
    <xf numFmtId="9" fontId="2" fillId="0" borderId="0" xfId="3" applyNumberFormat="1" applyFont="1" applyAlignment="1">
      <alignment wrapText="1"/>
    </xf>
    <xf numFmtId="0" fontId="2" fillId="2" borderId="5" xfId="3" applyFont="1" applyFill="1" applyBorder="1"/>
    <xf numFmtId="165" fontId="2" fillId="2" borderId="14" xfId="4" applyNumberFormat="1" applyFont="1" applyFill="1" applyBorder="1" applyAlignment="1">
      <alignment horizontal="center"/>
    </xf>
    <xf numFmtId="165" fontId="2" fillId="0" borderId="0" xfId="4" applyNumberFormat="1" applyFont="1" applyAlignment="1">
      <alignment horizontal="center"/>
    </xf>
    <xf numFmtId="165" fontId="7" fillId="0" borderId="0" xfId="4" applyNumberFormat="1" applyFont="1" applyAlignment="1">
      <alignment horizontal="center"/>
    </xf>
    <xf numFmtId="0" fontId="7" fillId="0" borderId="0" xfId="3" applyFont="1" applyAlignment="1">
      <alignment horizontal="center"/>
    </xf>
    <xf numFmtId="0" fontId="3" fillId="2" borderId="2" xfId="3" applyFont="1" applyFill="1" applyBorder="1" applyAlignment="1">
      <alignment wrapText="1"/>
    </xf>
    <xf numFmtId="0" fontId="0" fillId="0" borderId="0" xfId="0" applyAlignment="1">
      <alignment horizontal="center"/>
    </xf>
    <xf numFmtId="164" fontId="2" fillId="4" borderId="2" xfId="4" applyFont="1" applyFill="1" applyBorder="1"/>
    <xf numFmtId="9" fontId="2" fillId="4" borderId="2" xfId="5" applyFont="1" applyFill="1" applyBorder="1"/>
    <xf numFmtId="9" fontId="2" fillId="0" borderId="0" xfId="3" applyNumberFormat="1" applyFont="1"/>
    <xf numFmtId="0" fontId="5" fillId="0" borderId="0" xfId="0" applyFont="1"/>
    <xf numFmtId="0" fontId="0" fillId="2" borderId="15" xfId="0" applyFill="1" applyBorder="1" applyAlignment="1">
      <alignment horizontal="left" wrapText="1"/>
    </xf>
    <xf numFmtId="0" fontId="0" fillId="2" borderId="0" xfId="0" applyFill="1" applyAlignment="1">
      <alignment horizontal="left" wrapText="1"/>
    </xf>
    <xf numFmtId="0" fontId="5" fillId="2" borderId="0" xfId="3" applyFont="1" applyFill="1"/>
    <xf numFmtId="0" fontId="2" fillId="2" borderId="0" xfId="3" applyFont="1" applyFill="1"/>
    <xf numFmtId="165" fontId="7" fillId="0" borderId="0" xfId="4" applyNumberFormat="1" applyFont="1"/>
    <xf numFmtId="0" fontId="10" fillId="0" borderId="0" xfId="3" applyFont="1"/>
    <xf numFmtId="165" fontId="11" fillId="0" borderId="0" xfId="4" applyNumberFormat="1" applyFont="1"/>
    <xf numFmtId="164" fontId="7" fillId="0" borderId="0" xfId="4" applyFont="1"/>
    <xf numFmtId="168" fontId="7" fillId="0" borderId="0" xfId="4" applyNumberFormat="1" applyFont="1"/>
    <xf numFmtId="169" fontId="7" fillId="0" borderId="0" xfId="4" applyNumberFormat="1" applyFont="1"/>
  </cellXfs>
  <cellStyles count="6">
    <cellStyle name="Comma" xfId="1" builtinId="3"/>
    <cellStyle name="Comma 7" xfId="4" xr:uid="{A39D487C-5E40-1A49-B832-C93EF9B47852}"/>
    <cellStyle name="Normal" xfId="0" builtinId="0"/>
    <cellStyle name="Normal 10" xfId="3" xr:uid="{34535FCC-6124-CF40-A2C7-D006CB6A5A6C}"/>
    <cellStyle name="Percent" xfId="2" builtinId="5"/>
    <cellStyle name="Percent 5" xfId="5" xr:uid="{050FB0D0-E1E1-B74D-A567-BA054F85AAE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4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3.xml"/><Relationship Id="rId9" Type="http://schemas.openxmlformats.org/officeDocument/2006/relationships/connections" Target="connection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Vijay/Documents/Mamta%20Sep%202016/project%20drawdown/Fellows%20model/Mamta%20-%20FWUE/Drawdown_RRS_Model_v2.5.3_AgriWUE_MamtaMehra_03Sep15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eni/Desktop/Climate/Drawdown/Drawdown_Oceans_Model_MASTER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Vijay/Documents/Mamta%20Sep%202016/project%20drawdown/Fellows%20model/Mamta%20-%20Rice/Drawdown_RRS-BIOSEQ_Model_v0.4.6_RFA_Aug31_Rice_30Sep16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/Users/Guest/Downloads/Carbon%20Sequestration%20Model%20v5.2%20template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microsoft.com/office/2006/relationships/xlExternalLinkPath/xlPathMissing" Target="Biofuels%20GHG%20calculator%20-%20version%203_0_9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aaa/Documents/Mamta%20Project%20Drawdown/LAND%20-%20Final%20Book%20Ed1/Drawdown_RRS-BIOSEQAgri_Model_v0.5.5.2050-Mutistata%20Agroforestry_ET__20170131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stom Adoption"/>
      <sheetName val="Adoption Data"/>
      <sheetName val="Instructions"/>
      <sheetName val="Preliminary Review 1"/>
      <sheetName val="Preliminary Review 2"/>
      <sheetName val="External Review"/>
      <sheetName val="Main Controls"/>
      <sheetName val="Variable Meta-analysis"/>
      <sheetName val="Units Adoption"/>
      <sheetName val="CO2 Calcs"/>
      <sheetName val="CH4 Calcs"/>
      <sheetName val="Grid EFs"/>
      <sheetName val="First Cost"/>
      <sheetName val="Operating Cost"/>
      <sheetName val="Regions-Countries"/>
      <sheetName val="ADD SHEETS --&gt;"/>
      <sheetName val="Area analysis"/>
    </sheetNames>
    <sheetDataSet>
      <sheetData sheetId="0">
        <row r="15">
          <cell r="F15" t="str">
            <v>Default</v>
          </cell>
        </row>
        <row r="16">
          <cell r="F16" t="str">
            <v>Custom</v>
          </cell>
        </row>
      </sheetData>
      <sheetData sheetId="1">
        <row r="2">
          <cell r="CZ2" t="str">
            <v>Y</v>
          </cell>
          <cell r="DA2" t="str">
            <v>Low</v>
          </cell>
          <cell r="DB2" t="str">
            <v>Linear</v>
          </cell>
        </row>
        <row r="3">
          <cell r="DA3" t="str">
            <v>Medium</v>
          </cell>
          <cell r="DB3" t="str">
            <v>2nd Poly</v>
          </cell>
        </row>
        <row r="4">
          <cell r="DA4" t="str">
            <v>High</v>
          </cell>
          <cell r="DB4" t="str">
            <v>3rd Poly</v>
          </cell>
        </row>
        <row r="5">
          <cell r="DB5" t="str">
            <v>Exp</v>
          </cell>
        </row>
      </sheetData>
      <sheetData sheetId="2"/>
      <sheetData sheetId="3"/>
      <sheetData sheetId="4"/>
      <sheetData sheetId="5"/>
      <sheetData sheetId="6">
        <row r="70">
          <cell r="B70">
            <v>0.46733333333333332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Welcome"/>
      <sheetName val="Basic Controls"/>
      <sheetName val="Advanced Controls"/>
      <sheetName val="Operating Cost"/>
      <sheetName val="Net Profit Margin"/>
      <sheetName val="Detailed Results"/>
      <sheetName val="ScenarioRecord"/>
      <sheetName val="Variable Meta-analysis"/>
      <sheetName val="Variable Meta-analysis-Open"/>
      <sheetName val="First Cost"/>
      <sheetName val="Variable Summary"/>
      <sheetName val="Carbon Price Analysis"/>
      <sheetName val="Adoption Data"/>
      <sheetName val="Data Interpolator"/>
      <sheetName val="TOA Data"/>
      <sheetName val="Custom PDS Adoption"/>
      <sheetName val="Custom REF Adoption"/>
      <sheetName val="Unit Adoption Calculations"/>
      <sheetName val="Emissions Factors"/>
      <sheetName val="CO2 Calcs"/>
      <sheetName val="CH4 Calcs"/>
      <sheetName val="S-Curve Adoption"/>
      <sheetName val="Helper Tables"/>
      <sheetName val="DEZ Data"/>
      <sheetName val="Ocean Allocation - Max TOA"/>
      <sheetName val="WORLD_Ocean_Data"/>
      <sheetName val="Protection_Estimates"/>
      <sheetName val="ADD SHEETS --&gt;"/>
      <sheetName val="XLLang"/>
    </sheetNames>
    <sheetDataSet>
      <sheetData sheetId="0"/>
      <sheetData sheetId="1"/>
      <sheetData sheetId="2"/>
      <sheetData sheetId="3">
        <row r="40">
          <cell r="C40" t="str">
            <v>Limiting bottom trawling</v>
          </cell>
        </row>
        <row r="41">
          <cell r="C41" t="str">
            <v>million hectare</v>
          </cell>
        </row>
        <row r="54">
          <cell r="E54" t="str">
            <v>No</v>
          </cell>
        </row>
        <row r="123">
          <cell r="I123">
            <v>2.689E-3</v>
          </cell>
        </row>
      </sheetData>
      <sheetData sheetId="4">
        <row r="9">
          <cell r="A9" t="str">
            <v>Operating Cost | SAVING CALCULATION</v>
          </cell>
        </row>
        <row r="68">
          <cell r="B68" t="str">
            <v>Solution Operating Cost/Savings</v>
          </cell>
        </row>
        <row r="120">
          <cell r="A120" t="str">
            <v>LIFETIME COST FORECAST</v>
          </cell>
        </row>
        <row r="254">
          <cell r="A254" t="str">
            <v>LIFETIME COST |  FACTORING - PDS/SOLUTION ONLY</v>
          </cell>
        </row>
        <row r="527">
          <cell r="A527" t="str">
            <v>Operating Cost FACTORING</v>
          </cell>
        </row>
      </sheetData>
      <sheetData sheetId="5"/>
      <sheetData sheetId="6">
        <row r="3">
          <cell r="E3">
            <v>2020</v>
          </cell>
          <cell r="G3">
            <v>2050</v>
          </cell>
        </row>
        <row r="41">
          <cell r="S41">
            <v>0</v>
          </cell>
          <cell r="V41">
            <v>0</v>
          </cell>
          <cell r="Y41">
            <v>0</v>
          </cell>
        </row>
      </sheetData>
      <sheetData sheetId="7"/>
      <sheetData sheetId="8">
        <row r="46">
          <cell r="C46" t="str">
            <v>Current Adoption</v>
          </cell>
        </row>
        <row r="115">
          <cell r="C115" t="str">
            <v>SOLUTION First Cost per Implementation Unit of the solution</v>
          </cell>
        </row>
        <row r="153">
          <cell r="C153" t="str">
            <v>CONVENTIONAL Operating Cost per Functional Unit per Annum</v>
          </cell>
        </row>
        <row r="189">
          <cell r="C189" t="str">
            <v>SOLUTION Operating Cost per Functional Unit per Annum</v>
          </cell>
        </row>
        <row r="225">
          <cell r="C225" t="str">
            <v>CONVENTIONAL Net Profit Margin per Functional Unit per Annum</v>
          </cell>
        </row>
        <row r="260">
          <cell r="C260" t="str">
            <v>SOLUTION Net Profit Margin per Functional Unit per Annum</v>
          </cell>
        </row>
        <row r="296">
          <cell r="C296" t="str">
            <v>Yield  from CONVENTIONAL Practice</v>
          </cell>
        </row>
        <row r="332">
          <cell r="C332" t="str">
            <v>Yield Gain (% Increase from CONVENTIONAL to SOLUTION)</v>
          </cell>
        </row>
        <row r="372">
          <cell r="C372" t="str">
            <v>Electricty Consumed per Functional Unit - CONVENTIONAL</v>
          </cell>
        </row>
        <row r="406">
          <cell r="C406" t="str">
            <v>Energy Efficiency Factor - SOLUTION</v>
          </cell>
        </row>
        <row r="442">
          <cell r="C442" t="str">
            <v>Total Energy Used per functional unit - SOLUTION</v>
          </cell>
        </row>
        <row r="476">
          <cell r="C476" t="str">
            <v>Fuel Consumed per Functional Unit - CONVENTIONAL</v>
          </cell>
        </row>
        <row r="510">
          <cell r="C510" t="str">
            <v>Fuel Efficiency Factor - SOLUTION</v>
          </cell>
        </row>
        <row r="544">
          <cell r="C544" t="str">
            <v>t CO2-eq (Aggregate emissions) Reduced per Land Unit</v>
          </cell>
        </row>
        <row r="580">
          <cell r="C580" t="str">
            <v>t CO2 Reduced per Land Unit</v>
          </cell>
        </row>
        <row r="616">
          <cell r="C616" t="str">
            <v>t N2O-CO2-eq Reduced per Land Unit</v>
          </cell>
        </row>
        <row r="650">
          <cell r="C650" t="str">
            <v>t CH4-CO2-eq Reduced per Land Unit</v>
          </cell>
        </row>
        <row r="687">
          <cell r="C687" t="str">
            <v>Indirect CO2 Emissions per CONVENTIONAL Implementation OR functional Unit -- CHOOSE ONLY ONE</v>
          </cell>
        </row>
        <row r="723">
          <cell r="C723" t="str">
            <v>Indirect CO2 Emissions per  Implementation Unit - SOLUTION</v>
          </cell>
        </row>
        <row r="762">
          <cell r="C762" t="str">
            <v>Sequestration Rates</v>
          </cell>
        </row>
        <row r="796">
          <cell r="C796" t="str">
            <v>Sequestered Carbon NOT Emitted after Cyclical Harvesting/Clearing</v>
          </cell>
        </row>
        <row r="832">
          <cell r="C832" t="str">
            <v>Disturbance Rate</v>
          </cell>
        </row>
        <row r="871">
          <cell r="C871" t="str">
            <v>VARIABLE24</v>
          </cell>
        </row>
        <row r="908">
          <cell r="C908" t="str">
            <v>VARIABLE25</v>
          </cell>
        </row>
        <row r="943">
          <cell r="C943" t="str">
            <v>VARIABLE26</v>
          </cell>
        </row>
        <row r="979">
          <cell r="C979" t="str">
            <v>VARIABLE27</v>
          </cell>
        </row>
        <row r="1014">
          <cell r="C1014" t="str">
            <v>VARIABLE28</v>
          </cell>
        </row>
        <row r="1050">
          <cell r="C1050" t="str">
            <v>VARIABLE29</v>
          </cell>
        </row>
        <row r="1086">
          <cell r="C1086" t="str">
            <v>VARIABLE30</v>
          </cell>
        </row>
        <row r="1122">
          <cell r="C1122" t="str">
            <v>VARIABLE31</v>
          </cell>
        </row>
      </sheetData>
      <sheetData sheetId="9"/>
      <sheetData sheetId="10">
        <row r="8">
          <cell r="A8" t="str">
            <v>FIRST COST FORECAST</v>
          </cell>
        </row>
        <row r="19">
          <cell r="A19" t="str">
            <v>Learning Rate</v>
          </cell>
        </row>
        <row r="91">
          <cell r="A91" t="str">
            <v>FIRST COST FACTORING</v>
          </cell>
        </row>
      </sheetData>
      <sheetData sheetId="11"/>
      <sheetData sheetId="12"/>
      <sheetData sheetId="13"/>
      <sheetData sheetId="14"/>
      <sheetData sheetId="15">
        <row r="522">
          <cell r="A522" t="str">
            <v>COUNTRY 2: India</v>
          </cell>
        </row>
        <row r="583">
          <cell r="A583" t="str">
            <v>COUNTRY 3: EU (region)</v>
          </cell>
        </row>
        <row r="644">
          <cell r="A644" t="str">
            <v>COUNTRY 4 : USA</v>
          </cell>
        </row>
      </sheetData>
      <sheetData sheetId="16">
        <row r="17">
          <cell r="A17" t="str">
            <v>Customized Adoption</v>
          </cell>
        </row>
        <row r="77">
          <cell r="A77" t="str">
            <v>Scenario 1</v>
          </cell>
          <cell r="B77" t="str">
            <v>[Type Scenario 1 Name Here...]</v>
          </cell>
        </row>
        <row r="78">
          <cell r="A78" t="str">
            <v>Year</v>
          </cell>
          <cell r="B78" t="str">
            <v>World</v>
          </cell>
        </row>
        <row r="79">
          <cell r="A79">
            <v>2012</v>
          </cell>
        </row>
        <row r="80">
          <cell r="A80">
            <v>2013</v>
          </cell>
        </row>
        <row r="81">
          <cell r="A81">
            <v>2014</v>
          </cell>
        </row>
        <row r="82">
          <cell r="A82">
            <v>2015</v>
          </cell>
        </row>
        <row r="83">
          <cell r="A83">
            <v>2016</v>
          </cell>
        </row>
        <row r="84">
          <cell r="A84">
            <v>2017</v>
          </cell>
        </row>
        <row r="85">
          <cell r="A85">
            <v>2018</v>
          </cell>
        </row>
        <row r="86">
          <cell r="A86">
            <v>2019</v>
          </cell>
        </row>
        <row r="87">
          <cell r="A87">
            <v>2020</v>
          </cell>
        </row>
        <row r="88">
          <cell r="A88">
            <v>2021</v>
          </cell>
        </row>
        <row r="89">
          <cell r="A89">
            <v>2022</v>
          </cell>
        </row>
        <row r="90">
          <cell r="A90">
            <v>2023</v>
          </cell>
        </row>
        <row r="91">
          <cell r="A91">
            <v>2024</v>
          </cell>
        </row>
        <row r="92">
          <cell r="A92">
            <v>2025</v>
          </cell>
        </row>
        <row r="93">
          <cell r="A93">
            <v>2026</v>
          </cell>
        </row>
        <row r="94">
          <cell r="A94">
            <v>2027</v>
          </cell>
        </row>
        <row r="95">
          <cell r="A95">
            <v>2028</v>
          </cell>
        </row>
        <row r="96">
          <cell r="A96">
            <v>2029</v>
          </cell>
        </row>
        <row r="97">
          <cell r="A97">
            <v>2030</v>
          </cell>
        </row>
        <row r="98">
          <cell r="A98">
            <v>2031</v>
          </cell>
        </row>
        <row r="99">
          <cell r="A99">
            <v>2032</v>
          </cell>
        </row>
        <row r="100">
          <cell r="A100">
            <v>2033</v>
          </cell>
        </row>
        <row r="101">
          <cell r="A101">
            <v>2034</v>
          </cell>
        </row>
        <row r="102">
          <cell r="A102">
            <v>2035</v>
          </cell>
        </row>
        <row r="103">
          <cell r="A103">
            <v>2036</v>
          </cell>
        </row>
        <row r="104">
          <cell r="A104">
            <v>2037</v>
          </cell>
        </row>
        <row r="105">
          <cell r="A105">
            <v>2038</v>
          </cell>
        </row>
        <row r="106">
          <cell r="A106">
            <v>2039</v>
          </cell>
        </row>
        <row r="107">
          <cell r="A107">
            <v>2040</v>
          </cell>
        </row>
        <row r="108">
          <cell r="A108">
            <v>2041</v>
          </cell>
        </row>
        <row r="109">
          <cell r="A109">
            <v>2042</v>
          </cell>
        </row>
        <row r="110">
          <cell r="A110">
            <v>2043</v>
          </cell>
        </row>
        <row r="111">
          <cell r="A111">
            <v>2044</v>
          </cell>
        </row>
        <row r="112">
          <cell r="A112">
            <v>2045</v>
          </cell>
        </row>
        <row r="113">
          <cell r="A113">
            <v>2046</v>
          </cell>
        </row>
        <row r="114">
          <cell r="A114">
            <v>2047</v>
          </cell>
        </row>
        <row r="115">
          <cell r="A115">
            <v>2048</v>
          </cell>
        </row>
        <row r="116">
          <cell r="A116">
            <v>2049</v>
          </cell>
        </row>
        <row r="117">
          <cell r="A117">
            <v>2050</v>
          </cell>
        </row>
        <row r="118">
          <cell r="A118">
            <v>2051</v>
          </cell>
        </row>
        <row r="119">
          <cell r="A119">
            <v>2052</v>
          </cell>
        </row>
        <row r="120">
          <cell r="A120">
            <v>2053</v>
          </cell>
        </row>
        <row r="121">
          <cell r="A121">
            <v>2054</v>
          </cell>
        </row>
        <row r="122">
          <cell r="A122">
            <v>2055</v>
          </cell>
        </row>
        <row r="123">
          <cell r="A123">
            <v>2056</v>
          </cell>
        </row>
        <row r="124">
          <cell r="A124">
            <v>2057</v>
          </cell>
        </row>
        <row r="125">
          <cell r="A125">
            <v>2058</v>
          </cell>
        </row>
        <row r="126">
          <cell r="A126">
            <v>2059</v>
          </cell>
        </row>
        <row r="127">
          <cell r="A127">
            <v>2060</v>
          </cell>
        </row>
        <row r="128">
          <cell r="A128" t="str">
            <v>Back to top</v>
          </cell>
        </row>
        <row r="131">
          <cell r="A131" t="str">
            <v>Scenario 2</v>
          </cell>
          <cell r="B131" t="str">
            <v>[Type Scenario 2 Name Here...]</v>
          </cell>
        </row>
        <row r="132">
          <cell r="A132" t="str">
            <v>Year</v>
          </cell>
          <cell r="B132" t="str">
            <v>World</v>
          </cell>
        </row>
        <row r="133">
          <cell r="A133">
            <v>2012</v>
          </cell>
        </row>
        <row r="134">
          <cell r="A134">
            <v>2013</v>
          </cell>
        </row>
        <row r="135">
          <cell r="A135">
            <v>2014</v>
          </cell>
        </row>
        <row r="136">
          <cell r="A136">
            <v>2015</v>
          </cell>
        </row>
        <row r="137">
          <cell r="A137">
            <v>2016</v>
          </cell>
        </row>
        <row r="138">
          <cell r="A138">
            <v>2017</v>
          </cell>
        </row>
        <row r="139">
          <cell r="A139">
            <v>2018</v>
          </cell>
        </row>
        <row r="140">
          <cell r="A140">
            <v>2019</v>
          </cell>
        </row>
        <row r="141">
          <cell r="A141">
            <v>2020</v>
          </cell>
        </row>
        <row r="142">
          <cell r="A142">
            <v>2021</v>
          </cell>
        </row>
        <row r="143">
          <cell r="A143">
            <v>2022</v>
          </cell>
        </row>
        <row r="144">
          <cell r="A144">
            <v>2023</v>
          </cell>
        </row>
        <row r="145">
          <cell r="A145">
            <v>2024</v>
          </cell>
        </row>
        <row r="146">
          <cell r="A146">
            <v>2025</v>
          </cell>
        </row>
        <row r="147">
          <cell r="A147">
            <v>2026</v>
          </cell>
        </row>
        <row r="148">
          <cell r="A148">
            <v>2027</v>
          </cell>
        </row>
        <row r="149">
          <cell r="A149">
            <v>2028</v>
          </cell>
        </row>
        <row r="150">
          <cell r="A150">
            <v>2029</v>
          </cell>
        </row>
        <row r="151">
          <cell r="A151">
            <v>2030</v>
          </cell>
        </row>
        <row r="152">
          <cell r="A152">
            <v>2031</v>
          </cell>
        </row>
        <row r="153">
          <cell r="A153">
            <v>2032</v>
          </cell>
        </row>
        <row r="154">
          <cell r="A154">
            <v>2033</v>
          </cell>
        </row>
        <row r="155">
          <cell r="A155">
            <v>2034</v>
          </cell>
        </row>
        <row r="156">
          <cell r="A156">
            <v>2035</v>
          </cell>
        </row>
        <row r="157">
          <cell r="A157">
            <v>2036</v>
          </cell>
        </row>
        <row r="158">
          <cell r="A158">
            <v>2037</v>
          </cell>
        </row>
        <row r="159">
          <cell r="A159">
            <v>2038</v>
          </cell>
        </row>
        <row r="160">
          <cell r="A160">
            <v>2039</v>
          </cell>
        </row>
        <row r="161">
          <cell r="A161">
            <v>2040</v>
          </cell>
        </row>
        <row r="162">
          <cell r="A162">
            <v>2041</v>
          </cell>
        </row>
        <row r="163">
          <cell r="A163">
            <v>2042</v>
          </cell>
        </row>
        <row r="164">
          <cell r="A164">
            <v>2043</v>
          </cell>
        </row>
        <row r="165">
          <cell r="A165">
            <v>2044</v>
          </cell>
        </row>
        <row r="166">
          <cell r="A166">
            <v>2045</v>
          </cell>
        </row>
        <row r="167">
          <cell r="A167">
            <v>2046</v>
          </cell>
        </row>
        <row r="168">
          <cell r="A168">
            <v>2047</v>
          </cell>
        </row>
        <row r="169">
          <cell r="A169">
            <v>2048</v>
          </cell>
        </row>
        <row r="170">
          <cell r="A170">
            <v>2049</v>
          </cell>
        </row>
        <row r="171">
          <cell r="A171">
            <v>2050</v>
          </cell>
        </row>
        <row r="172">
          <cell r="A172">
            <v>2051</v>
          </cell>
        </row>
        <row r="173">
          <cell r="A173">
            <v>2052</v>
          </cell>
        </row>
        <row r="174">
          <cell r="A174">
            <v>2053</v>
          </cell>
        </row>
        <row r="175">
          <cell r="A175">
            <v>2054</v>
          </cell>
        </row>
        <row r="176">
          <cell r="A176">
            <v>2055</v>
          </cell>
        </row>
        <row r="177">
          <cell r="A177">
            <v>2056</v>
          </cell>
        </row>
        <row r="178">
          <cell r="A178">
            <v>2057</v>
          </cell>
        </row>
        <row r="179">
          <cell r="A179">
            <v>2058</v>
          </cell>
        </row>
        <row r="180">
          <cell r="A180">
            <v>2059</v>
          </cell>
        </row>
        <row r="181">
          <cell r="A181">
            <v>2060</v>
          </cell>
        </row>
        <row r="182">
          <cell r="A182" t="str">
            <v>Back to top</v>
          </cell>
        </row>
        <row r="185">
          <cell r="A185" t="str">
            <v>Scenario 3</v>
          </cell>
          <cell r="B185" t="str">
            <v>[Type Scenario 3 Name Here...]</v>
          </cell>
        </row>
        <row r="186">
          <cell r="A186" t="str">
            <v>Year</v>
          </cell>
          <cell r="B186" t="str">
            <v>World</v>
          </cell>
        </row>
        <row r="187">
          <cell r="A187">
            <v>2012</v>
          </cell>
        </row>
        <row r="188">
          <cell r="A188">
            <v>2013</v>
          </cell>
        </row>
        <row r="189">
          <cell r="A189">
            <v>2014</v>
          </cell>
        </row>
        <row r="190">
          <cell r="A190">
            <v>2015</v>
          </cell>
        </row>
        <row r="191">
          <cell r="A191">
            <v>2016</v>
          </cell>
        </row>
        <row r="192">
          <cell r="A192">
            <v>2017</v>
          </cell>
        </row>
        <row r="193">
          <cell r="A193">
            <v>2018</v>
          </cell>
        </row>
        <row r="194">
          <cell r="A194">
            <v>2019</v>
          </cell>
        </row>
        <row r="195">
          <cell r="A195">
            <v>2020</v>
          </cell>
        </row>
        <row r="196">
          <cell r="A196">
            <v>2021</v>
          </cell>
        </row>
        <row r="197">
          <cell r="A197">
            <v>2022</v>
          </cell>
        </row>
        <row r="198">
          <cell r="A198">
            <v>2023</v>
          </cell>
        </row>
        <row r="199">
          <cell r="A199">
            <v>2024</v>
          </cell>
        </row>
        <row r="200">
          <cell r="A200">
            <v>2025</v>
          </cell>
        </row>
        <row r="201">
          <cell r="A201">
            <v>2026</v>
          </cell>
        </row>
        <row r="202">
          <cell r="A202">
            <v>2027</v>
          </cell>
        </row>
        <row r="203">
          <cell r="A203">
            <v>2028</v>
          </cell>
        </row>
        <row r="204">
          <cell r="A204">
            <v>2029</v>
          </cell>
        </row>
        <row r="205">
          <cell r="A205">
            <v>2030</v>
          </cell>
        </row>
        <row r="206">
          <cell r="A206">
            <v>2031</v>
          </cell>
        </row>
        <row r="207">
          <cell r="A207">
            <v>2032</v>
          </cell>
        </row>
        <row r="208">
          <cell r="A208">
            <v>2033</v>
          </cell>
        </row>
        <row r="209">
          <cell r="A209">
            <v>2034</v>
          </cell>
        </row>
        <row r="210">
          <cell r="A210">
            <v>2035</v>
          </cell>
        </row>
        <row r="211">
          <cell r="A211">
            <v>2036</v>
          </cell>
        </row>
        <row r="212">
          <cell r="A212">
            <v>2037</v>
          </cell>
        </row>
        <row r="213">
          <cell r="A213">
            <v>2038</v>
          </cell>
        </row>
        <row r="214">
          <cell r="A214">
            <v>2039</v>
          </cell>
        </row>
        <row r="215">
          <cell r="A215">
            <v>2040</v>
          </cell>
        </row>
        <row r="216">
          <cell r="A216">
            <v>2041</v>
          </cell>
        </row>
        <row r="217">
          <cell r="A217">
            <v>2042</v>
          </cell>
        </row>
        <row r="218">
          <cell r="A218">
            <v>2043</v>
          </cell>
        </row>
        <row r="219">
          <cell r="A219">
            <v>2044</v>
          </cell>
        </row>
        <row r="220">
          <cell r="A220">
            <v>2045</v>
          </cell>
        </row>
        <row r="221">
          <cell r="A221">
            <v>2046</v>
          </cell>
        </row>
        <row r="222">
          <cell r="A222">
            <v>2047</v>
          </cell>
        </row>
        <row r="223">
          <cell r="A223">
            <v>2048</v>
          </cell>
        </row>
        <row r="224">
          <cell r="A224">
            <v>2049</v>
          </cell>
        </row>
        <row r="225">
          <cell r="A225">
            <v>2050</v>
          </cell>
        </row>
        <row r="226">
          <cell r="A226">
            <v>2051</v>
          </cell>
        </row>
        <row r="227">
          <cell r="A227">
            <v>2052</v>
          </cell>
        </row>
        <row r="228">
          <cell r="A228">
            <v>2053</v>
          </cell>
        </row>
        <row r="229">
          <cell r="A229">
            <v>2054</v>
          </cell>
        </row>
        <row r="230">
          <cell r="A230">
            <v>2055</v>
          </cell>
        </row>
        <row r="231">
          <cell r="A231">
            <v>2056</v>
          </cell>
        </row>
        <row r="232">
          <cell r="A232">
            <v>2057</v>
          </cell>
        </row>
        <row r="233">
          <cell r="A233">
            <v>2058</v>
          </cell>
        </row>
        <row r="234">
          <cell r="A234">
            <v>2059</v>
          </cell>
        </row>
        <row r="235">
          <cell r="A235">
            <v>2060</v>
          </cell>
        </row>
        <row r="236">
          <cell r="A236" t="str">
            <v>Back to top</v>
          </cell>
        </row>
        <row r="239">
          <cell r="A239" t="str">
            <v>Scenario 4</v>
          </cell>
          <cell r="B239" t="str">
            <v>[Type Scenario 4 Name Here...]</v>
          </cell>
        </row>
        <row r="240">
          <cell r="A240" t="str">
            <v>Year</v>
          </cell>
          <cell r="B240" t="str">
            <v>World</v>
          </cell>
        </row>
        <row r="241">
          <cell r="A241">
            <v>2012</v>
          </cell>
        </row>
        <row r="242">
          <cell r="A242">
            <v>2013</v>
          </cell>
        </row>
        <row r="243">
          <cell r="A243">
            <v>2014</v>
          </cell>
        </row>
        <row r="244">
          <cell r="A244">
            <v>2015</v>
          </cell>
        </row>
        <row r="245">
          <cell r="A245">
            <v>2016</v>
          </cell>
        </row>
        <row r="246">
          <cell r="A246">
            <v>2017</v>
          </cell>
        </row>
        <row r="247">
          <cell r="A247">
            <v>2018</v>
          </cell>
        </row>
        <row r="248">
          <cell r="A248">
            <v>2019</v>
          </cell>
        </row>
        <row r="249">
          <cell r="A249">
            <v>2020</v>
          </cell>
        </row>
        <row r="250">
          <cell r="A250">
            <v>2021</v>
          </cell>
        </row>
        <row r="251">
          <cell r="A251">
            <v>2022</v>
          </cell>
        </row>
        <row r="252">
          <cell r="A252">
            <v>2023</v>
          </cell>
        </row>
        <row r="253">
          <cell r="A253">
            <v>2024</v>
          </cell>
        </row>
        <row r="254">
          <cell r="A254">
            <v>2025</v>
          </cell>
        </row>
        <row r="255">
          <cell r="A255">
            <v>2026</v>
          </cell>
        </row>
        <row r="256">
          <cell r="A256">
            <v>2027</v>
          </cell>
        </row>
        <row r="257">
          <cell r="A257">
            <v>2028</v>
          </cell>
        </row>
        <row r="258">
          <cell r="A258">
            <v>2029</v>
          </cell>
        </row>
        <row r="259">
          <cell r="A259">
            <v>2030</v>
          </cell>
        </row>
        <row r="260">
          <cell r="A260">
            <v>2031</v>
          </cell>
        </row>
        <row r="261">
          <cell r="A261">
            <v>2032</v>
          </cell>
        </row>
        <row r="262">
          <cell r="A262">
            <v>2033</v>
          </cell>
        </row>
        <row r="263">
          <cell r="A263">
            <v>2034</v>
          </cell>
        </row>
        <row r="264">
          <cell r="A264">
            <v>2035</v>
          </cell>
        </row>
        <row r="265">
          <cell r="A265">
            <v>2036</v>
          </cell>
        </row>
        <row r="266">
          <cell r="A266">
            <v>2037</v>
          </cell>
        </row>
        <row r="267">
          <cell r="A267">
            <v>2038</v>
          </cell>
        </row>
        <row r="268">
          <cell r="A268">
            <v>2039</v>
          </cell>
        </row>
        <row r="269">
          <cell r="A269">
            <v>2040</v>
          </cell>
        </row>
        <row r="270">
          <cell r="A270">
            <v>2041</v>
          </cell>
        </row>
        <row r="271">
          <cell r="A271">
            <v>2042</v>
          </cell>
        </row>
        <row r="272">
          <cell r="A272">
            <v>2043</v>
          </cell>
        </row>
        <row r="273">
          <cell r="A273">
            <v>2044</v>
          </cell>
        </row>
        <row r="274">
          <cell r="A274">
            <v>2045</v>
          </cell>
        </row>
        <row r="275">
          <cell r="A275">
            <v>2046</v>
          </cell>
        </row>
        <row r="276">
          <cell r="A276">
            <v>2047</v>
          </cell>
        </row>
        <row r="277">
          <cell r="A277">
            <v>2048</v>
          </cell>
        </row>
        <row r="278">
          <cell r="A278">
            <v>2049</v>
          </cell>
        </row>
        <row r="279">
          <cell r="A279">
            <v>2050</v>
          </cell>
        </row>
        <row r="280">
          <cell r="A280">
            <v>2051</v>
          </cell>
        </row>
        <row r="281">
          <cell r="A281">
            <v>2052</v>
          </cell>
        </row>
        <row r="282">
          <cell r="A282">
            <v>2053</v>
          </cell>
        </row>
        <row r="283">
          <cell r="A283">
            <v>2054</v>
          </cell>
        </row>
        <row r="284">
          <cell r="A284">
            <v>2055</v>
          </cell>
        </row>
        <row r="285">
          <cell r="A285">
            <v>2056</v>
          </cell>
        </row>
        <row r="286">
          <cell r="A286">
            <v>2057</v>
          </cell>
        </row>
        <row r="287">
          <cell r="A287">
            <v>2058</v>
          </cell>
        </row>
        <row r="288">
          <cell r="A288">
            <v>2059</v>
          </cell>
        </row>
        <row r="289">
          <cell r="A289">
            <v>2060</v>
          </cell>
        </row>
        <row r="290">
          <cell r="A290" t="str">
            <v>Back to top</v>
          </cell>
        </row>
        <row r="293">
          <cell r="A293" t="str">
            <v>Scenario 5</v>
          </cell>
          <cell r="B293" t="str">
            <v>[Type Scenario 5 Name Here...]</v>
          </cell>
        </row>
        <row r="294">
          <cell r="A294" t="str">
            <v>Year</v>
          </cell>
          <cell r="B294" t="str">
            <v>World</v>
          </cell>
        </row>
        <row r="295">
          <cell r="A295">
            <v>2012</v>
          </cell>
        </row>
        <row r="296">
          <cell r="A296">
            <v>2013</v>
          </cell>
        </row>
        <row r="297">
          <cell r="A297">
            <v>2014</v>
          </cell>
        </row>
        <row r="298">
          <cell r="A298">
            <v>2015</v>
          </cell>
        </row>
        <row r="299">
          <cell r="A299">
            <v>2016</v>
          </cell>
        </row>
        <row r="300">
          <cell r="A300">
            <v>2017</v>
          </cell>
        </row>
        <row r="301">
          <cell r="A301">
            <v>2018</v>
          </cell>
        </row>
        <row r="302">
          <cell r="A302">
            <v>2019</v>
          </cell>
        </row>
        <row r="303">
          <cell r="A303">
            <v>2020</v>
          </cell>
        </row>
        <row r="304">
          <cell r="A304">
            <v>2021</v>
          </cell>
        </row>
        <row r="305">
          <cell r="A305">
            <v>2022</v>
          </cell>
        </row>
        <row r="306">
          <cell r="A306">
            <v>2023</v>
          </cell>
        </row>
        <row r="307">
          <cell r="A307">
            <v>2024</v>
          </cell>
        </row>
        <row r="308">
          <cell r="A308">
            <v>2025</v>
          </cell>
        </row>
        <row r="309">
          <cell r="A309">
            <v>2026</v>
          </cell>
        </row>
        <row r="310">
          <cell r="A310">
            <v>2027</v>
          </cell>
        </row>
        <row r="311">
          <cell r="A311">
            <v>2028</v>
          </cell>
        </row>
        <row r="312">
          <cell r="A312">
            <v>2029</v>
          </cell>
        </row>
        <row r="313">
          <cell r="A313">
            <v>2030</v>
          </cell>
        </row>
        <row r="314">
          <cell r="A314">
            <v>2031</v>
          </cell>
        </row>
        <row r="315">
          <cell r="A315">
            <v>2032</v>
          </cell>
        </row>
        <row r="316">
          <cell r="A316">
            <v>2033</v>
          </cell>
        </row>
        <row r="317">
          <cell r="A317">
            <v>2034</v>
          </cell>
        </row>
        <row r="318">
          <cell r="A318">
            <v>2035</v>
          </cell>
        </row>
        <row r="319">
          <cell r="A319">
            <v>2036</v>
          </cell>
        </row>
        <row r="320">
          <cell r="A320">
            <v>2037</v>
          </cell>
        </row>
        <row r="321">
          <cell r="A321">
            <v>2038</v>
          </cell>
        </row>
        <row r="322">
          <cell r="A322">
            <v>2039</v>
          </cell>
        </row>
        <row r="323">
          <cell r="A323">
            <v>2040</v>
          </cell>
        </row>
        <row r="324">
          <cell r="A324">
            <v>2041</v>
          </cell>
        </row>
        <row r="325">
          <cell r="A325">
            <v>2042</v>
          </cell>
        </row>
        <row r="326">
          <cell r="A326">
            <v>2043</v>
          </cell>
        </row>
        <row r="327">
          <cell r="A327">
            <v>2044</v>
          </cell>
        </row>
        <row r="328">
          <cell r="A328">
            <v>2045</v>
          </cell>
        </row>
        <row r="329">
          <cell r="A329">
            <v>2046</v>
          </cell>
        </row>
        <row r="330">
          <cell r="A330">
            <v>2047</v>
          </cell>
        </row>
        <row r="331">
          <cell r="A331">
            <v>2048</v>
          </cell>
        </row>
        <row r="332">
          <cell r="A332">
            <v>2049</v>
          </cell>
        </row>
        <row r="333">
          <cell r="A333">
            <v>2050</v>
          </cell>
        </row>
        <row r="334">
          <cell r="A334">
            <v>2051</v>
          </cell>
        </row>
        <row r="335">
          <cell r="A335">
            <v>2052</v>
          </cell>
        </row>
        <row r="336">
          <cell r="A336">
            <v>2053</v>
          </cell>
        </row>
        <row r="337">
          <cell r="A337">
            <v>2054</v>
          </cell>
        </row>
        <row r="338">
          <cell r="A338">
            <v>2055</v>
          </cell>
        </row>
        <row r="339">
          <cell r="A339">
            <v>2056</v>
          </cell>
        </row>
        <row r="340">
          <cell r="A340">
            <v>2057</v>
          </cell>
        </row>
        <row r="341">
          <cell r="A341">
            <v>2058</v>
          </cell>
        </row>
        <row r="342">
          <cell r="A342">
            <v>2059</v>
          </cell>
        </row>
        <row r="343">
          <cell r="A343">
            <v>2060</v>
          </cell>
        </row>
        <row r="344">
          <cell r="A344" t="str">
            <v>Back to top</v>
          </cell>
        </row>
        <row r="347">
          <cell r="A347" t="str">
            <v>Scenario 6</v>
          </cell>
          <cell r="B347" t="str">
            <v>[Type Scenario 6 Name Here...]</v>
          </cell>
        </row>
        <row r="348">
          <cell r="A348" t="str">
            <v>Year</v>
          </cell>
          <cell r="B348" t="str">
            <v>World</v>
          </cell>
        </row>
        <row r="349">
          <cell r="A349">
            <v>2012</v>
          </cell>
        </row>
        <row r="350">
          <cell r="A350">
            <v>2013</v>
          </cell>
        </row>
        <row r="351">
          <cell r="A351">
            <v>2014</v>
          </cell>
        </row>
        <row r="352">
          <cell r="A352">
            <v>2015</v>
          </cell>
        </row>
        <row r="353">
          <cell r="A353">
            <v>2016</v>
          </cell>
        </row>
        <row r="354">
          <cell r="A354">
            <v>2017</v>
          </cell>
        </row>
        <row r="355">
          <cell r="A355">
            <v>2018</v>
          </cell>
        </row>
        <row r="356">
          <cell r="A356">
            <v>2019</v>
          </cell>
        </row>
        <row r="357">
          <cell r="A357">
            <v>2020</v>
          </cell>
        </row>
        <row r="358">
          <cell r="A358">
            <v>2021</v>
          </cell>
        </row>
        <row r="359">
          <cell r="A359">
            <v>2022</v>
          </cell>
        </row>
        <row r="360">
          <cell r="A360">
            <v>2023</v>
          </cell>
        </row>
        <row r="361">
          <cell r="A361">
            <v>2024</v>
          </cell>
        </row>
        <row r="362">
          <cell r="A362">
            <v>2025</v>
          </cell>
        </row>
        <row r="363">
          <cell r="A363">
            <v>2026</v>
          </cell>
        </row>
        <row r="364">
          <cell r="A364">
            <v>2027</v>
          </cell>
        </row>
        <row r="365">
          <cell r="A365">
            <v>2028</v>
          </cell>
        </row>
        <row r="366">
          <cell r="A366">
            <v>2029</v>
          </cell>
        </row>
        <row r="367">
          <cell r="A367">
            <v>2030</v>
          </cell>
        </row>
        <row r="368">
          <cell r="A368">
            <v>2031</v>
          </cell>
        </row>
        <row r="369">
          <cell r="A369">
            <v>2032</v>
          </cell>
        </row>
        <row r="370">
          <cell r="A370">
            <v>2033</v>
          </cell>
        </row>
        <row r="371">
          <cell r="A371">
            <v>2034</v>
          </cell>
        </row>
        <row r="372">
          <cell r="A372">
            <v>2035</v>
          </cell>
        </row>
        <row r="373">
          <cell r="A373">
            <v>2036</v>
          </cell>
        </row>
        <row r="374">
          <cell r="A374">
            <v>2037</v>
          </cell>
        </row>
        <row r="375">
          <cell r="A375">
            <v>2038</v>
          </cell>
        </row>
        <row r="376">
          <cell r="A376">
            <v>2039</v>
          </cell>
        </row>
        <row r="377">
          <cell r="A377">
            <v>2040</v>
          </cell>
        </row>
        <row r="378">
          <cell r="A378">
            <v>2041</v>
          </cell>
        </row>
        <row r="379">
          <cell r="A379">
            <v>2042</v>
          </cell>
        </row>
        <row r="380">
          <cell r="A380">
            <v>2043</v>
          </cell>
        </row>
        <row r="381">
          <cell r="A381">
            <v>2044</v>
          </cell>
        </row>
        <row r="382">
          <cell r="A382">
            <v>2045</v>
          </cell>
        </row>
        <row r="383">
          <cell r="A383">
            <v>2046</v>
          </cell>
        </row>
        <row r="384">
          <cell r="A384">
            <v>2047</v>
          </cell>
        </row>
        <row r="385">
          <cell r="A385">
            <v>2048</v>
          </cell>
        </row>
        <row r="386">
          <cell r="A386">
            <v>2049</v>
          </cell>
        </row>
        <row r="387">
          <cell r="A387">
            <v>2050</v>
          </cell>
        </row>
        <row r="388">
          <cell r="A388">
            <v>2051</v>
          </cell>
        </row>
        <row r="389">
          <cell r="A389">
            <v>2052</v>
          </cell>
        </row>
        <row r="390">
          <cell r="A390">
            <v>2053</v>
          </cell>
        </row>
        <row r="391">
          <cell r="A391">
            <v>2054</v>
          </cell>
        </row>
        <row r="392">
          <cell r="A392">
            <v>2055</v>
          </cell>
        </row>
        <row r="393">
          <cell r="A393">
            <v>2056</v>
          </cell>
        </row>
        <row r="394">
          <cell r="A394">
            <v>2057</v>
          </cell>
        </row>
        <row r="395">
          <cell r="A395">
            <v>2058</v>
          </cell>
        </row>
        <row r="396">
          <cell r="A396">
            <v>2059</v>
          </cell>
        </row>
        <row r="397">
          <cell r="A397">
            <v>2060</v>
          </cell>
        </row>
        <row r="398">
          <cell r="A398" t="str">
            <v>Back to top</v>
          </cell>
        </row>
        <row r="401">
          <cell r="A401" t="str">
            <v>Scenario 7</v>
          </cell>
          <cell r="B401" t="str">
            <v>[Type Scenario 7 Name Here...]</v>
          </cell>
        </row>
        <row r="402">
          <cell r="A402" t="str">
            <v>Year</v>
          </cell>
          <cell r="B402" t="str">
            <v>World</v>
          </cell>
        </row>
        <row r="403">
          <cell r="A403">
            <v>2012</v>
          </cell>
        </row>
        <row r="404">
          <cell r="A404">
            <v>2013</v>
          </cell>
        </row>
        <row r="405">
          <cell r="A405">
            <v>2014</v>
          </cell>
        </row>
        <row r="406">
          <cell r="A406">
            <v>2015</v>
          </cell>
        </row>
        <row r="407">
          <cell r="A407">
            <v>2016</v>
          </cell>
        </row>
        <row r="408">
          <cell r="A408">
            <v>2017</v>
          </cell>
        </row>
        <row r="409">
          <cell r="A409">
            <v>2018</v>
          </cell>
        </row>
        <row r="410">
          <cell r="A410">
            <v>2019</v>
          </cell>
        </row>
        <row r="411">
          <cell r="A411">
            <v>2020</v>
          </cell>
        </row>
        <row r="412">
          <cell r="A412">
            <v>2021</v>
          </cell>
        </row>
        <row r="413">
          <cell r="A413">
            <v>2022</v>
          </cell>
        </row>
        <row r="414">
          <cell r="A414">
            <v>2023</v>
          </cell>
        </row>
        <row r="415">
          <cell r="A415">
            <v>2024</v>
          </cell>
        </row>
        <row r="416">
          <cell r="A416">
            <v>2025</v>
          </cell>
        </row>
        <row r="417">
          <cell r="A417">
            <v>2026</v>
          </cell>
        </row>
        <row r="418">
          <cell r="A418">
            <v>2027</v>
          </cell>
        </row>
        <row r="419">
          <cell r="A419">
            <v>2028</v>
          </cell>
        </row>
        <row r="420">
          <cell r="A420">
            <v>2029</v>
          </cell>
        </row>
        <row r="421">
          <cell r="A421">
            <v>2030</v>
          </cell>
        </row>
        <row r="422">
          <cell r="A422">
            <v>2031</v>
          </cell>
        </row>
        <row r="423">
          <cell r="A423">
            <v>2032</v>
          </cell>
        </row>
        <row r="424">
          <cell r="A424">
            <v>2033</v>
          </cell>
        </row>
        <row r="425">
          <cell r="A425">
            <v>2034</v>
          </cell>
        </row>
        <row r="426">
          <cell r="A426">
            <v>2035</v>
          </cell>
        </row>
        <row r="427">
          <cell r="A427">
            <v>2036</v>
          </cell>
        </row>
        <row r="428">
          <cell r="A428">
            <v>2037</v>
          </cell>
        </row>
        <row r="429">
          <cell r="A429">
            <v>2038</v>
          </cell>
        </row>
        <row r="430">
          <cell r="A430">
            <v>2039</v>
          </cell>
        </row>
        <row r="431">
          <cell r="A431">
            <v>2040</v>
          </cell>
        </row>
        <row r="432">
          <cell r="A432">
            <v>2041</v>
          </cell>
        </row>
        <row r="433">
          <cell r="A433">
            <v>2042</v>
          </cell>
        </row>
        <row r="434">
          <cell r="A434">
            <v>2043</v>
          </cell>
        </row>
        <row r="435">
          <cell r="A435">
            <v>2044</v>
          </cell>
        </row>
        <row r="436">
          <cell r="A436">
            <v>2045</v>
          </cell>
        </row>
        <row r="437">
          <cell r="A437">
            <v>2046</v>
          </cell>
        </row>
        <row r="438">
          <cell r="A438">
            <v>2047</v>
          </cell>
        </row>
        <row r="439">
          <cell r="A439">
            <v>2048</v>
          </cell>
        </row>
        <row r="440">
          <cell r="A440">
            <v>2049</v>
          </cell>
        </row>
        <row r="441">
          <cell r="A441">
            <v>2050</v>
          </cell>
        </row>
        <row r="442">
          <cell r="A442">
            <v>2051</v>
          </cell>
        </row>
        <row r="443">
          <cell r="A443">
            <v>2052</v>
          </cell>
        </row>
        <row r="444">
          <cell r="A444">
            <v>2053</v>
          </cell>
        </row>
        <row r="445">
          <cell r="A445">
            <v>2054</v>
          </cell>
        </row>
        <row r="446">
          <cell r="A446">
            <v>2055</v>
          </cell>
        </row>
        <row r="447">
          <cell r="A447">
            <v>2056</v>
          </cell>
        </row>
        <row r="448">
          <cell r="A448">
            <v>2057</v>
          </cell>
        </row>
        <row r="449">
          <cell r="A449">
            <v>2058</v>
          </cell>
        </row>
        <row r="450">
          <cell r="A450">
            <v>2059</v>
          </cell>
        </row>
        <row r="451">
          <cell r="A451">
            <v>2060</v>
          </cell>
        </row>
        <row r="452">
          <cell r="A452" t="str">
            <v>Back to top</v>
          </cell>
        </row>
        <row r="455">
          <cell r="A455" t="str">
            <v>Scenario 8</v>
          </cell>
          <cell r="B455" t="str">
            <v>[Type Scenario 8 Name Here...]</v>
          </cell>
        </row>
        <row r="456">
          <cell r="A456" t="str">
            <v>Year</v>
          </cell>
          <cell r="B456" t="str">
            <v>World</v>
          </cell>
        </row>
        <row r="457">
          <cell r="A457">
            <v>2012</v>
          </cell>
        </row>
        <row r="458">
          <cell r="A458">
            <v>2013</v>
          </cell>
        </row>
        <row r="459">
          <cell r="A459">
            <v>2014</v>
          </cell>
        </row>
        <row r="460">
          <cell r="A460">
            <v>2015</v>
          </cell>
        </row>
        <row r="461">
          <cell r="A461">
            <v>2016</v>
          </cell>
        </row>
        <row r="462">
          <cell r="A462">
            <v>2017</v>
          </cell>
        </row>
        <row r="463">
          <cell r="A463">
            <v>2018</v>
          </cell>
        </row>
        <row r="464">
          <cell r="A464">
            <v>2019</v>
          </cell>
        </row>
        <row r="465">
          <cell r="A465">
            <v>2020</v>
          </cell>
        </row>
        <row r="466">
          <cell r="A466">
            <v>2021</v>
          </cell>
        </row>
        <row r="467">
          <cell r="A467">
            <v>2022</v>
          </cell>
        </row>
        <row r="468">
          <cell r="A468">
            <v>2023</v>
          </cell>
        </row>
        <row r="469">
          <cell r="A469">
            <v>2024</v>
          </cell>
        </row>
        <row r="470">
          <cell r="A470">
            <v>2025</v>
          </cell>
        </row>
        <row r="471">
          <cell r="A471">
            <v>2026</v>
          </cell>
        </row>
        <row r="472">
          <cell r="A472">
            <v>2027</v>
          </cell>
        </row>
        <row r="473">
          <cell r="A473">
            <v>2028</v>
          </cell>
        </row>
        <row r="474">
          <cell r="A474">
            <v>2029</v>
          </cell>
        </row>
        <row r="475">
          <cell r="A475">
            <v>2030</v>
          </cell>
        </row>
        <row r="476">
          <cell r="A476">
            <v>2031</v>
          </cell>
        </row>
        <row r="477">
          <cell r="A477">
            <v>2032</v>
          </cell>
        </row>
        <row r="478">
          <cell r="A478">
            <v>2033</v>
          </cell>
        </row>
        <row r="479">
          <cell r="A479">
            <v>2034</v>
          </cell>
        </row>
        <row r="480">
          <cell r="A480">
            <v>2035</v>
          </cell>
        </row>
        <row r="481">
          <cell r="A481">
            <v>2036</v>
          </cell>
        </row>
        <row r="482">
          <cell r="A482">
            <v>2037</v>
          </cell>
        </row>
        <row r="483">
          <cell r="A483">
            <v>2038</v>
          </cell>
        </row>
        <row r="484">
          <cell r="A484">
            <v>2039</v>
          </cell>
        </row>
        <row r="485">
          <cell r="A485">
            <v>2040</v>
          </cell>
        </row>
        <row r="486">
          <cell r="A486">
            <v>2041</v>
          </cell>
        </row>
        <row r="487">
          <cell r="A487">
            <v>2042</v>
          </cell>
        </row>
        <row r="488">
          <cell r="A488">
            <v>2043</v>
          </cell>
        </row>
        <row r="489">
          <cell r="A489">
            <v>2044</v>
          </cell>
        </row>
        <row r="490">
          <cell r="A490">
            <v>2045</v>
          </cell>
        </row>
        <row r="491">
          <cell r="A491">
            <v>2046</v>
          </cell>
        </row>
        <row r="492">
          <cell r="A492">
            <v>2047</v>
          </cell>
        </row>
        <row r="493">
          <cell r="A493">
            <v>2048</v>
          </cell>
        </row>
        <row r="494">
          <cell r="A494">
            <v>2049</v>
          </cell>
        </row>
        <row r="495">
          <cell r="A495">
            <v>2050</v>
          </cell>
        </row>
        <row r="496">
          <cell r="A496">
            <v>2051</v>
          </cell>
        </row>
        <row r="497">
          <cell r="A497">
            <v>2052</v>
          </cell>
        </row>
        <row r="498">
          <cell r="A498">
            <v>2053</v>
          </cell>
        </row>
        <row r="499">
          <cell r="A499">
            <v>2054</v>
          </cell>
        </row>
        <row r="500">
          <cell r="A500">
            <v>2055</v>
          </cell>
        </row>
        <row r="501">
          <cell r="A501">
            <v>2056</v>
          </cell>
        </row>
        <row r="502">
          <cell r="A502">
            <v>2057</v>
          </cell>
        </row>
        <row r="503">
          <cell r="A503">
            <v>2058</v>
          </cell>
        </row>
        <row r="504">
          <cell r="A504">
            <v>2059</v>
          </cell>
        </row>
        <row r="505">
          <cell r="A505">
            <v>2060</v>
          </cell>
        </row>
        <row r="506">
          <cell r="A506" t="str">
            <v>Back to top</v>
          </cell>
        </row>
        <row r="509">
          <cell r="A509" t="str">
            <v>Scenario 9</v>
          </cell>
          <cell r="B509" t="str">
            <v>[Type Scenario 9 Name Here...]</v>
          </cell>
        </row>
        <row r="510">
          <cell r="A510" t="str">
            <v>Year</v>
          </cell>
          <cell r="B510" t="str">
            <v>World</v>
          </cell>
        </row>
        <row r="511">
          <cell r="A511">
            <v>2012</v>
          </cell>
        </row>
        <row r="512">
          <cell r="A512">
            <v>2013</v>
          </cell>
        </row>
        <row r="513">
          <cell r="A513">
            <v>2014</v>
          </cell>
        </row>
        <row r="514">
          <cell r="A514">
            <v>2015</v>
          </cell>
        </row>
        <row r="515">
          <cell r="A515">
            <v>2016</v>
          </cell>
        </row>
        <row r="516">
          <cell r="A516">
            <v>2017</v>
          </cell>
        </row>
        <row r="517">
          <cell r="A517">
            <v>2018</v>
          </cell>
        </row>
        <row r="518">
          <cell r="A518">
            <v>2019</v>
          </cell>
        </row>
        <row r="519">
          <cell r="A519">
            <v>2020</v>
          </cell>
        </row>
        <row r="520">
          <cell r="A520">
            <v>2021</v>
          </cell>
        </row>
        <row r="521">
          <cell r="A521">
            <v>2022</v>
          </cell>
        </row>
        <row r="522">
          <cell r="A522">
            <v>2023</v>
          </cell>
        </row>
        <row r="523">
          <cell r="A523">
            <v>2024</v>
          </cell>
        </row>
        <row r="524">
          <cell r="A524">
            <v>2025</v>
          </cell>
        </row>
        <row r="525">
          <cell r="A525">
            <v>2026</v>
          </cell>
        </row>
        <row r="526">
          <cell r="A526">
            <v>2027</v>
          </cell>
        </row>
        <row r="527">
          <cell r="A527">
            <v>2028</v>
          </cell>
        </row>
        <row r="528">
          <cell r="A528">
            <v>2029</v>
          </cell>
        </row>
        <row r="529">
          <cell r="A529">
            <v>2030</v>
          </cell>
        </row>
        <row r="530">
          <cell r="A530">
            <v>2031</v>
          </cell>
        </row>
        <row r="531">
          <cell r="A531">
            <v>2032</v>
          </cell>
        </row>
        <row r="532">
          <cell r="A532">
            <v>2033</v>
          </cell>
        </row>
        <row r="533">
          <cell r="A533">
            <v>2034</v>
          </cell>
        </row>
        <row r="534">
          <cell r="A534">
            <v>2035</v>
          </cell>
        </row>
        <row r="535">
          <cell r="A535">
            <v>2036</v>
          </cell>
        </row>
        <row r="536">
          <cell r="A536">
            <v>2037</v>
          </cell>
        </row>
        <row r="537">
          <cell r="A537">
            <v>2038</v>
          </cell>
        </row>
        <row r="538">
          <cell r="A538">
            <v>2039</v>
          </cell>
        </row>
        <row r="539">
          <cell r="A539">
            <v>2040</v>
          </cell>
        </row>
        <row r="540">
          <cell r="A540">
            <v>2041</v>
          </cell>
        </row>
        <row r="541">
          <cell r="A541">
            <v>2042</v>
          </cell>
        </row>
        <row r="542">
          <cell r="A542">
            <v>2043</v>
          </cell>
        </row>
        <row r="543">
          <cell r="A543">
            <v>2044</v>
          </cell>
        </row>
        <row r="544">
          <cell r="A544">
            <v>2045</v>
          </cell>
        </row>
        <row r="545">
          <cell r="A545">
            <v>2046</v>
          </cell>
        </row>
        <row r="546">
          <cell r="A546">
            <v>2047</v>
          </cell>
        </row>
        <row r="547">
          <cell r="A547">
            <v>2048</v>
          </cell>
        </row>
        <row r="548">
          <cell r="A548">
            <v>2049</v>
          </cell>
        </row>
        <row r="549">
          <cell r="A549">
            <v>2050</v>
          </cell>
        </row>
        <row r="550">
          <cell r="A550">
            <v>2051</v>
          </cell>
        </row>
        <row r="551">
          <cell r="A551">
            <v>2052</v>
          </cell>
        </row>
        <row r="552">
          <cell r="A552">
            <v>2053</v>
          </cell>
        </row>
        <row r="553">
          <cell r="A553">
            <v>2054</v>
          </cell>
        </row>
        <row r="554">
          <cell r="A554">
            <v>2055</v>
          </cell>
        </row>
        <row r="555">
          <cell r="A555">
            <v>2056</v>
          </cell>
        </row>
        <row r="556">
          <cell r="A556">
            <v>2057</v>
          </cell>
        </row>
        <row r="557">
          <cell r="A557">
            <v>2058</v>
          </cell>
        </row>
        <row r="558">
          <cell r="A558">
            <v>2059</v>
          </cell>
        </row>
        <row r="559">
          <cell r="A559">
            <v>2060</v>
          </cell>
        </row>
        <row r="560">
          <cell r="A560" t="str">
            <v>Back to top</v>
          </cell>
        </row>
        <row r="563">
          <cell r="A563" t="str">
            <v>Scenario 10</v>
          </cell>
          <cell r="B563" t="str">
            <v>[Type Scenario 10 Name Here...]</v>
          </cell>
        </row>
        <row r="564">
          <cell r="A564" t="str">
            <v>Year</v>
          </cell>
          <cell r="B564" t="str">
            <v>World</v>
          </cell>
        </row>
        <row r="565">
          <cell r="A565">
            <v>2012</v>
          </cell>
        </row>
        <row r="566">
          <cell r="A566">
            <v>2013</v>
          </cell>
        </row>
        <row r="567">
          <cell r="A567">
            <v>2014</v>
          </cell>
        </row>
        <row r="568">
          <cell r="A568">
            <v>2015</v>
          </cell>
        </row>
        <row r="569">
          <cell r="A569">
            <v>2016</v>
          </cell>
        </row>
        <row r="570">
          <cell r="A570">
            <v>2017</v>
          </cell>
        </row>
        <row r="571">
          <cell r="A571">
            <v>2018</v>
          </cell>
        </row>
        <row r="572">
          <cell r="A572">
            <v>2019</v>
          </cell>
        </row>
        <row r="573">
          <cell r="A573">
            <v>2020</v>
          </cell>
        </row>
        <row r="574">
          <cell r="A574">
            <v>2021</v>
          </cell>
        </row>
        <row r="575">
          <cell r="A575">
            <v>2022</v>
          </cell>
        </row>
        <row r="576">
          <cell r="A576">
            <v>2023</v>
          </cell>
        </row>
        <row r="577">
          <cell r="A577">
            <v>2024</v>
          </cell>
        </row>
        <row r="578">
          <cell r="A578">
            <v>2025</v>
          </cell>
        </row>
        <row r="579">
          <cell r="A579">
            <v>2026</v>
          </cell>
        </row>
        <row r="580">
          <cell r="A580">
            <v>2027</v>
          </cell>
        </row>
        <row r="581">
          <cell r="A581">
            <v>2028</v>
          </cell>
        </row>
        <row r="582">
          <cell r="A582">
            <v>2029</v>
          </cell>
        </row>
        <row r="583">
          <cell r="A583">
            <v>2030</v>
          </cell>
        </row>
        <row r="584">
          <cell r="A584">
            <v>2031</v>
          </cell>
        </row>
        <row r="585">
          <cell r="A585">
            <v>2032</v>
          </cell>
        </row>
        <row r="586">
          <cell r="A586">
            <v>2033</v>
          </cell>
        </row>
        <row r="587">
          <cell r="A587">
            <v>2034</v>
          </cell>
        </row>
        <row r="588">
          <cell r="A588">
            <v>2035</v>
          </cell>
        </row>
        <row r="589">
          <cell r="A589">
            <v>2036</v>
          </cell>
        </row>
        <row r="590">
          <cell r="A590">
            <v>2037</v>
          </cell>
        </row>
        <row r="591">
          <cell r="A591">
            <v>2038</v>
          </cell>
        </row>
        <row r="592">
          <cell r="A592">
            <v>2039</v>
          </cell>
        </row>
        <row r="593">
          <cell r="A593">
            <v>2040</v>
          </cell>
        </row>
        <row r="594">
          <cell r="A594">
            <v>2041</v>
          </cell>
        </row>
        <row r="595">
          <cell r="A595">
            <v>2042</v>
          </cell>
        </row>
        <row r="596">
          <cell r="A596">
            <v>2043</v>
          </cell>
        </row>
        <row r="597">
          <cell r="A597">
            <v>2044</v>
          </cell>
        </row>
        <row r="598">
          <cell r="A598">
            <v>2045</v>
          </cell>
        </row>
        <row r="599">
          <cell r="A599">
            <v>2046</v>
          </cell>
        </row>
        <row r="600">
          <cell r="A600">
            <v>2047</v>
          </cell>
        </row>
        <row r="601">
          <cell r="A601">
            <v>2048</v>
          </cell>
        </row>
        <row r="602">
          <cell r="A602">
            <v>2049</v>
          </cell>
        </row>
        <row r="603">
          <cell r="A603">
            <v>2050</v>
          </cell>
        </row>
        <row r="604">
          <cell r="A604">
            <v>2051</v>
          </cell>
        </row>
        <row r="605">
          <cell r="A605">
            <v>2052</v>
          </cell>
        </row>
        <row r="606">
          <cell r="A606">
            <v>2053</v>
          </cell>
        </row>
        <row r="607">
          <cell r="A607">
            <v>2054</v>
          </cell>
        </row>
        <row r="608">
          <cell r="A608">
            <v>2055</v>
          </cell>
        </row>
        <row r="609">
          <cell r="A609">
            <v>2056</v>
          </cell>
        </row>
        <row r="610">
          <cell r="A610">
            <v>2057</v>
          </cell>
        </row>
        <row r="611">
          <cell r="A611">
            <v>2058</v>
          </cell>
        </row>
        <row r="612">
          <cell r="A612">
            <v>2059</v>
          </cell>
        </row>
        <row r="613">
          <cell r="A613">
            <v>2060</v>
          </cell>
        </row>
        <row r="614">
          <cell r="A614" t="str">
            <v>Back to top</v>
          </cell>
        </row>
      </sheetData>
      <sheetData sheetId="17">
        <row r="77">
          <cell r="A77" t="str">
            <v>Scenario 1</v>
          </cell>
          <cell r="B77" t="str">
            <v>[Type Scenario 1 Name Here (REF CASE)...]</v>
          </cell>
        </row>
        <row r="78">
          <cell r="A78" t="str">
            <v>Year</v>
          </cell>
          <cell r="B78" t="str">
            <v>World</v>
          </cell>
        </row>
        <row r="79">
          <cell r="A79">
            <v>2012</v>
          </cell>
        </row>
        <row r="80">
          <cell r="A80">
            <v>2013</v>
          </cell>
        </row>
        <row r="81">
          <cell r="A81">
            <v>2014</v>
          </cell>
        </row>
        <row r="82">
          <cell r="A82">
            <v>2015</v>
          </cell>
        </row>
        <row r="83">
          <cell r="A83">
            <v>2016</v>
          </cell>
        </row>
        <row r="84">
          <cell r="A84">
            <v>2017</v>
          </cell>
        </row>
        <row r="85">
          <cell r="A85">
            <v>2018</v>
          </cell>
        </row>
        <row r="86">
          <cell r="A86">
            <v>2019</v>
          </cell>
        </row>
        <row r="87">
          <cell r="A87">
            <v>2020</v>
          </cell>
        </row>
        <row r="88">
          <cell r="A88">
            <v>2021</v>
          </cell>
        </row>
        <row r="89">
          <cell r="A89">
            <v>2022</v>
          </cell>
        </row>
        <row r="90">
          <cell r="A90">
            <v>2023</v>
          </cell>
        </row>
        <row r="91">
          <cell r="A91">
            <v>2024</v>
          </cell>
        </row>
        <row r="92">
          <cell r="A92">
            <v>2025</v>
          </cell>
        </row>
        <row r="93">
          <cell r="A93">
            <v>2026</v>
          </cell>
        </row>
        <row r="94">
          <cell r="A94">
            <v>2027</v>
          </cell>
        </row>
        <row r="95">
          <cell r="A95">
            <v>2028</v>
          </cell>
        </row>
        <row r="96">
          <cell r="A96">
            <v>2029</v>
          </cell>
        </row>
        <row r="97">
          <cell r="A97">
            <v>2030</v>
          </cell>
        </row>
        <row r="98">
          <cell r="A98">
            <v>2031</v>
          </cell>
        </row>
        <row r="99">
          <cell r="A99">
            <v>2032</v>
          </cell>
        </row>
        <row r="100">
          <cell r="A100">
            <v>2033</v>
          </cell>
        </row>
        <row r="101">
          <cell r="A101">
            <v>2034</v>
          </cell>
        </row>
        <row r="102">
          <cell r="A102">
            <v>2035</v>
          </cell>
        </row>
        <row r="103">
          <cell r="A103">
            <v>2036</v>
          </cell>
        </row>
        <row r="104">
          <cell r="A104">
            <v>2037</v>
          </cell>
        </row>
        <row r="105">
          <cell r="A105">
            <v>2038</v>
          </cell>
        </row>
        <row r="106">
          <cell r="A106">
            <v>2039</v>
          </cell>
        </row>
        <row r="107">
          <cell r="A107">
            <v>2040</v>
          </cell>
        </row>
        <row r="108">
          <cell r="A108">
            <v>2041</v>
          </cell>
        </row>
        <row r="109">
          <cell r="A109">
            <v>2042</v>
          </cell>
        </row>
        <row r="110">
          <cell r="A110">
            <v>2043</v>
          </cell>
        </row>
        <row r="111">
          <cell r="A111">
            <v>2044</v>
          </cell>
        </row>
        <row r="112">
          <cell r="A112">
            <v>2045</v>
          </cell>
        </row>
        <row r="113">
          <cell r="A113">
            <v>2046</v>
          </cell>
        </row>
        <row r="114">
          <cell r="A114">
            <v>2047</v>
          </cell>
        </row>
        <row r="115">
          <cell r="A115">
            <v>2048</v>
          </cell>
        </row>
        <row r="116">
          <cell r="A116">
            <v>2049</v>
          </cell>
        </row>
        <row r="117">
          <cell r="A117">
            <v>2050</v>
          </cell>
        </row>
        <row r="118">
          <cell r="A118">
            <v>2051</v>
          </cell>
        </row>
        <row r="119">
          <cell r="A119">
            <v>2052</v>
          </cell>
        </row>
        <row r="120">
          <cell r="A120">
            <v>2053</v>
          </cell>
        </row>
        <row r="121">
          <cell r="A121">
            <v>2054</v>
          </cell>
        </row>
        <row r="122">
          <cell r="A122">
            <v>2055</v>
          </cell>
        </row>
        <row r="123">
          <cell r="A123">
            <v>2056</v>
          </cell>
        </row>
        <row r="124">
          <cell r="A124">
            <v>2057</v>
          </cell>
        </row>
        <row r="125">
          <cell r="A125">
            <v>2058</v>
          </cell>
        </row>
        <row r="126">
          <cell r="A126">
            <v>2059</v>
          </cell>
        </row>
        <row r="127">
          <cell r="A127">
            <v>2060</v>
          </cell>
        </row>
        <row r="128">
          <cell r="A128" t="str">
            <v>Back to top</v>
          </cell>
        </row>
        <row r="131">
          <cell r="A131" t="str">
            <v>Scenario 2</v>
          </cell>
          <cell r="B131" t="str">
            <v>[Type Scenario 2 Name Here (REF CASE)...]</v>
          </cell>
        </row>
        <row r="132">
          <cell r="A132" t="str">
            <v>Year</v>
          </cell>
          <cell r="B132" t="str">
            <v>World</v>
          </cell>
        </row>
        <row r="133">
          <cell r="A133">
            <v>2012</v>
          </cell>
        </row>
        <row r="134">
          <cell r="A134">
            <v>2013</v>
          </cell>
        </row>
        <row r="135">
          <cell r="A135">
            <v>2014</v>
          </cell>
        </row>
        <row r="136">
          <cell r="A136">
            <v>2015</v>
          </cell>
        </row>
        <row r="137">
          <cell r="A137">
            <v>2016</v>
          </cell>
        </row>
        <row r="138">
          <cell r="A138">
            <v>2017</v>
          </cell>
        </row>
        <row r="139">
          <cell r="A139">
            <v>2018</v>
          </cell>
        </row>
        <row r="140">
          <cell r="A140">
            <v>2019</v>
          </cell>
        </row>
        <row r="141">
          <cell r="A141">
            <v>2020</v>
          </cell>
        </row>
        <row r="142">
          <cell r="A142">
            <v>2021</v>
          </cell>
        </row>
        <row r="143">
          <cell r="A143">
            <v>2022</v>
          </cell>
        </row>
        <row r="144">
          <cell r="A144">
            <v>2023</v>
          </cell>
        </row>
        <row r="145">
          <cell r="A145">
            <v>2024</v>
          </cell>
        </row>
        <row r="146">
          <cell r="A146">
            <v>2025</v>
          </cell>
        </row>
        <row r="147">
          <cell r="A147">
            <v>2026</v>
          </cell>
        </row>
        <row r="148">
          <cell r="A148">
            <v>2027</v>
          </cell>
        </row>
        <row r="149">
          <cell r="A149">
            <v>2028</v>
          </cell>
        </row>
        <row r="150">
          <cell r="A150">
            <v>2029</v>
          </cell>
        </row>
        <row r="151">
          <cell r="A151">
            <v>2030</v>
          </cell>
        </row>
        <row r="152">
          <cell r="A152">
            <v>2031</v>
          </cell>
        </row>
        <row r="153">
          <cell r="A153">
            <v>2032</v>
          </cell>
        </row>
        <row r="154">
          <cell r="A154">
            <v>2033</v>
          </cell>
        </row>
        <row r="155">
          <cell r="A155">
            <v>2034</v>
          </cell>
        </row>
        <row r="156">
          <cell r="A156">
            <v>2035</v>
          </cell>
        </row>
        <row r="157">
          <cell r="A157">
            <v>2036</v>
          </cell>
        </row>
        <row r="158">
          <cell r="A158">
            <v>2037</v>
          </cell>
        </row>
        <row r="159">
          <cell r="A159">
            <v>2038</v>
          </cell>
        </row>
        <row r="160">
          <cell r="A160">
            <v>2039</v>
          </cell>
        </row>
        <row r="161">
          <cell r="A161">
            <v>2040</v>
          </cell>
        </row>
        <row r="162">
          <cell r="A162">
            <v>2041</v>
          </cell>
        </row>
        <row r="163">
          <cell r="A163">
            <v>2042</v>
          </cell>
        </row>
        <row r="164">
          <cell r="A164">
            <v>2043</v>
          </cell>
        </row>
        <row r="165">
          <cell r="A165">
            <v>2044</v>
          </cell>
        </row>
        <row r="166">
          <cell r="A166">
            <v>2045</v>
          </cell>
        </row>
        <row r="167">
          <cell r="A167">
            <v>2046</v>
          </cell>
        </row>
        <row r="168">
          <cell r="A168">
            <v>2047</v>
          </cell>
        </row>
        <row r="169">
          <cell r="A169">
            <v>2048</v>
          </cell>
        </row>
        <row r="170">
          <cell r="A170">
            <v>2049</v>
          </cell>
        </row>
        <row r="171">
          <cell r="A171">
            <v>2050</v>
          </cell>
        </row>
        <row r="172">
          <cell r="A172">
            <v>2051</v>
          </cell>
        </row>
        <row r="173">
          <cell r="A173">
            <v>2052</v>
          </cell>
        </row>
        <row r="174">
          <cell r="A174">
            <v>2053</v>
          </cell>
        </row>
        <row r="175">
          <cell r="A175">
            <v>2054</v>
          </cell>
        </row>
        <row r="176">
          <cell r="A176">
            <v>2055</v>
          </cell>
        </row>
        <row r="177">
          <cell r="A177">
            <v>2056</v>
          </cell>
        </row>
        <row r="178">
          <cell r="A178">
            <v>2057</v>
          </cell>
        </row>
        <row r="179">
          <cell r="A179">
            <v>2058</v>
          </cell>
        </row>
        <row r="180">
          <cell r="A180">
            <v>2059</v>
          </cell>
        </row>
        <row r="181">
          <cell r="A181">
            <v>2060</v>
          </cell>
        </row>
        <row r="182">
          <cell r="A182" t="str">
            <v>Back to top</v>
          </cell>
        </row>
        <row r="185">
          <cell r="A185" t="str">
            <v>Scenario 3</v>
          </cell>
          <cell r="B185" t="str">
            <v>[Type Scenario 3 Name Here (REF CASE)...]</v>
          </cell>
        </row>
        <row r="186">
          <cell r="A186" t="str">
            <v>Year</v>
          </cell>
          <cell r="B186" t="str">
            <v>World</v>
          </cell>
        </row>
        <row r="187">
          <cell r="A187">
            <v>2012</v>
          </cell>
        </row>
        <row r="188">
          <cell r="A188">
            <v>2013</v>
          </cell>
        </row>
        <row r="189">
          <cell r="A189">
            <v>2014</v>
          </cell>
        </row>
        <row r="190">
          <cell r="A190">
            <v>2015</v>
          </cell>
        </row>
        <row r="191">
          <cell r="A191">
            <v>2016</v>
          </cell>
        </row>
        <row r="192">
          <cell r="A192">
            <v>2017</v>
          </cell>
        </row>
        <row r="193">
          <cell r="A193">
            <v>2018</v>
          </cell>
        </row>
        <row r="194">
          <cell r="A194">
            <v>2019</v>
          </cell>
        </row>
        <row r="195">
          <cell r="A195">
            <v>2020</v>
          </cell>
        </row>
        <row r="196">
          <cell r="A196">
            <v>2021</v>
          </cell>
        </row>
        <row r="197">
          <cell r="A197">
            <v>2022</v>
          </cell>
        </row>
        <row r="198">
          <cell r="A198">
            <v>2023</v>
          </cell>
        </row>
        <row r="199">
          <cell r="A199">
            <v>2024</v>
          </cell>
        </row>
        <row r="200">
          <cell r="A200">
            <v>2025</v>
          </cell>
        </row>
        <row r="201">
          <cell r="A201">
            <v>2026</v>
          </cell>
        </row>
        <row r="202">
          <cell r="A202">
            <v>2027</v>
          </cell>
        </row>
        <row r="203">
          <cell r="A203">
            <v>2028</v>
          </cell>
        </row>
        <row r="204">
          <cell r="A204">
            <v>2029</v>
          </cell>
        </row>
        <row r="205">
          <cell r="A205">
            <v>2030</v>
          </cell>
        </row>
        <row r="206">
          <cell r="A206">
            <v>2031</v>
          </cell>
        </row>
        <row r="207">
          <cell r="A207">
            <v>2032</v>
          </cell>
        </row>
        <row r="208">
          <cell r="A208">
            <v>2033</v>
          </cell>
        </row>
        <row r="209">
          <cell r="A209">
            <v>2034</v>
          </cell>
        </row>
        <row r="210">
          <cell r="A210">
            <v>2035</v>
          </cell>
        </row>
        <row r="211">
          <cell r="A211">
            <v>2036</v>
          </cell>
        </row>
        <row r="212">
          <cell r="A212">
            <v>2037</v>
          </cell>
        </row>
        <row r="213">
          <cell r="A213">
            <v>2038</v>
          </cell>
        </row>
        <row r="214">
          <cell r="A214">
            <v>2039</v>
          </cell>
        </row>
        <row r="215">
          <cell r="A215">
            <v>2040</v>
          </cell>
        </row>
        <row r="216">
          <cell r="A216">
            <v>2041</v>
          </cell>
        </row>
        <row r="217">
          <cell r="A217">
            <v>2042</v>
          </cell>
        </row>
        <row r="218">
          <cell r="A218">
            <v>2043</v>
          </cell>
        </row>
        <row r="219">
          <cell r="A219">
            <v>2044</v>
          </cell>
        </row>
        <row r="220">
          <cell r="A220">
            <v>2045</v>
          </cell>
        </row>
        <row r="221">
          <cell r="A221">
            <v>2046</v>
          </cell>
        </row>
        <row r="222">
          <cell r="A222">
            <v>2047</v>
          </cell>
        </row>
        <row r="223">
          <cell r="A223">
            <v>2048</v>
          </cell>
        </row>
        <row r="224">
          <cell r="A224">
            <v>2049</v>
          </cell>
        </row>
        <row r="225">
          <cell r="A225">
            <v>2050</v>
          </cell>
        </row>
        <row r="226">
          <cell r="A226">
            <v>2051</v>
          </cell>
        </row>
        <row r="227">
          <cell r="A227">
            <v>2052</v>
          </cell>
        </row>
        <row r="228">
          <cell r="A228">
            <v>2053</v>
          </cell>
        </row>
        <row r="229">
          <cell r="A229">
            <v>2054</v>
          </cell>
        </row>
        <row r="230">
          <cell r="A230">
            <v>2055</v>
          </cell>
        </row>
        <row r="231">
          <cell r="A231">
            <v>2056</v>
          </cell>
        </row>
        <row r="232">
          <cell r="A232">
            <v>2057</v>
          </cell>
        </row>
        <row r="233">
          <cell r="A233">
            <v>2058</v>
          </cell>
        </row>
        <row r="234">
          <cell r="A234">
            <v>2059</v>
          </cell>
        </row>
        <row r="235">
          <cell r="A235">
            <v>2060</v>
          </cell>
        </row>
        <row r="236">
          <cell r="A236" t="str">
            <v>Back to top</v>
          </cell>
        </row>
        <row r="239">
          <cell r="A239" t="str">
            <v>Scenario 4</v>
          </cell>
          <cell r="B239" t="str">
            <v>[Type Scenario 4 Name Here (REF CASE)...]</v>
          </cell>
        </row>
        <row r="240">
          <cell r="A240" t="str">
            <v>Year</v>
          </cell>
          <cell r="B240" t="str">
            <v>World</v>
          </cell>
        </row>
        <row r="241">
          <cell r="A241">
            <v>2012</v>
          </cell>
        </row>
        <row r="242">
          <cell r="A242">
            <v>2013</v>
          </cell>
        </row>
        <row r="243">
          <cell r="A243">
            <v>2014</v>
          </cell>
        </row>
        <row r="244">
          <cell r="A244">
            <v>2015</v>
          </cell>
        </row>
        <row r="245">
          <cell r="A245">
            <v>2016</v>
          </cell>
        </row>
        <row r="246">
          <cell r="A246">
            <v>2017</v>
          </cell>
        </row>
        <row r="247">
          <cell r="A247">
            <v>2018</v>
          </cell>
        </row>
        <row r="248">
          <cell r="A248">
            <v>2019</v>
          </cell>
        </row>
        <row r="249">
          <cell r="A249">
            <v>2020</v>
          </cell>
        </row>
        <row r="250">
          <cell r="A250">
            <v>2021</v>
          </cell>
        </row>
        <row r="251">
          <cell r="A251">
            <v>2022</v>
          </cell>
        </row>
        <row r="252">
          <cell r="A252">
            <v>2023</v>
          </cell>
        </row>
        <row r="253">
          <cell r="A253">
            <v>2024</v>
          </cell>
        </row>
        <row r="254">
          <cell r="A254">
            <v>2025</v>
          </cell>
        </row>
        <row r="255">
          <cell r="A255">
            <v>2026</v>
          </cell>
        </row>
        <row r="256">
          <cell r="A256">
            <v>2027</v>
          </cell>
        </row>
        <row r="257">
          <cell r="A257">
            <v>2028</v>
          </cell>
        </row>
        <row r="258">
          <cell r="A258">
            <v>2029</v>
          </cell>
        </row>
        <row r="259">
          <cell r="A259">
            <v>2030</v>
          </cell>
        </row>
        <row r="260">
          <cell r="A260">
            <v>2031</v>
          </cell>
        </row>
        <row r="261">
          <cell r="A261">
            <v>2032</v>
          </cell>
        </row>
        <row r="262">
          <cell r="A262">
            <v>2033</v>
          </cell>
        </row>
        <row r="263">
          <cell r="A263">
            <v>2034</v>
          </cell>
        </row>
        <row r="264">
          <cell r="A264">
            <v>2035</v>
          </cell>
        </row>
        <row r="265">
          <cell r="A265">
            <v>2036</v>
          </cell>
        </row>
        <row r="266">
          <cell r="A266">
            <v>2037</v>
          </cell>
        </row>
        <row r="267">
          <cell r="A267">
            <v>2038</v>
          </cell>
        </row>
        <row r="268">
          <cell r="A268">
            <v>2039</v>
          </cell>
        </row>
        <row r="269">
          <cell r="A269">
            <v>2040</v>
          </cell>
        </row>
        <row r="270">
          <cell r="A270">
            <v>2041</v>
          </cell>
        </row>
        <row r="271">
          <cell r="A271">
            <v>2042</v>
          </cell>
        </row>
        <row r="272">
          <cell r="A272">
            <v>2043</v>
          </cell>
        </row>
        <row r="273">
          <cell r="A273">
            <v>2044</v>
          </cell>
        </row>
        <row r="274">
          <cell r="A274">
            <v>2045</v>
          </cell>
        </row>
        <row r="275">
          <cell r="A275">
            <v>2046</v>
          </cell>
        </row>
        <row r="276">
          <cell r="A276">
            <v>2047</v>
          </cell>
        </row>
        <row r="277">
          <cell r="A277">
            <v>2048</v>
          </cell>
        </row>
        <row r="278">
          <cell r="A278">
            <v>2049</v>
          </cell>
        </row>
        <row r="279">
          <cell r="A279">
            <v>2050</v>
          </cell>
        </row>
        <row r="280">
          <cell r="A280">
            <v>2051</v>
          </cell>
        </row>
        <row r="281">
          <cell r="A281">
            <v>2052</v>
          </cell>
        </row>
        <row r="282">
          <cell r="A282">
            <v>2053</v>
          </cell>
        </row>
        <row r="283">
          <cell r="A283">
            <v>2054</v>
          </cell>
        </row>
        <row r="284">
          <cell r="A284">
            <v>2055</v>
          </cell>
        </row>
        <row r="285">
          <cell r="A285">
            <v>2056</v>
          </cell>
        </row>
        <row r="286">
          <cell r="A286">
            <v>2057</v>
          </cell>
        </row>
        <row r="287">
          <cell r="A287">
            <v>2058</v>
          </cell>
        </row>
        <row r="288">
          <cell r="A288">
            <v>2059</v>
          </cell>
        </row>
        <row r="289">
          <cell r="A289">
            <v>2060</v>
          </cell>
        </row>
        <row r="290">
          <cell r="A290" t="str">
            <v>Back to top</v>
          </cell>
        </row>
        <row r="293">
          <cell r="A293" t="str">
            <v>Scenario 5</v>
          </cell>
          <cell r="B293" t="str">
            <v>[Type Scenario 5 Name Here (REF CASE)...]</v>
          </cell>
        </row>
        <row r="294">
          <cell r="A294" t="str">
            <v>Year</v>
          </cell>
          <cell r="B294" t="str">
            <v>World</v>
          </cell>
        </row>
        <row r="295">
          <cell r="A295">
            <v>2012</v>
          </cell>
        </row>
        <row r="296">
          <cell r="A296">
            <v>2013</v>
          </cell>
        </row>
        <row r="297">
          <cell r="A297">
            <v>2014</v>
          </cell>
        </row>
        <row r="298">
          <cell r="A298">
            <v>2015</v>
          </cell>
        </row>
        <row r="299">
          <cell r="A299">
            <v>2016</v>
          </cell>
        </row>
        <row r="300">
          <cell r="A300">
            <v>2017</v>
          </cell>
        </row>
        <row r="301">
          <cell r="A301">
            <v>2018</v>
          </cell>
        </row>
        <row r="302">
          <cell r="A302">
            <v>2019</v>
          </cell>
        </row>
        <row r="303">
          <cell r="A303">
            <v>2020</v>
          </cell>
        </row>
        <row r="304">
          <cell r="A304">
            <v>2021</v>
          </cell>
        </row>
        <row r="305">
          <cell r="A305">
            <v>2022</v>
          </cell>
        </row>
        <row r="306">
          <cell r="A306">
            <v>2023</v>
          </cell>
        </row>
        <row r="307">
          <cell r="A307">
            <v>2024</v>
          </cell>
        </row>
        <row r="308">
          <cell r="A308">
            <v>2025</v>
          </cell>
        </row>
        <row r="309">
          <cell r="A309">
            <v>2026</v>
          </cell>
        </row>
        <row r="310">
          <cell r="A310">
            <v>2027</v>
          </cell>
        </row>
        <row r="311">
          <cell r="A311">
            <v>2028</v>
          </cell>
        </row>
        <row r="312">
          <cell r="A312">
            <v>2029</v>
          </cell>
        </row>
        <row r="313">
          <cell r="A313">
            <v>2030</v>
          </cell>
        </row>
        <row r="314">
          <cell r="A314">
            <v>2031</v>
          </cell>
        </row>
        <row r="315">
          <cell r="A315">
            <v>2032</v>
          </cell>
        </row>
        <row r="316">
          <cell r="A316">
            <v>2033</v>
          </cell>
        </row>
        <row r="317">
          <cell r="A317">
            <v>2034</v>
          </cell>
        </row>
        <row r="318">
          <cell r="A318">
            <v>2035</v>
          </cell>
        </row>
        <row r="319">
          <cell r="A319">
            <v>2036</v>
          </cell>
        </row>
        <row r="320">
          <cell r="A320">
            <v>2037</v>
          </cell>
        </row>
        <row r="321">
          <cell r="A321">
            <v>2038</v>
          </cell>
        </row>
        <row r="322">
          <cell r="A322">
            <v>2039</v>
          </cell>
        </row>
        <row r="323">
          <cell r="A323">
            <v>2040</v>
          </cell>
        </row>
        <row r="324">
          <cell r="A324">
            <v>2041</v>
          </cell>
        </row>
        <row r="325">
          <cell r="A325">
            <v>2042</v>
          </cell>
        </row>
        <row r="326">
          <cell r="A326">
            <v>2043</v>
          </cell>
        </row>
        <row r="327">
          <cell r="A327">
            <v>2044</v>
          </cell>
        </row>
        <row r="328">
          <cell r="A328">
            <v>2045</v>
          </cell>
        </row>
        <row r="329">
          <cell r="A329">
            <v>2046</v>
          </cell>
        </row>
        <row r="330">
          <cell r="A330">
            <v>2047</v>
          </cell>
        </row>
        <row r="331">
          <cell r="A331">
            <v>2048</v>
          </cell>
        </row>
        <row r="332">
          <cell r="A332">
            <v>2049</v>
          </cell>
        </row>
        <row r="333">
          <cell r="A333">
            <v>2050</v>
          </cell>
        </row>
        <row r="334">
          <cell r="A334">
            <v>2051</v>
          </cell>
        </row>
        <row r="335">
          <cell r="A335">
            <v>2052</v>
          </cell>
        </row>
        <row r="336">
          <cell r="A336">
            <v>2053</v>
          </cell>
        </row>
        <row r="337">
          <cell r="A337">
            <v>2054</v>
          </cell>
        </row>
        <row r="338">
          <cell r="A338">
            <v>2055</v>
          </cell>
        </row>
        <row r="339">
          <cell r="A339">
            <v>2056</v>
          </cell>
        </row>
        <row r="340">
          <cell r="A340">
            <v>2057</v>
          </cell>
        </row>
        <row r="341">
          <cell r="A341">
            <v>2058</v>
          </cell>
        </row>
        <row r="342">
          <cell r="A342">
            <v>2059</v>
          </cell>
        </row>
        <row r="343">
          <cell r="A343">
            <v>2060</v>
          </cell>
        </row>
        <row r="344">
          <cell r="A344" t="str">
            <v>Back to top</v>
          </cell>
        </row>
        <row r="347">
          <cell r="A347" t="str">
            <v>Scenario 6</v>
          </cell>
          <cell r="B347" t="str">
            <v>[Type Scenario 6 Name Here (REF CASE)...]</v>
          </cell>
        </row>
        <row r="348">
          <cell r="A348" t="str">
            <v>Year</v>
          </cell>
          <cell r="B348" t="str">
            <v>World</v>
          </cell>
        </row>
        <row r="349">
          <cell r="A349">
            <v>2012</v>
          </cell>
        </row>
        <row r="350">
          <cell r="A350">
            <v>2013</v>
          </cell>
        </row>
        <row r="351">
          <cell r="A351">
            <v>2014</v>
          </cell>
        </row>
        <row r="352">
          <cell r="A352">
            <v>2015</v>
          </cell>
        </row>
        <row r="353">
          <cell r="A353">
            <v>2016</v>
          </cell>
        </row>
        <row r="354">
          <cell r="A354">
            <v>2017</v>
          </cell>
        </row>
        <row r="355">
          <cell r="A355">
            <v>2018</v>
          </cell>
        </row>
        <row r="356">
          <cell r="A356">
            <v>2019</v>
          </cell>
        </row>
        <row r="357">
          <cell r="A357">
            <v>2020</v>
          </cell>
        </row>
        <row r="358">
          <cell r="A358">
            <v>2021</v>
          </cell>
        </row>
        <row r="359">
          <cell r="A359">
            <v>2022</v>
          </cell>
        </row>
        <row r="360">
          <cell r="A360">
            <v>2023</v>
          </cell>
        </row>
        <row r="361">
          <cell r="A361">
            <v>2024</v>
          </cell>
        </row>
        <row r="362">
          <cell r="A362">
            <v>2025</v>
          </cell>
        </row>
        <row r="363">
          <cell r="A363">
            <v>2026</v>
          </cell>
        </row>
        <row r="364">
          <cell r="A364">
            <v>2027</v>
          </cell>
        </row>
        <row r="365">
          <cell r="A365">
            <v>2028</v>
          </cell>
        </row>
        <row r="366">
          <cell r="A366">
            <v>2029</v>
          </cell>
        </row>
        <row r="367">
          <cell r="A367">
            <v>2030</v>
          </cell>
        </row>
        <row r="368">
          <cell r="A368">
            <v>2031</v>
          </cell>
        </row>
        <row r="369">
          <cell r="A369">
            <v>2032</v>
          </cell>
        </row>
        <row r="370">
          <cell r="A370">
            <v>2033</v>
          </cell>
        </row>
        <row r="371">
          <cell r="A371">
            <v>2034</v>
          </cell>
        </row>
        <row r="372">
          <cell r="A372">
            <v>2035</v>
          </cell>
        </row>
        <row r="373">
          <cell r="A373">
            <v>2036</v>
          </cell>
        </row>
        <row r="374">
          <cell r="A374">
            <v>2037</v>
          </cell>
        </row>
        <row r="375">
          <cell r="A375">
            <v>2038</v>
          </cell>
        </row>
        <row r="376">
          <cell r="A376">
            <v>2039</v>
          </cell>
        </row>
        <row r="377">
          <cell r="A377">
            <v>2040</v>
          </cell>
        </row>
        <row r="378">
          <cell r="A378">
            <v>2041</v>
          </cell>
        </row>
        <row r="379">
          <cell r="A379">
            <v>2042</v>
          </cell>
        </row>
        <row r="380">
          <cell r="A380">
            <v>2043</v>
          </cell>
        </row>
        <row r="381">
          <cell r="A381">
            <v>2044</v>
          </cell>
        </row>
        <row r="382">
          <cell r="A382">
            <v>2045</v>
          </cell>
        </row>
        <row r="383">
          <cell r="A383">
            <v>2046</v>
          </cell>
        </row>
        <row r="384">
          <cell r="A384">
            <v>2047</v>
          </cell>
        </row>
        <row r="385">
          <cell r="A385">
            <v>2048</v>
          </cell>
        </row>
        <row r="386">
          <cell r="A386">
            <v>2049</v>
          </cell>
        </row>
        <row r="387">
          <cell r="A387">
            <v>2050</v>
          </cell>
        </row>
        <row r="388">
          <cell r="A388">
            <v>2051</v>
          </cell>
        </row>
        <row r="389">
          <cell r="A389">
            <v>2052</v>
          </cell>
        </row>
        <row r="390">
          <cell r="A390">
            <v>2053</v>
          </cell>
        </row>
        <row r="391">
          <cell r="A391">
            <v>2054</v>
          </cell>
        </row>
        <row r="392">
          <cell r="A392">
            <v>2055</v>
          </cell>
        </row>
        <row r="393">
          <cell r="A393">
            <v>2056</v>
          </cell>
        </row>
        <row r="394">
          <cell r="A394">
            <v>2057</v>
          </cell>
        </row>
        <row r="395">
          <cell r="A395">
            <v>2058</v>
          </cell>
        </row>
        <row r="396">
          <cell r="A396">
            <v>2059</v>
          </cell>
        </row>
        <row r="397">
          <cell r="A397">
            <v>2060</v>
          </cell>
        </row>
        <row r="398">
          <cell r="A398" t="str">
            <v>Back to top</v>
          </cell>
        </row>
        <row r="401">
          <cell r="A401" t="str">
            <v>Scenario 7</v>
          </cell>
          <cell r="B401" t="str">
            <v>[Type Scenario 7 Name Here (REF CASE)...]</v>
          </cell>
        </row>
        <row r="402">
          <cell r="A402" t="str">
            <v>Year</v>
          </cell>
          <cell r="B402" t="str">
            <v>World</v>
          </cell>
        </row>
        <row r="403">
          <cell r="A403">
            <v>2012</v>
          </cell>
        </row>
        <row r="404">
          <cell r="A404">
            <v>2013</v>
          </cell>
        </row>
        <row r="405">
          <cell r="A405">
            <v>2014</v>
          </cell>
        </row>
        <row r="406">
          <cell r="A406">
            <v>2015</v>
          </cell>
        </row>
        <row r="407">
          <cell r="A407">
            <v>2016</v>
          </cell>
        </row>
        <row r="408">
          <cell r="A408">
            <v>2017</v>
          </cell>
        </row>
        <row r="409">
          <cell r="A409">
            <v>2018</v>
          </cell>
        </row>
        <row r="410">
          <cell r="A410">
            <v>2019</v>
          </cell>
        </row>
        <row r="411">
          <cell r="A411">
            <v>2020</v>
          </cell>
        </row>
        <row r="412">
          <cell r="A412">
            <v>2021</v>
          </cell>
        </row>
        <row r="413">
          <cell r="A413">
            <v>2022</v>
          </cell>
        </row>
        <row r="414">
          <cell r="A414">
            <v>2023</v>
          </cell>
        </row>
        <row r="415">
          <cell r="A415">
            <v>2024</v>
          </cell>
        </row>
        <row r="416">
          <cell r="A416">
            <v>2025</v>
          </cell>
        </row>
        <row r="417">
          <cell r="A417">
            <v>2026</v>
          </cell>
        </row>
        <row r="418">
          <cell r="A418">
            <v>2027</v>
          </cell>
        </row>
        <row r="419">
          <cell r="A419">
            <v>2028</v>
          </cell>
        </row>
        <row r="420">
          <cell r="A420">
            <v>2029</v>
          </cell>
        </row>
        <row r="421">
          <cell r="A421">
            <v>2030</v>
          </cell>
        </row>
        <row r="422">
          <cell r="A422">
            <v>2031</v>
          </cell>
        </row>
        <row r="423">
          <cell r="A423">
            <v>2032</v>
          </cell>
        </row>
        <row r="424">
          <cell r="A424">
            <v>2033</v>
          </cell>
        </row>
        <row r="425">
          <cell r="A425">
            <v>2034</v>
          </cell>
        </row>
        <row r="426">
          <cell r="A426">
            <v>2035</v>
          </cell>
        </row>
        <row r="427">
          <cell r="A427">
            <v>2036</v>
          </cell>
        </row>
        <row r="428">
          <cell r="A428">
            <v>2037</v>
          </cell>
        </row>
        <row r="429">
          <cell r="A429">
            <v>2038</v>
          </cell>
        </row>
        <row r="430">
          <cell r="A430">
            <v>2039</v>
          </cell>
        </row>
        <row r="431">
          <cell r="A431">
            <v>2040</v>
          </cell>
        </row>
        <row r="432">
          <cell r="A432">
            <v>2041</v>
          </cell>
        </row>
        <row r="433">
          <cell r="A433">
            <v>2042</v>
          </cell>
        </row>
        <row r="434">
          <cell r="A434">
            <v>2043</v>
          </cell>
        </row>
        <row r="435">
          <cell r="A435">
            <v>2044</v>
          </cell>
        </row>
        <row r="436">
          <cell r="A436">
            <v>2045</v>
          </cell>
        </row>
        <row r="437">
          <cell r="A437">
            <v>2046</v>
          </cell>
        </row>
        <row r="438">
          <cell r="A438">
            <v>2047</v>
          </cell>
        </row>
        <row r="439">
          <cell r="A439">
            <v>2048</v>
          </cell>
        </row>
        <row r="440">
          <cell r="A440">
            <v>2049</v>
          </cell>
        </row>
        <row r="441">
          <cell r="A441">
            <v>2050</v>
          </cell>
        </row>
        <row r="442">
          <cell r="A442">
            <v>2051</v>
          </cell>
        </row>
        <row r="443">
          <cell r="A443">
            <v>2052</v>
          </cell>
        </row>
        <row r="444">
          <cell r="A444">
            <v>2053</v>
          </cell>
        </row>
        <row r="445">
          <cell r="A445">
            <v>2054</v>
          </cell>
        </row>
        <row r="446">
          <cell r="A446">
            <v>2055</v>
          </cell>
        </row>
        <row r="447">
          <cell r="A447">
            <v>2056</v>
          </cell>
        </row>
        <row r="448">
          <cell r="A448">
            <v>2057</v>
          </cell>
        </row>
        <row r="449">
          <cell r="A449">
            <v>2058</v>
          </cell>
        </row>
        <row r="450">
          <cell r="A450">
            <v>2059</v>
          </cell>
        </row>
        <row r="451">
          <cell r="A451">
            <v>2060</v>
          </cell>
        </row>
        <row r="452">
          <cell r="A452" t="str">
            <v>Back to top</v>
          </cell>
        </row>
        <row r="455">
          <cell r="A455" t="str">
            <v>Scenario 8</v>
          </cell>
          <cell r="B455" t="str">
            <v>[Type Scenario 8 Name Here (REF CASE)...]</v>
          </cell>
        </row>
        <row r="456">
          <cell r="A456" t="str">
            <v>Year</v>
          </cell>
          <cell r="B456" t="str">
            <v>World</v>
          </cell>
        </row>
        <row r="457">
          <cell r="A457">
            <v>2012</v>
          </cell>
        </row>
        <row r="458">
          <cell r="A458">
            <v>2013</v>
          </cell>
        </row>
        <row r="459">
          <cell r="A459">
            <v>2014</v>
          </cell>
        </row>
        <row r="460">
          <cell r="A460">
            <v>2015</v>
          </cell>
        </row>
        <row r="461">
          <cell r="A461">
            <v>2016</v>
          </cell>
        </row>
        <row r="462">
          <cell r="A462">
            <v>2017</v>
          </cell>
        </row>
        <row r="463">
          <cell r="A463">
            <v>2018</v>
          </cell>
        </row>
        <row r="464">
          <cell r="A464">
            <v>2019</v>
          </cell>
        </row>
        <row r="465">
          <cell r="A465">
            <v>2020</v>
          </cell>
        </row>
        <row r="466">
          <cell r="A466">
            <v>2021</v>
          </cell>
        </row>
        <row r="467">
          <cell r="A467">
            <v>2022</v>
          </cell>
        </row>
        <row r="468">
          <cell r="A468">
            <v>2023</v>
          </cell>
        </row>
        <row r="469">
          <cell r="A469">
            <v>2024</v>
          </cell>
        </row>
        <row r="470">
          <cell r="A470">
            <v>2025</v>
          </cell>
        </row>
        <row r="471">
          <cell r="A471">
            <v>2026</v>
          </cell>
        </row>
        <row r="472">
          <cell r="A472">
            <v>2027</v>
          </cell>
        </row>
        <row r="473">
          <cell r="A473">
            <v>2028</v>
          </cell>
        </row>
        <row r="474">
          <cell r="A474">
            <v>2029</v>
          </cell>
        </row>
        <row r="475">
          <cell r="A475">
            <v>2030</v>
          </cell>
        </row>
        <row r="476">
          <cell r="A476">
            <v>2031</v>
          </cell>
        </row>
        <row r="477">
          <cell r="A477">
            <v>2032</v>
          </cell>
        </row>
        <row r="478">
          <cell r="A478">
            <v>2033</v>
          </cell>
        </row>
        <row r="479">
          <cell r="A479">
            <v>2034</v>
          </cell>
        </row>
        <row r="480">
          <cell r="A480">
            <v>2035</v>
          </cell>
        </row>
        <row r="481">
          <cell r="A481">
            <v>2036</v>
          </cell>
        </row>
        <row r="482">
          <cell r="A482">
            <v>2037</v>
          </cell>
        </row>
        <row r="483">
          <cell r="A483">
            <v>2038</v>
          </cell>
        </row>
        <row r="484">
          <cell r="A484">
            <v>2039</v>
          </cell>
        </row>
        <row r="485">
          <cell r="A485">
            <v>2040</v>
          </cell>
        </row>
        <row r="486">
          <cell r="A486">
            <v>2041</v>
          </cell>
        </row>
        <row r="487">
          <cell r="A487">
            <v>2042</v>
          </cell>
        </row>
        <row r="488">
          <cell r="A488">
            <v>2043</v>
          </cell>
        </row>
        <row r="489">
          <cell r="A489">
            <v>2044</v>
          </cell>
        </row>
        <row r="490">
          <cell r="A490">
            <v>2045</v>
          </cell>
        </row>
        <row r="491">
          <cell r="A491">
            <v>2046</v>
          </cell>
        </row>
        <row r="492">
          <cell r="A492">
            <v>2047</v>
          </cell>
        </row>
        <row r="493">
          <cell r="A493">
            <v>2048</v>
          </cell>
        </row>
        <row r="494">
          <cell r="A494">
            <v>2049</v>
          </cell>
        </row>
        <row r="495">
          <cell r="A495">
            <v>2050</v>
          </cell>
        </row>
        <row r="496">
          <cell r="A496">
            <v>2051</v>
          </cell>
        </row>
        <row r="497">
          <cell r="A497">
            <v>2052</v>
          </cell>
        </row>
        <row r="498">
          <cell r="A498">
            <v>2053</v>
          </cell>
        </row>
        <row r="499">
          <cell r="A499">
            <v>2054</v>
          </cell>
        </row>
        <row r="500">
          <cell r="A500">
            <v>2055</v>
          </cell>
        </row>
        <row r="501">
          <cell r="A501">
            <v>2056</v>
          </cell>
        </row>
        <row r="502">
          <cell r="A502">
            <v>2057</v>
          </cell>
        </row>
        <row r="503">
          <cell r="A503">
            <v>2058</v>
          </cell>
        </row>
        <row r="504">
          <cell r="A504">
            <v>2059</v>
          </cell>
        </row>
        <row r="505">
          <cell r="A505">
            <v>2060</v>
          </cell>
        </row>
        <row r="506">
          <cell r="A506" t="str">
            <v>Back to top</v>
          </cell>
        </row>
        <row r="509">
          <cell r="A509" t="str">
            <v>Scenario 9</v>
          </cell>
          <cell r="B509" t="str">
            <v>[Type Scenario 9 Name Here (REF CASE)...]</v>
          </cell>
        </row>
        <row r="510">
          <cell r="A510" t="str">
            <v>Year</v>
          </cell>
          <cell r="B510" t="str">
            <v>World</v>
          </cell>
        </row>
        <row r="511">
          <cell r="A511">
            <v>2012</v>
          </cell>
        </row>
        <row r="512">
          <cell r="A512">
            <v>2013</v>
          </cell>
        </row>
        <row r="513">
          <cell r="A513">
            <v>2014</v>
          </cell>
        </row>
        <row r="514">
          <cell r="A514">
            <v>2015</v>
          </cell>
        </row>
        <row r="515">
          <cell r="A515">
            <v>2016</v>
          </cell>
        </row>
        <row r="516">
          <cell r="A516">
            <v>2017</v>
          </cell>
        </row>
        <row r="517">
          <cell r="A517">
            <v>2018</v>
          </cell>
        </row>
        <row r="518">
          <cell r="A518">
            <v>2019</v>
          </cell>
        </row>
        <row r="519">
          <cell r="A519">
            <v>2020</v>
          </cell>
        </row>
        <row r="520">
          <cell r="A520">
            <v>2021</v>
          </cell>
        </row>
        <row r="521">
          <cell r="A521">
            <v>2022</v>
          </cell>
        </row>
        <row r="522">
          <cell r="A522">
            <v>2023</v>
          </cell>
        </row>
        <row r="523">
          <cell r="A523">
            <v>2024</v>
          </cell>
        </row>
        <row r="524">
          <cell r="A524">
            <v>2025</v>
          </cell>
        </row>
        <row r="525">
          <cell r="A525">
            <v>2026</v>
          </cell>
        </row>
        <row r="526">
          <cell r="A526">
            <v>2027</v>
          </cell>
        </row>
        <row r="527">
          <cell r="A527">
            <v>2028</v>
          </cell>
        </row>
        <row r="528">
          <cell r="A528">
            <v>2029</v>
          </cell>
        </row>
        <row r="529">
          <cell r="A529">
            <v>2030</v>
          </cell>
        </row>
        <row r="530">
          <cell r="A530">
            <v>2031</v>
          </cell>
        </row>
        <row r="531">
          <cell r="A531">
            <v>2032</v>
          </cell>
        </row>
        <row r="532">
          <cell r="A532">
            <v>2033</v>
          </cell>
        </row>
        <row r="533">
          <cell r="A533">
            <v>2034</v>
          </cell>
        </row>
        <row r="534">
          <cell r="A534">
            <v>2035</v>
          </cell>
        </row>
        <row r="535">
          <cell r="A535">
            <v>2036</v>
          </cell>
        </row>
        <row r="536">
          <cell r="A536">
            <v>2037</v>
          </cell>
        </row>
        <row r="537">
          <cell r="A537">
            <v>2038</v>
          </cell>
        </row>
        <row r="538">
          <cell r="A538">
            <v>2039</v>
          </cell>
        </row>
        <row r="539">
          <cell r="A539">
            <v>2040</v>
          </cell>
        </row>
        <row r="540">
          <cell r="A540">
            <v>2041</v>
          </cell>
        </row>
        <row r="541">
          <cell r="A541">
            <v>2042</v>
          </cell>
        </row>
        <row r="542">
          <cell r="A542">
            <v>2043</v>
          </cell>
        </row>
        <row r="543">
          <cell r="A543">
            <v>2044</v>
          </cell>
        </row>
        <row r="544">
          <cell r="A544">
            <v>2045</v>
          </cell>
        </row>
        <row r="545">
          <cell r="A545">
            <v>2046</v>
          </cell>
        </row>
        <row r="546">
          <cell r="A546">
            <v>2047</v>
          </cell>
        </row>
        <row r="547">
          <cell r="A547">
            <v>2048</v>
          </cell>
        </row>
        <row r="548">
          <cell r="A548">
            <v>2049</v>
          </cell>
        </row>
        <row r="549">
          <cell r="A549">
            <v>2050</v>
          </cell>
        </row>
        <row r="550">
          <cell r="A550">
            <v>2051</v>
          </cell>
        </row>
        <row r="551">
          <cell r="A551">
            <v>2052</v>
          </cell>
        </row>
        <row r="552">
          <cell r="A552">
            <v>2053</v>
          </cell>
        </row>
        <row r="553">
          <cell r="A553">
            <v>2054</v>
          </cell>
        </row>
        <row r="554">
          <cell r="A554">
            <v>2055</v>
          </cell>
        </row>
        <row r="555">
          <cell r="A555">
            <v>2056</v>
          </cell>
        </row>
        <row r="556">
          <cell r="A556">
            <v>2057</v>
          </cell>
        </row>
        <row r="557">
          <cell r="A557">
            <v>2058</v>
          </cell>
        </row>
        <row r="558">
          <cell r="A558">
            <v>2059</v>
          </cell>
        </row>
        <row r="559">
          <cell r="A559">
            <v>2060</v>
          </cell>
        </row>
        <row r="560">
          <cell r="A560" t="str">
            <v>Back to top</v>
          </cell>
        </row>
        <row r="563">
          <cell r="A563" t="str">
            <v>Scenario 10</v>
          </cell>
          <cell r="B563" t="str">
            <v>[Type Scenario 10 Name Here (REF CASE)...]</v>
          </cell>
        </row>
        <row r="564">
          <cell r="A564" t="str">
            <v>Year</v>
          </cell>
          <cell r="B564" t="str">
            <v>World</v>
          </cell>
        </row>
        <row r="565">
          <cell r="A565">
            <v>2012</v>
          </cell>
        </row>
        <row r="566">
          <cell r="A566">
            <v>2013</v>
          </cell>
        </row>
        <row r="567">
          <cell r="A567">
            <v>2014</v>
          </cell>
        </row>
        <row r="568">
          <cell r="A568">
            <v>2015</v>
          </cell>
        </row>
        <row r="569">
          <cell r="A569">
            <v>2016</v>
          </cell>
        </row>
        <row r="570">
          <cell r="A570">
            <v>2017</v>
          </cell>
        </row>
        <row r="571">
          <cell r="A571">
            <v>2018</v>
          </cell>
        </row>
        <row r="572">
          <cell r="A572">
            <v>2019</v>
          </cell>
        </row>
        <row r="573">
          <cell r="A573">
            <v>2020</v>
          </cell>
        </row>
        <row r="574">
          <cell r="A574">
            <v>2021</v>
          </cell>
        </row>
        <row r="575">
          <cell r="A575">
            <v>2022</v>
          </cell>
        </row>
        <row r="576">
          <cell r="A576">
            <v>2023</v>
          </cell>
        </row>
        <row r="577">
          <cell r="A577">
            <v>2024</v>
          </cell>
        </row>
        <row r="578">
          <cell r="A578">
            <v>2025</v>
          </cell>
        </row>
        <row r="579">
          <cell r="A579">
            <v>2026</v>
          </cell>
        </row>
        <row r="580">
          <cell r="A580">
            <v>2027</v>
          </cell>
        </row>
        <row r="581">
          <cell r="A581">
            <v>2028</v>
          </cell>
        </row>
        <row r="582">
          <cell r="A582">
            <v>2029</v>
          </cell>
        </row>
        <row r="583">
          <cell r="A583">
            <v>2030</v>
          </cell>
        </row>
        <row r="584">
          <cell r="A584">
            <v>2031</v>
          </cell>
        </row>
        <row r="585">
          <cell r="A585">
            <v>2032</v>
          </cell>
        </row>
        <row r="586">
          <cell r="A586">
            <v>2033</v>
          </cell>
        </row>
        <row r="587">
          <cell r="A587">
            <v>2034</v>
          </cell>
        </row>
        <row r="588">
          <cell r="A588">
            <v>2035</v>
          </cell>
        </row>
        <row r="589">
          <cell r="A589">
            <v>2036</v>
          </cell>
        </row>
        <row r="590">
          <cell r="A590">
            <v>2037</v>
          </cell>
        </row>
        <row r="591">
          <cell r="A591">
            <v>2038</v>
          </cell>
        </row>
        <row r="592">
          <cell r="A592">
            <v>2039</v>
          </cell>
        </row>
        <row r="593">
          <cell r="A593">
            <v>2040</v>
          </cell>
        </row>
        <row r="594">
          <cell r="A594">
            <v>2041</v>
          </cell>
        </row>
        <row r="595">
          <cell r="A595">
            <v>2042</v>
          </cell>
        </row>
        <row r="596">
          <cell r="A596">
            <v>2043</v>
          </cell>
        </row>
        <row r="597">
          <cell r="A597">
            <v>2044</v>
          </cell>
        </row>
        <row r="598">
          <cell r="A598">
            <v>2045</v>
          </cell>
        </row>
        <row r="599">
          <cell r="A599">
            <v>2046</v>
          </cell>
        </row>
        <row r="600">
          <cell r="A600">
            <v>2047</v>
          </cell>
        </row>
        <row r="601">
          <cell r="A601">
            <v>2048</v>
          </cell>
        </row>
        <row r="602">
          <cell r="A602">
            <v>2049</v>
          </cell>
        </row>
        <row r="603">
          <cell r="A603">
            <v>2050</v>
          </cell>
        </row>
        <row r="604">
          <cell r="A604">
            <v>2051</v>
          </cell>
        </row>
        <row r="605">
          <cell r="A605">
            <v>2052</v>
          </cell>
        </row>
        <row r="606">
          <cell r="A606">
            <v>2053</v>
          </cell>
        </row>
        <row r="607">
          <cell r="A607">
            <v>2054</v>
          </cell>
        </row>
        <row r="608">
          <cell r="A608">
            <v>2055</v>
          </cell>
        </row>
        <row r="609">
          <cell r="A609">
            <v>2056</v>
          </cell>
        </row>
        <row r="610">
          <cell r="A610">
            <v>2057</v>
          </cell>
        </row>
        <row r="611">
          <cell r="A611">
            <v>2058</v>
          </cell>
        </row>
        <row r="612">
          <cell r="A612">
            <v>2059</v>
          </cell>
        </row>
        <row r="613">
          <cell r="A613">
            <v>2060</v>
          </cell>
        </row>
        <row r="614">
          <cell r="A614" t="str">
            <v>Back to top</v>
          </cell>
        </row>
      </sheetData>
      <sheetData sheetId="18">
        <row r="14">
          <cell r="B14" t="str">
            <v>REF TLA</v>
          </cell>
          <cell r="R14" t="str">
            <v xml:space="preserve">Population Scenario 1 REF </v>
          </cell>
          <cell r="AI14" t="str">
            <v xml:space="preserve">GDP Scenario 1 REF </v>
          </cell>
          <cell r="BA14" t="str">
            <v>GDP Per Capita (REF)</v>
          </cell>
          <cell r="CF14" t="str">
            <v>GDP Per Capita TOA (REF)</v>
          </cell>
        </row>
        <row r="17">
          <cell r="B17">
            <v>2014</v>
          </cell>
          <cell r="C17">
            <v>54.5976024088</v>
          </cell>
        </row>
        <row r="66">
          <cell r="B66" t="str">
            <v xml:space="preserve">PDS TLA </v>
          </cell>
          <cell r="R66" t="str">
            <v>Population PDS</v>
          </cell>
          <cell r="AI66" t="str">
            <v xml:space="preserve">GDP Scenario 2 PDS </v>
          </cell>
          <cell r="BA66" t="str">
            <v>GDP Per Capita (PDS)</v>
          </cell>
          <cell r="CF66" t="str">
            <v>GDP Per Capita TLA (PDS)</v>
          </cell>
        </row>
        <row r="69">
          <cell r="B69">
            <v>2014</v>
          </cell>
          <cell r="C69">
            <v>54.5976024088</v>
          </cell>
          <cell r="D69">
            <v>15.755975207400001</v>
          </cell>
          <cell r="E69">
            <v>1.0291327476749998</v>
          </cell>
          <cell r="F69">
            <v>10.541803744949998</v>
          </cell>
          <cell r="G69">
            <v>5.5950107332500014</v>
          </cell>
          <cell r="H69">
            <v>6.4707283310249988</v>
          </cell>
          <cell r="I69">
            <v>15.204951644499999</v>
          </cell>
          <cell r="J69">
            <v>0.71509849312499996</v>
          </cell>
          <cell r="K69">
            <v>1.0895770604999999</v>
          </cell>
          <cell r="L69">
            <v>5.4633379139250007</v>
          </cell>
          <cell r="M69">
            <v>2.3803376386499999</v>
          </cell>
        </row>
        <row r="70">
          <cell r="B70">
            <v>2015</v>
          </cell>
          <cell r="C70">
            <v>54.5976024088</v>
          </cell>
          <cell r="D70">
            <v>15.755975207400002</v>
          </cell>
          <cell r="E70">
            <v>1.0291327476749998</v>
          </cell>
          <cell r="F70">
            <v>10.54180374495</v>
          </cell>
          <cell r="G70">
            <v>5.5950107332500005</v>
          </cell>
          <cell r="H70">
            <v>6.4707283310249997</v>
          </cell>
          <cell r="I70">
            <v>15.204951644499999</v>
          </cell>
          <cell r="J70">
            <v>0.71509849312499985</v>
          </cell>
          <cell r="K70">
            <v>1.0895770604999999</v>
          </cell>
          <cell r="L70">
            <v>5.4633379139250016</v>
          </cell>
          <cell r="M70">
            <v>2.3803376386500004</v>
          </cell>
        </row>
        <row r="71">
          <cell r="B71">
            <v>2016</v>
          </cell>
          <cell r="C71">
            <v>54.5976024088</v>
          </cell>
          <cell r="D71">
            <v>15.755975207400002</v>
          </cell>
          <cell r="E71">
            <v>1.0291327476749998</v>
          </cell>
          <cell r="F71">
            <v>10.54180374495</v>
          </cell>
          <cell r="G71">
            <v>5.5950107332500005</v>
          </cell>
          <cell r="H71">
            <v>6.4707283310249997</v>
          </cell>
          <cell r="I71">
            <v>15.204951644499999</v>
          </cell>
          <cell r="J71">
            <v>0.71509849312499985</v>
          </cell>
          <cell r="K71">
            <v>1.0895770604999999</v>
          </cell>
          <cell r="L71">
            <v>5.4633379139250016</v>
          </cell>
          <cell r="M71">
            <v>2.3803376386500004</v>
          </cell>
        </row>
        <row r="72">
          <cell r="B72">
            <v>2017</v>
          </cell>
          <cell r="C72">
            <v>54.5976024088</v>
          </cell>
          <cell r="D72">
            <v>15.755975207400002</v>
          </cell>
          <cell r="E72">
            <v>1.0291327476749998</v>
          </cell>
          <cell r="F72">
            <v>10.54180374495</v>
          </cell>
          <cell r="G72">
            <v>5.5950107332500005</v>
          </cell>
          <cell r="H72">
            <v>6.4707283310249997</v>
          </cell>
          <cell r="I72">
            <v>15.204951644499999</v>
          </cell>
          <cell r="J72">
            <v>0.71509849312499985</v>
          </cell>
          <cell r="K72">
            <v>1.0895770604999999</v>
          </cell>
          <cell r="L72">
            <v>5.4633379139250016</v>
          </cell>
          <cell r="M72">
            <v>2.3803376386500004</v>
          </cell>
        </row>
        <row r="73">
          <cell r="B73">
            <v>2018</v>
          </cell>
          <cell r="C73">
            <v>54.5976024088</v>
          </cell>
          <cell r="D73">
            <v>15.755975207400002</v>
          </cell>
          <cell r="E73">
            <v>1.0291327476749998</v>
          </cell>
          <cell r="F73">
            <v>10.54180374495</v>
          </cell>
          <cell r="G73">
            <v>5.5950107332500005</v>
          </cell>
          <cell r="H73">
            <v>6.4707283310249997</v>
          </cell>
          <cell r="I73">
            <v>15.204951644499999</v>
          </cell>
          <cell r="J73">
            <v>0.71509849312499985</v>
          </cell>
          <cell r="K73">
            <v>1.0895770604999999</v>
          </cell>
          <cell r="L73">
            <v>5.4633379139250016</v>
          </cell>
          <cell r="M73">
            <v>2.3803376386500004</v>
          </cell>
        </row>
        <row r="74">
          <cell r="B74">
            <v>2019</v>
          </cell>
          <cell r="C74">
            <v>54.5976024088</v>
          </cell>
          <cell r="D74">
            <v>15.755975207400002</v>
          </cell>
          <cell r="E74">
            <v>1.0291327476749998</v>
          </cell>
          <cell r="F74">
            <v>10.54180374495</v>
          </cell>
          <cell r="G74">
            <v>5.5950107332500005</v>
          </cell>
          <cell r="H74">
            <v>6.4707283310249997</v>
          </cell>
          <cell r="I74">
            <v>15.204951644499999</v>
          </cell>
          <cell r="J74">
            <v>0.71509849312499985</v>
          </cell>
          <cell r="K74">
            <v>1.0895770604999999</v>
          </cell>
          <cell r="L74">
            <v>5.4633379139250016</v>
          </cell>
          <cell r="M74">
            <v>2.3803376386500004</v>
          </cell>
        </row>
        <row r="75">
          <cell r="B75">
            <v>2020</v>
          </cell>
          <cell r="C75">
            <v>54.5976024088</v>
          </cell>
          <cell r="D75">
            <v>15.755975207400002</v>
          </cell>
          <cell r="E75">
            <v>1.0291327476749998</v>
          </cell>
          <cell r="F75">
            <v>10.54180374495</v>
          </cell>
          <cell r="G75">
            <v>5.5950107332500005</v>
          </cell>
          <cell r="H75">
            <v>6.4707283310249997</v>
          </cell>
          <cell r="I75">
            <v>15.204951644499999</v>
          </cell>
          <cell r="J75">
            <v>0.71509849312499985</v>
          </cell>
          <cell r="K75">
            <v>1.0895770604999999</v>
          </cell>
          <cell r="L75">
            <v>5.4633379139250016</v>
          </cell>
          <cell r="M75">
            <v>2.3803376386500004</v>
          </cell>
        </row>
        <row r="76">
          <cell r="B76">
            <v>2021</v>
          </cell>
          <cell r="C76">
            <v>54.5976024088</v>
          </cell>
          <cell r="D76">
            <v>15.755975207400002</v>
          </cell>
          <cell r="E76">
            <v>1.0291327476749998</v>
          </cell>
          <cell r="F76">
            <v>10.54180374495</v>
          </cell>
          <cell r="G76">
            <v>5.5950107332500005</v>
          </cell>
          <cell r="H76">
            <v>6.4707283310249997</v>
          </cell>
          <cell r="I76">
            <v>15.204951644499999</v>
          </cell>
          <cell r="J76">
            <v>0.71509849312499985</v>
          </cell>
          <cell r="K76">
            <v>1.0895770604999999</v>
          </cell>
          <cell r="L76">
            <v>5.4633379139250016</v>
          </cell>
          <cell r="M76">
            <v>2.3803376386500004</v>
          </cell>
        </row>
        <row r="77">
          <cell r="B77">
            <v>2022</v>
          </cell>
          <cell r="C77">
            <v>54.5976024088</v>
          </cell>
          <cell r="D77">
            <v>15.755975207400002</v>
          </cell>
          <cell r="E77">
            <v>1.0291327476749998</v>
          </cell>
          <cell r="F77">
            <v>10.54180374495</v>
          </cell>
          <cell r="G77">
            <v>5.5950107332500005</v>
          </cell>
          <cell r="H77">
            <v>6.4707283310249997</v>
          </cell>
          <cell r="I77">
            <v>15.204951644499999</v>
          </cell>
          <cell r="J77">
            <v>0.71509849312499985</v>
          </cell>
          <cell r="K77">
            <v>1.0895770604999999</v>
          </cell>
          <cell r="L77">
            <v>5.4633379139250016</v>
          </cell>
          <cell r="M77">
            <v>2.3803376386500004</v>
          </cell>
        </row>
        <row r="78">
          <cell r="B78">
            <v>2023</v>
          </cell>
          <cell r="C78">
            <v>54.5976024088</v>
          </cell>
          <cell r="D78">
            <v>15.755975207400002</v>
          </cell>
          <cell r="E78">
            <v>1.0291327476749998</v>
          </cell>
          <cell r="F78">
            <v>10.54180374495</v>
          </cell>
          <cell r="G78">
            <v>5.5950107332500005</v>
          </cell>
          <cell r="H78">
            <v>6.4707283310249997</v>
          </cell>
          <cell r="I78">
            <v>15.204951644499999</v>
          </cell>
          <cell r="J78">
            <v>0.71509849312499985</v>
          </cell>
          <cell r="K78">
            <v>1.0895770604999999</v>
          </cell>
          <cell r="L78">
            <v>5.4633379139250016</v>
          </cell>
          <cell r="M78">
            <v>2.3803376386500004</v>
          </cell>
        </row>
        <row r="79">
          <cell r="B79">
            <v>2024</v>
          </cell>
          <cell r="C79">
            <v>54.5976024088</v>
          </cell>
          <cell r="D79">
            <v>15.755975207400002</v>
          </cell>
          <cell r="E79">
            <v>1.0291327476749998</v>
          </cell>
          <cell r="F79">
            <v>10.54180374495</v>
          </cell>
          <cell r="G79">
            <v>5.5950107332500005</v>
          </cell>
          <cell r="H79">
            <v>6.4707283310249997</v>
          </cell>
          <cell r="I79">
            <v>15.204951644499999</v>
          </cell>
          <cell r="J79">
            <v>0.71509849312499985</v>
          </cell>
          <cell r="K79">
            <v>1.0895770604999999</v>
          </cell>
          <cell r="L79">
            <v>5.4633379139250016</v>
          </cell>
          <cell r="M79">
            <v>2.3803376386500004</v>
          </cell>
        </row>
        <row r="80">
          <cell r="B80">
            <v>2025</v>
          </cell>
          <cell r="C80">
            <v>54.5976024088</v>
          </cell>
          <cell r="D80">
            <v>15.755975207400002</v>
          </cell>
          <cell r="E80">
            <v>1.0291327476749998</v>
          </cell>
          <cell r="F80">
            <v>10.54180374495</v>
          </cell>
          <cell r="G80">
            <v>5.5950107332500005</v>
          </cell>
          <cell r="H80">
            <v>6.4707283310249997</v>
          </cell>
          <cell r="I80">
            <v>15.204951644499999</v>
          </cell>
          <cell r="J80">
            <v>0.71509849312499985</v>
          </cell>
          <cell r="K80">
            <v>1.0895770604999999</v>
          </cell>
          <cell r="L80">
            <v>5.4633379139250016</v>
          </cell>
          <cell r="M80">
            <v>2.3803376386500004</v>
          </cell>
        </row>
        <row r="81">
          <cell r="B81">
            <v>2026</v>
          </cell>
          <cell r="C81">
            <v>54.5976024088</v>
          </cell>
          <cell r="D81">
            <v>15.755975207400002</v>
          </cell>
          <cell r="E81">
            <v>1.0291327476749998</v>
          </cell>
          <cell r="F81">
            <v>10.54180374495</v>
          </cell>
          <cell r="G81">
            <v>5.5950107332500005</v>
          </cell>
          <cell r="H81">
            <v>6.4707283310249997</v>
          </cell>
          <cell r="I81">
            <v>15.204951644499999</v>
          </cell>
          <cell r="J81">
            <v>0.71509849312499985</v>
          </cell>
          <cell r="K81">
            <v>1.0895770604999999</v>
          </cell>
          <cell r="L81">
            <v>5.4633379139250016</v>
          </cell>
          <cell r="M81">
            <v>2.3803376386500004</v>
          </cell>
        </row>
        <row r="82">
          <cell r="B82">
            <v>2027</v>
          </cell>
          <cell r="C82">
            <v>54.5976024088</v>
          </cell>
          <cell r="D82">
            <v>15.755975207400002</v>
          </cell>
          <cell r="E82">
            <v>1.0291327476749998</v>
          </cell>
          <cell r="F82">
            <v>10.54180374495</v>
          </cell>
          <cell r="G82">
            <v>5.5950107332500005</v>
          </cell>
          <cell r="H82">
            <v>6.4707283310249997</v>
          </cell>
          <cell r="I82">
            <v>15.204951644499999</v>
          </cell>
          <cell r="J82">
            <v>0.71509849312499985</v>
          </cell>
          <cell r="K82">
            <v>1.0895770604999999</v>
          </cell>
          <cell r="L82">
            <v>5.4633379139250016</v>
          </cell>
          <cell r="M82">
            <v>2.3803376386500004</v>
          </cell>
        </row>
        <row r="83">
          <cell r="B83">
            <v>2028</v>
          </cell>
          <cell r="C83">
            <v>54.5976024088</v>
          </cell>
          <cell r="D83">
            <v>15.755975207400002</v>
          </cell>
          <cell r="E83">
            <v>1.0291327476749998</v>
          </cell>
          <cell r="F83">
            <v>10.54180374495</v>
          </cell>
          <cell r="G83">
            <v>5.5950107332500005</v>
          </cell>
          <cell r="H83">
            <v>6.4707283310249997</v>
          </cell>
          <cell r="I83">
            <v>15.204951644499999</v>
          </cell>
          <cell r="J83">
            <v>0.71509849312499985</v>
          </cell>
          <cell r="K83">
            <v>1.0895770604999999</v>
          </cell>
          <cell r="L83">
            <v>5.4633379139250016</v>
          </cell>
          <cell r="M83">
            <v>2.3803376386500004</v>
          </cell>
        </row>
        <row r="84">
          <cell r="B84">
            <v>2029</v>
          </cell>
          <cell r="C84">
            <v>54.5976024088</v>
          </cell>
          <cell r="D84">
            <v>15.755975207400002</v>
          </cell>
          <cell r="E84">
            <v>1.0291327476749998</v>
          </cell>
          <cell r="F84">
            <v>10.54180374495</v>
          </cell>
          <cell r="G84">
            <v>5.5950107332500005</v>
          </cell>
          <cell r="H84">
            <v>6.4707283310249997</v>
          </cell>
          <cell r="I84">
            <v>15.204951644499999</v>
          </cell>
          <cell r="J84">
            <v>0.71509849312499985</v>
          </cell>
          <cell r="K84">
            <v>1.0895770604999999</v>
          </cell>
          <cell r="L84">
            <v>5.4633379139250016</v>
          </cell>
          <cell r="M84">
            <v>2.3803376386500004</v>
          </cell>
        </row>
        <row r="85">
          <cell r="B85">
            <v>2030</v>
          </cell>
          <cell r="C85">
            <v>54.5976024088</v>
          </cell>
          <cell r="D85">
            <v>15.755975207400002</v>
          </cell>
          <cell r="E85">
            <v>1.0291327476749998</v>
          </cell>
          <cell r="F85">
            <v>10.54180374495</v>
          </cell>
          <cell r="G85">
            <v>5.5950107332500005</v>
          </cell>
          <cell r="H85">
            <v>6.4707283310249997</v>
          </cell>
          <cell r="I85">
            <v>15.204951644499999</v>
          </cell>
          <cell r="J85">
            <v>0.71509849312499985</v>
          </cell>
          <cell r="K85">
            <v>1.0895770604999999</v>
          </cell>
          <cell r="L85">
            <v>5.4633379139250016</v>
          </cell>
          <cell r="M85">
            <v>2.3803376386500004</v>
          </cell>
        </row>
        <row r="86">
          <cell r="B86">
            <v>2031</v>
          </cell>
          <cell r="C86">
            <v>54.5976024088</v>
          </cell>
          <cell r="D86">
            <v>15.755975207400002</v>
          </cell>
          <cell r="E86">
            <v>1.0291327476749998</v>
          </cell>
          <cell r="F86">
            <v>10.54180374495</v>
          </cell>
          <cell r="G86">
            <v>5.5950107332500005</v>
          </cell>
          <cell r="H86">
            <v>6.4707283310249997</v>
          </cell>
          <cell r="I86">
            <v>15.204951644499999</v>
          </cell>
          <cell r="J86">
            <v>0.71509849312499985</v>
          </cell>
          <cell r="K86">
            <v>1.0895770604999999</v>
          </cell>
          <cell r="L86">
            <v>5.4633379139250016</v>
          </cell>
          <cell r="M86">
            <v>2.3803376386500004</v>
          </cell>
        </row>
        <row r="87">
          <cell r="B87">
            <v>2032</v>
          </cell>
          <cell r="C87">
            <v>54.5976024088</v>
          </cell>
          <cell r="D87">
            <v>15.755975207400002</v>
          </cell>
          <cell r="E87">
            <v>1.0291327476749998</v>
          </cell>
          <cell r="F87">
            <v>10.54180374495</v>
          </cell>
          <cell r="G87">
            <v>5.5950107332500005</v>
          </cell>
          <cell r="H87">
            <v>6.4707283310249997</v>
          </cell>
          <cell r="I87">
            <v>15.204951644499999</v>
          </cell>
          <cell r="J87">
            <v>0.71509849312499985</v>
          </cell>
          <cell r="K87">
            <v>1.0895770604999999</v>
          </cell>
          <cell r="L87">
            <v>5.4633379139250016</v>
          </cell>
          <cell r="M87">
            <v>2.3803376386500004</v>
          </cell>
        </row>
        <row r="88">
          <cell r="B88">
            <v>2033</v>
          </cell>
          <cell r="C88">
            <v>54.5976024088</v>
          </cell>
          <cell r="D88">
            <v>15.755975207400002</v>
          </cell>
          <cell r="E88">
            <v>1.0291327476749998</v>
          </cell>
          <cell r="F88">
            <v>10.54180374495</v>
          </cell>
          <cell r="G88">
            <v>5.5950107332500005</v>
          </cell>
          <cell r="H88">
            <v>6.4707283310249997</v>
          </cell>
          <cell r="I88">
            <v>15.204951644499999</v>
          </cell>
          <cell r="J88">
            <v>0.71509849312499985</v>
          </cell>
          <cell r="K88">
            <v>1.0895770604999999</v>
          </cell>
          <cell r="L88">
            <v>5.4633379139250016</v>
          </cell>
          <cell r="M88">
            <v>2.3803376386500004</v>
          </cell>
        </row>
        <row r="89">
          <cell r="B89">
            <v>2034</v>
          </cell>
          <cell r="C89">
            <v>54.5976024088</v>
          </cell>
          <cell r="D89">
            <v>15.755975207400002</v>
          </cell>
          <cell r="E89">
            <v>1.0291327476749998</v>
          </cell>
          <cell r="F89">
            <v>10.54180374495</v>
          </cell>
          <cell r="G89">
            <v>5.5950107332500005</v>
          </cell>
          <cell r="H89">
            <v>6.4707283310249997</v>
          </cell>
          <cell r="I89">
            <v>15.204951644499999</v>
          </cell>
          <cell r="J89">
            <v>0.71509849312499985</v>
          </cell>
          <cell r="K89">
            <v>1.0895770604999999</v>
          </cell>
          <cell r="L89">
            <v>5.4633379139250016</v>
          </cell>
          <cell r="M89">
            <v>2.3803376386500004</v>
          </cell>
        </row>
        <row r="90">
          <cell r="B90">
            <v>2035</v>
          </cell>
          <cell r="C90">
            <v>54.5976024088</v>
          </cell>
          <cell r="D90">
            <v>15.755975207400002</v>
          </cell>
          <cell r="E90">
            <v>1.0291327476749998</v>
          </cell>
          <cell r="F90">
            <v>10.54180374495</v>
          </cell>
          <cell r="G90">
            <v>5.5950107332500005</v>
          </cell>
          <cell r="H90">
            <v>6.4707283310249997</v>
          </cell>
          <cell r="I90">
            <v>15.204951644499999</v>
          </cell>
          <cell r="J90">
            <v>0.71509849312499985</v>
          </cell>
          <cell r="K90">
            <v>1.0895770604999999</v>
          </cell>
          <cell r="L90">
            <v>5.4633379139250016</v>
          </cell>
          <cell r="M90">
            <v>2.3803376386500004</v>
          </cell>
        </row>
        <row r="91">
          <cell r="B91">
            <v>2036</v>
          </cell>
          <cell r="C91">
            <v>54.5976024088</v>
          </cell>
          <cell r="D91">
            <v>15.755975207400002</v>
          </cell>
          <cell r="E91">
            <v>1.0291327476749998</v>
          </cell>
          <cell r="F91">
            <v>10.54180374495</v>
          </cell>
          <cell r="G91">
            <v>5.5950107332500005</v>
          </cell>
          <cell r="H91">
            <v>6.4707283310249997</v>
          </cell>
          <cell r="I91">
            <v>15.204951644499999</v>
          </cell>
          <cell r="J91">
            <v>0.71509849312499985</v>
          </cell>
          <cell r="K91">
            <v>1.0895770604999999</v>
          </cell>
          <cell r="L91">
            <v>5.4633379139250016</v>
          </cell>
          <cell r="M91">
            <v>2.3803376386500004</v>
          </cell>
        </row>
        <row r="92">
          <cell r="B92">
            <v>2037</v>
          </cell>
          <cell r="C92">
            <v>54.5976024088</v>
          </cell>
          <cell r="D92">
            <v>15.755975207400002</v>
          </cell>
          <cell r="E92">
            <v>1.0291327476749998</v>
          </cell>
          <cell r="F92">
            <v>10.54180374495</v>
          </cell>
          <cell r="G92">
            <v>5.5950107332500005</v>
          </cell>
          <cell r="H92">
            <v>6.4707283310249997</v>
          </cell>
          <cell r="I92">
            <v>15.204951644499999</v>
          </cell>
          <cell r="J92">
            <v>0.71509849312499985</v>
          </cell>
          <cell r="K92">
            <v>1.0895770604999999</v>
          </cell>
          <cell r="L92">
            <v>5.4633379139250016</v>
          </cell>
          <cell r="M92">
            <v>2.3803376386500004</v>
          </cell>
        </row>
        <row r="93">
          <cell r="B93">
            <v>2038</v>
          </cell>
          <cell r="C93">
            <v>54.5976024088</v>
          </cell>
          <cell r="D93">
            <v>15.755975207400002</v>
          </cell>
          <cell r="E93">
            <v>1.0291327476749998</v>
          </cell>
          <cell r="F93">
            <v>10.54180374495</v>
          </cell>
          <cell r="G93">
            <v>5.5950107332500005</v>
          </cell>
          <cell r="H93">
            <v>6.4707283310249997</v>
          </cell>
          <cell r="I93">
            <v>15.204951644499999</v>
          </cell>
          <cell r="J93">
            <v>0.71509849312499985</v>
          </cell>
          <cell r="K93">
            <v>1.0895770604999999</v>
          </cell>
          <cell r="L93">
            <v>5.4633379139250016</v>
          </cell>
          <cell r="M93">
            <v>2.3803376386500004</v>
          </cell>
        </row>
        <row r="94">
          <cell r="B94">
            <v>2039</v>
          </cell>
          <cell r="C94">
            <v>54.5976024088</v>
          </cell>
          <cell r="D94">
            <v>15.755975207400002</v>
          </cell>
          <cell r="E94">
            <v>1.0291327476749998</v>
          </cell>
          <cell r="F94">
            <v>10.54180374495</v>
          </cell>
          <cell r="G94">
            <v>5.5950107332500005</v>
          </cell>
          <cell r="H94">
            <v>6.4707283310249997</v>
          </cell>
          <cell r="I94">
            <v>15.204951644499999</v>
          </cell>
          <cell r="J94">
            <v>0.71509849312499985</v>
          </cell>
          <cell r="K94">
            <v>1.0895770604999999</v>
          </cell>
          <cell r="L94">
            <v>5.4633379139250016</v>
          </cell>
          <cell r="M94">
            <v>2.3803376386500004</v>
          </cell>
        </row>
        <row r="95">
          <cell r="B95">
            <v>2040</v>
          </cell>
          <cell r="C95">
            <v>54.5976024088</v>
          </cell>
          <cell r="D95">
            <v>15.755975207400002</v>
          </cell>
          <cell r="E95">
            <v>1.0291327476749998</v>
          </cell>
          <cell r="F95">
            <v>10.54180374495</v>
          </cell>
          <cell r="G95">
            <v>5.5950107332500005</v>
          </cell>
          <cell r="H95">
            <v>6.4707283310249997</v>
          </cell>
          <cell r="I95">
            <v>15.204951644499999</v>
          </cell>
          <cell r="J95">
            <v>0.71509849312499985</v>
          </cell>
          <cell r="K95">
            <v>1.0895770604999999</v>
          </cell>
          <cell r="L95">
            <v>5.4633379139250016</v>
          </cell>
          <cell r="M95">
            <v>2.3803376386500004</v>
          </cell>
        </row>
        <row r="96">
          <cell r="B96">
            <v>2041</v>
          </cell>
          <cell r="C96">
            <v>54.5976024088</v>
          </cell>
          <cell r="D96">
            <v>15.755975207400002</v>
          </cell>
          <cell r="E96">
            <v>1.0291327476749998</v>
          </cell>
          <cell r="F96">
            <v>10.54180374495</v>
          </cell>
          <cell r="G96">
            <v>5.5950107332500005</v>
          </cell>
          <cell r="H96">
            <v>6.4707283310249997</v>
          </cell>
          <cell r="I96">
            <v>15.204951644499999</v>
          </cell>
          <cell r="J96">
            <v>0.71509849312499985</v>
          </cell>
          <cell r="K96">
            <v>1.0895770604999999</v>
          </cell>
          <cell r="L96">
            <v>5.4633379139250016</v>
          </cell>
          <cell r="M96">
            <v>2.3803376386500004</v>
          </cell>
        </row>
        <row r="97">
          <cell r="B97">
            <v>2042</v>
          </cell>
          <cell r="C97">
            <v>54.5976024088</v>
          </cell>
          <cell r="D97">
            <v>15.755975207400002</v>
          </cell>
          <cell r="E97">
            <v>1.0291327476749998</v>
          </cell>
          <cell r="F97">
            <v>10.54180374495</v>
          </cell>
          <cell r="G97">
            <v>5.5950107332500005</v>
          </cell>
          <cell r="H97">
            <v>6.4707283310249997</v>
          </cell>
          <cell r="I97">
            <v>15.204951644499999</v>
          </cell>
          <cell r="J97">
            <v>0.71509849312499985</v>
          </cell>
          <cell r="K97">
            <v>1.0895770604999999</v>
          </cell>
          <cell r="L97">
            <v>5.4633379139250016</v>
          </cell>
          <cell r="M97">
            <v>2.3803376386500004</v>
          </cell>
        </row>
        <row r="98">
          <cell r="B98">
            <v>2043</v>
          </cell>
          <cell r="C98">
            <v>54.5976024088</v>
          </cell>
          <cell r="D98">
            <v>15.755975207400002</v>
          </cell>
          <cell r="E98">
            <v>1.0291327476749998</v>
          </cell>
          <cell r="F98">
            <v>10.54180374495</v>
          </cell>
          <cell r="G98">
            <v>5.5950107332500005</v>
          </cell>
          <cell r="H98">
            <v>6.4707283310249997</v>
          </cell>
          <cell r="I98">
            <v>15.204951644499999</v>
          </cell>
          <cell r="J98">
            <v>0.71509849312499985</v>
          </cell>
          <cell r="K98">
            <v>1.0895770604999999</v>
          </cell>
          <cell r="L98">
            <v>5.4633379139250016</v>
          </cell>
          <cell r="M98">
            <v>2.3803376386500004</v>
          </cell>
        </row>
        <row r="99">
          <cell r="B99">
            <v>2044</v>
          </cell>
          <cell r="C99">
            <v>54.5976024088</v>
          </cell>
          <cell r="D99">
            <v>15.755975207400002</v>
          </cell>
          <cell r="E99">
            <v>1.0291327476749998</v>
          </cell>
          <cell r="F99">
            <v>10.54180374495</v>
          </cell>
          <cell r="G99">
            <v>5.5950107332500005</v>
          </cell>
          <cell r="H99">
            <v>6.4707283310249997</v>
          </cell>
          <cell r="I99">
            <v>15.204951644499999</v>
          </cell>
          <cell r="J99">
            <v>0.71509849312499985</v>
          </cell>
          <cell r="K99">
            <v>1.0895770604999999</v>
          </cell>
          <cell r="L99">
            <v>5.4633379139250016</v>
          </cell>
          <cell r="M99">
            <v>2.3803376386500004</v>
          </cell>
        </row>
        <row r="100">
          <cell r="B100">
            <v>2045</v>
          </cell>
          <cell r="C100">
            <v>54.5976024088</v>
          </cell>
          <cell r="D100">
            <v>15.755975207400002</v>
          </cell>
          <cell r="E100">
            <v>1.0291327476749998</v>
          </cell>
          <cell r="F100">
            <v>10.54180374495</v>
          </cell>
          <cell r="G100">
            <v>5.5950107332500005</v>
          </cell>
          <cell r="H100">
            <v>6.4707283310249997</v>
          </cell>
          <cell r="I100">
            <v>15.204951644499999</v>
          </cell>
          <cell r="J100">
            <v>0.71509849312499985</v>
          </cell>
          <cell r="K100">
            <v>1.0895770604999999</v>
          </cell>
          <cell r="L100">
            <v>5.4633379139250016</v>
          </cell>
          <cell r="M100">
            <v>2.3803376386500004</v>
          </cell>
        </row>
        <row r="101">
          <cell r="B101">
            <v>2046</v>
          </cell>
          <cell r="C101">
            <v>54.5976024088</v>
          </cell>
          <cell r="D101">
            <v>15.755975207400002</v>
          </cell>
          <cell r="E101">
            <v>1.0291327476749998</v>
          </cell>
          <cell r="F101">
            <v>10.54180374495</v>
          </cell>
          <cell r="G101">
            <v>5.5950107332500005</v>
          </cell>
          <cell r="H101">
            <v>6.4707283310249997</v>
          </cell>
          <cell r="I101">
            <v>15.204951644499999</v>
          </cell>
          <cell r="J101">
            <v>0.71509849312499985</v>
          </cell>
          <cell r="K101">
            <v>1.0895770604999999</v>
          </cell>
          <cell r="L101">
            <v>5.4633379139250016</v>
          </cell>
          <cell r="M101">
            <v>2.3803376386500004</v>
          </cell>
        </row>
        <row r="102">
          <cell r="B102">
            <v>2047</v>
          </cell>
          <cell r="C102">
            <v>54.5976024088</v>
          </cell>
          <cell r="D102">
            <v>15.755975207400002</v>
          </cell>
          <cell r="E102">
            <v>1.0291327476749998</v>
          </cell>
          <cell r="F102">
            <v>10.54180374495</v>
          </cell>
          <cell r="G102">
            <v>5.5950107332500005</v>
          </cell>
          <cell r="H102">
            <v>6.4707283310249997</v>
          </cell>
          <cell r="I102">
            <v>15.204951644499999</v>
          </cell>
          <cell r="J102">
            <v>0.71509849312499985</v>
          </cell>
          <cell r="K102">
            <v>1.0895770604999999</v>
          </cell>
          <cell r="L102">
            <v>5.4633379139250016</v>
          </cell>
          <cell r="M102">
            <v>2.3803376386500004</v>
          </cell>
        </row>
        <row r="103">
          <cell r="B103">
            <v>2048</v>
          </cell>
          <cell r="C103">
            <v>54.5976024088</v>
          </cell>
          <cell r="D103">
            <v>15.755975207400002</v>
          </cell>
          <cell r="E103">
            <v>1.0291327476749998</v>
          </cell>
          <cell r="F103">
            <v>10.54180374495</v>
          </cell>
          <cell r="G103">
            <v>5.5950107332500005</v>
          </cell>
          <cell r="H103">
            <v>6.4707283310249997</v>
          </cell>
          <cell r="I103">
            <v>15.204951644499999</v>
          </cell>
          <cell r="J103">
            <v>0.71509849312499985</v>
          </cell>
          <cell r="K103">
            <v>1.0895770604999999</v>
          </cell>
          <cell r="L103">
            <v>5.4633379139250016</v>
          </cell>
          <cell r="M103">
            <v>2.3803376386500004</v>
          </cell>
        </row>
        <row r="104">
          <cell r="B104">
            <v>2049</v>
          </cell>
          <cell r="C104">
            <v>54.5976024088</v>
          </cell>
          <cell r="D104">
            <v>15.755975207400002</v>
          </cell>
          <cell r="E104">
            <v>1.0291327476749998</v>
          </cell>
          <cell r="F104">
            <v>10.54180374495</v>
          </cell>
          <cell r="G104">
            <v>5.5950107332500005</v>
          </cell>
          <cell r="H104">
            <v>6.4707283310249997</v>
          </cell>
          <cell r="I104">
            <v>15.204951644499999</v>
          </cell>
          <cell r="J104">
            <v>0.71509849312499985</v>
          </cell>
          <cell r="K104">
            <v>1.0895770604999999</v>
          </cell>
          <cell r="L104">
            <v>5.4633379139250016</v>
          </cell>
          <cell r="M104">
            <v>2.3803376386500004</v>
          </cell>
        </row>
        <row r="105">
          <cell r="B105">
            <v>2050</v>
          </cell>
          <cell r="C105">
            <v>54.5976024088</v>
          </cell>
          <cell r="D105">
            <v>15.755975207400002</v>
          </cell>
          <cell r="E105">
            <v>1.0291327476749998</v>
          </cell>
          <cell r="F105">
            <v>10.54180374495</v>
          </cell>
          <cell r="G105">
            <v>5.5950107332500005</v>
          </cell>
          <cell r="H105">
            <v>6.4707283310249997</v>
          </cell>
          <cell r="I105">
            <v>15.204951644499999</v>
          </cell>
          <cell r="J105">
            <v>0.71509849312499985</v>
          </cell>
          <cell r="K105">
            <v>1.0895770604999999</v>
          </cell>
          <cell r="L105">
            <v>5.4633379139250016</v>
          </cell>
          <cell r="M105">
            <v>2.3803376386500004</v>
          </cell>
        </row>
        <row r="124">
          <cell r="A124" t="str">
            <v>Annual Land Units Adopted - Solution PDS</v>
          </cell>
        </row>
        <row r="134">
          <cell r="AI134" t="str">
            <v>New Land units Required PDS (Includes replacement Units)</v>
          </cell>
        </row>
        <row r="136">
          <cell r="C136">
            <v>0</v>
          </cell>
          <cell r="D136">
            <v>0</v>
          </cell>
          <cell r="E136">
            <v>0</v>
          </cell>
          <cell r="F136">
            <v>0</v>
          </cell>
          <cell r="G136">
            <v>0</v>
          </cell>
          <cell r="H136">
            <v>0</v>
          </cell>
        </row>
        <row r="142">
          <cell r="I142">
            <v>2.5341586074166571</v>
          </cell>
        </row>
        <row r="143">
          <cell r="I143">
            <v>2.9565183753194333</v>
          </cell>
        </row>
        <row r="144">
          <cell r="I144">
            <v>3.3788781432222095</v>
          </cell>
        </row>
        <row r="145">
          <cell r="I145">
            <v>3.8012379111249857</v>
          </cell>
        </row>
        <row r="146">
          <cell r="I146">
            <v>4.2235976790277618</v>
          </cell>
        </row>
        <row r="147">
          <cell r="I147">
            <v>4.645957446930538</v>
          </cell>
        </row>
        <row r="148">
          <cell r="I148">
            <v>5.0683172148333142</v>
          </cell>
        </row>
        <row r="149">
          <cell r="I149">
            <v>5.4906769827360904</v>
          </cell>
        </row>
        <row r="150">
          <cell r="I150">
            <v>5.9130367506388666</v>
          </cell>
        </row>
        <row r="151">
          <cell r="I151">
            <v>6.3353965185416428</v>
          </cell>
        </row>
        <row r="152">
          <cell r="I152">
            <v>6.7577562864444189</v>
          </cell>
        </row>
        <row r="153">
          <cell r="I153">
            <v>7.1801160543471951</v>
          </cell>
        </row>
        <row r="154">
          <cell r="I154">
            <v>7.6024758222499713</v>
          </cell>
        </row>
        <row r="155">
          <cell r="I155">
            <v>8.0248355901527475</v>
          </cell>
        </row>
        <row r="156">
          <cell r="I156">
            <v>8.4471953580555237</v>
          </cell>
        </row>
        <row r="157">
          <cell r="I157">
            <v>8.8695551259582999</v>
          </cell>
        </row>
        <row r="158">
          <cell r="I158">
            <v>9.2919148938610761</v>
          </cell>
        </row>
        <row r="159">
          <cell r="I159">
            <v>9.7142746617638522</v>
          </cell>
        </row>
        <row r="160">
          <cell r="I160">
            <v>10.136634429666628</v>
          </cell>
        </row>
        <row r="161">
          <cell r="I161">
            <v>10.558994197569405</v>
          </cell>
        </row>
        <row r="162">
          <cell r="I162">
            <v>10.981353965472181</v>
          </cell>
        </row>
        <row r="163">
          <cell r="I163">
            <v>11.403713733374957</v>
          </cell>
        </row>
        <row r="164">
          <cell r="I164">
            <v>11.826073501277733</v>
          </cell>
        </row>
        <row r="165">
          <cell r="I165">
            <v>12.248433269180509</v>
          </cell>
        </row>
        <row r="166">
          <cell r="I166">
            <v>12.670793037083286</v>
          </cell>
        </row>
        <row r="167">
          <cell r="I167">
            <v>13.093152804986062</v>
          </cell>
        </row>
        <row r="168">
          <cell r="I168">
            <v>13.515512572888838</v>
          </cell>
        </row>
        <row r="169">
          <cell r="I169">
            <v>13.937872340791614</v>
          </cell>
        </row>
        <row r="170">
          <cell r="I170">
            <v>14.36023210869439</v>
          </cell>
        </row>
        <row r="171">
          <cell r="I171">
            <v>14.782591876597166</v>
          </cell>
        </row>
        <row r="172">
          <cell r="I172">
            <v>15.204951644499943</v>
          </cell>
        </row>
        <row r="186">
          <cell r="A186" t="str">
            <v>Annual Land Units Adopted - Solution REF</v>
          </cell>
        </row>
        <row r="196">
          <cell r="AI196" t="str">
            <v>New land units Required REF</v>
          </cell>
        </row>
        <row r="198">
          <cell r="C198">
            <v>0</v>
          </cell>
        </row>
        <row r="249">
          <cell r="A249" t="str">
            <v>Net Annual Land Units Adopted - Conventional/Solution</v>
          </cell>
          <cell r="R249" t="str">
            <v>Total CONVENTIONAL Land Units (REF)</v>
          </cell>
          <cell r="AI249" t="str">
            <v>Total New Land Conventional Units</v>
          </cell>
        </row>
        <row r="305">
          <cell r="A305" t="str">
            <v>Net Grid Electricity Units Saved</v>
          </cell>
          <cell r="AI305" t="str">
            <v>Fuel Units Avoided</v>
          </cell>
          <cell r="BA305" t="str">
            <v>Direct Emissions Saved - CO2-eq Aggregate</v>
          </cell>
        </row>
      </sheetData>
      <sheetData sheetId="19">
        <row r="9">
          <cell r="A9" t="str">
            <v>REF Grid EFs kg CO2-eq per kwh</v>
          </cell>
        </row>
        <row r="64">
          <cell r="A64" t="str">
            <v>REF Grid EFs kg CO2 per kwh</v>
          </cell>
        </row>
        <row r="120">
          <cell r="A120" t="str">
            <v>PDS Grid EFs kg CO2-eq per kwh</v>
          </cell>
        </row>
        <row r="177">
          <cell r="A177" t="str">
            <v>PDS Grid EFs kg CO2 per kwh</v>
          </cell>
        </row>
      </sheetData>
      <sheetData sheetId="20">
        <row r="7">
          <cell r="A7" t="str">
            <v>CO2 MMT Reduced (NOT USED)</v>
          </cell>
        </row>
        <row r="61">
          <cell r="A61" t="str">
            <v>CO2-eq MMT Reduced</v>
          </cell>
        </row>
        <row r="64">
          <cell r="B64" t="str">
            <v>World</v>
          </cell>
        </row>
        <row r="120">
          <cell r="B120" t="str">
            <v>All Regimes</v>
          </cell>
        </row>
        <row r="169">
          <cell r="A169" t="str">
            <v>CO2 PPM CALCULATOR</v>
          </cell>
        </row>
        <row r="171">
          <cell r="B171" t="str">
            <v>yes</v>
          </cell>
        </row>
        <row r="172">
          <cell r="B172" t="str">
            <v>PPM</v>
          </cell>
        </row>
        <row r="222">
          <cell r="A222" t="str">
            <v>CO2-eq PPM CALCULATOR</v>
          </cell>
        </row>
      </sheetData>
      <sheetData sheetId="21">
        <row r="7">
          <cell r="A7" t="str">
            <v>CH4 Tons Reduced</v>
          </cell>
        </row>
        <row r="64">
          <cell r="A64" t="str">
            <v>CH4 PPB CALCULATOR</v>
          </cell>
        </row>
      </sheetData>
      <sheetData sheetId="22"/>
      <sheetData sheetId="23">
        <row r="8">
          <cell r="R8">
            <v>9.9999999999999999E+306</v>
          </cell>
        </row>
        <row r="13">
          <cell r="A13" t="str">
            <v>Default REF Interpolation Adoption</v>
          </cell>
        </row>
        <row r="77">
          <cell r="A77" t="str">
            <v>Default PDS Interpolation Adoption</v>
          </cell>
        </row>
        <row r="148">
          <cell r="A148" t="str">
            <v>Using Polynomials</v>
          </cell>
        </row>
      </sheetData>
      <sheetData sheetId="24">
        <row r="116">
          <cell r="B116">
            <v>1</v>
          </cell>
        </row>
        <row r="263">
          <cell r="B263">
            <v>1</v>
          </cell>
        </row>
        <row r="410">
          <cell r="B410">
            <v>1</v>
          </cell>
        </row>
        <row r="557">
          <cell r="B557">
            <v>1</v>
          </cell>
        </row>
        <row r="704">
          <cell r="B704">
            <v>1</v>
          </cell>
        </row>
        <row r="851">
          <cell r="B851">
            <v>1</v>
          </cell>
        </row>
        <row r="998">
          <cell r="B998">
            <v>1</v>
          </cell>
        </row>
      </sheetData>
      <sheetData sheetId="25"/>
      <sheetData sheetId="26"/>
      <sheetData sheetId="27"/>
      <sheetData sheetId="28"/>
      <sheetData sheetId="29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llows Instructions"/>
      <sheetName val="Preliminary Review 1"/>
      <sheetName val="Policy Analysis"/>
      <sheetName val="Preliminary Review 2"/>
      <sheetName val="External Review"/>
      <sheetName val="Main Controls"/>
      <sheetName val="Variable Meta-analysis"/>
      <sheetName val="TLA Data"/>
      <sheetName val="AEZ Data"/>
      <sheetName val="Temp. Land Data"/>
      <sheetName val="Adoption Data"/>
      <sheetName val="Data Interpolator"/>
      <sheetName val="Custom Adoption"/>
      <sheetName val="First Cost"/>
      <sheetName val="Net Profit Margin"/>
      <sheetName val="Unit Adoption Calculations"/>
      <sheetName val="Emissions Factors"/>
      <sheetName val="CO2 Calcs"/>
      <sheetName val="CH4 Calcs"/>
      <sheetName val="Helper Tables"/>
      <sheetName val="FAO Stat Land Data"/>
      <sheetName val="Region-Country Sorting"/>
      <sheetName val="ADD SHEETS --&gt;"/>
      <sheetName val="Rice Area - FAO"/>
      <sheetName val="VMA - Calc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56">
          <cell r="C56" t="str">
            <v>improved rice</v>
          </cell>
        </row>
      </sheetData>
      <sheetData sheetId="6">
        <row r="758">
          <cell r="C758" t="str">
            <v>Yield  from CONVENTIONAL Practice</v>
          </cell>
        </row>
      </sheetData>
      <sheetData sheetId="7">
        <row r="98">
          <cell r="A98" t="str">
            <v>OECD90</v>
          </cell>
        </row>
      </sheetData>
      <sheetData sheetId="8">
        <row r="98">
          <cell r="B98">
            <v>1</v>
          </cell>
        </row>
      </sheetData>
      <sheetData sheetId="9" refreshError="1"/>
      <sheetData sheetId="10" refreshError="1"/>
      <sheetData sheetId="11" refreshError="1"/>
      <sheetData sheetId="12">
        <row r="223">
          <cell r="A223" t="str">
            <v>Customized Adoption</v>
          </cell>
        </row>
      </sheetData>
      <sheetData sheetId="13">
        <row r="8">
          <cell r="A8" t="str">
            <v>FIRST COST FORECAST</v>
          </cell>
        </row>
      </sheetData>
      <sheetData sheetId="14">
        <row r="9">
          <cell r="A9" t="str">
            <v>Net Profit Margin | SAVING CALCULATION</v>
          </cell>
        </row>
      </sheetData>
      <sheetData sheetId="15">
        <row r="14">
          <cell r="A14" t="str">
            <v>BAU TLA</v>
          </cell>
        </row>
      </sheetData>
      <sheetData sheetId="16">
        <row r="9">
          <cell r="A9" t="str">
            <v>BAU Grid EFs kg CO2-eq per kwh</v>
          </cell>
        </row>
      </sheetData>
      <sheetData sheetId="17">
        <row r="7">
          <cell r="A7" t="str">
            <v>CO2 MMT Reduced (NOT USED)</v>
          </cell>
        </row>
      </sheetData>
      <sheetData sheetId="18">
        <row r="7">
          <cell r="A7" t="str">
            <v>CH4 Tons Reduced</v>
          </cell>
        </row>
      </sheetData>
      <sheetData sheetId="19">
        <row r="13">
          <cell r="A13" t="str">
            <v>Default BAU Interpolation Adoption</v>
          </cell>
        </row>
      </sheetData>
      <sheetData sheetId="20" refreshError="1"/>
      <sheetData sheetId="21" refreshError="1"/>
      <sheetData sheetId="22" refreshError="1"/>
      <sheetData sheetId="23"/>
      <sheetData sheetId="24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 Controls"/>
      <sheetName val="A. Calculations"/>
      <sheetName val="B. CO2 PPM Calculator"/>
      <sheetName val="C. Adoption Curve"/>
      <sheetName val="D. Financial Analysis"/>
      <sheetName val="E. Cost&amp;Emissions"/>
      <sheetName val="F. Carbon Sequestration Data"/>
      <sheetName val="G. Cost &amp; Emisions Database"/>
      <sheetName val="H. Land Area"/>
      <sheetName val="I. References"/>
      <sheetName val="CO2-eq MMT Reduced"/>
      <sheetName val="CO2 MMT Reduced"/>
      <sheetName val="CH4 Tons Reduced"/>
      <sheetName val="N20 Tons Reduced"/>
      <sheetName val="Other GHG Tons Reduced"/>
      <sheetName val="AEZ Data"/>
    </sheetNames>
    <sheetDataSet>
      <sheetData sheetId="0" refreshError="1"/>
      <sheetData sheetId="1">
        <row r="113">
          <cell r="B113">
            <v>2050</v>
          </cell>
        </row>
      </sheetData>
      <sheetData sheetId="2" refreshError="1"/>
      <sheetData sheetId="3">
        <row r="113">
          <cell r="B113">
            <v>2050</v>
          </cell>
        </row>
        <row r="117">
          <cell r="B117">
            <v>1</v>
          </cell>
        </row>
        <row r="119">
          <cell r="B119">
            <v>0.27365548986539867</v>
          </cell>
        </row>
        <row r="120">
          <cell r="B120">
            <v>2061.5129154649203</v>
          </cell>
        </row>
        <row r="123">
          <cell r="A123">
            <v>2015</v>
          </cell>
        </row>
        <row r="124">
          <cell r="A124">
            <v>2016</v>
          </cell>
        </row>
        <row r="125">
          <cell r="A125">
            <v>2017</v>
          </cell>
        </row>
        <row r="126">
          <cell r="A126">
            <v>2018</v>
          </cell>
        </row>
        <row r="127">
          <cell r="A127">
            <v>2019</v>
          </cell>
        </row>
        <row r="128">
          <cell r="A128">
            <v>2020</v>
          </cell>
        </row>
        <row r="129">
          <cell r="A129">
            <v>2021</v>
          </cell>
        </row>
        <row r="130">
          <cell r="A130">
            <v>2022</v>
          </cell>
        </row>
        <row r="131">
          <cell r="A131">
            <v>2023</v>
          </cell>
        </row>
        <row r="132">
          <cell r="A132">
            <v>2024</v>
          </cell>
        </row>
        <row r="133">
          <cell r="A133">
            <v>2025</v>
          </cell>
        </row>
        <row r="134">
          <cell r="A134">
            <v>2026</v>
          </cell>
        </row>
        <row r="135">
          <cell r="A135">
            <v>2027</v>
          </cell>
        </row>
        <row r="136">
          <cell r="A136">
            <v>2028</v>
          </cell>
        </row>
        <row r="137">
          <cell r="A137">
            <v>2029</v>
          </cell>
        </row>
        <row r="138">
          <cell r="A138">
            <v>2030</v>
          </cell>
        </row>
        <row r="139">
          <cell r="A139">
            <v>2031</v>
          </cell>
        </row>
        <row r="140">
          <cell r="A140">
            <v>2032</v>
          </cell>
        </row>
        <row r="141">
          <cell r="A141">
            <v>2033</v>
          </cell>
        </row>
        <row r="142">
          <cell r="A142">
            <v>2034</v>
          </cell>
        </row>
        <row r="143">
          <cell r="A143">
            <v>2035</v>
          </cell>
        </row>
        <row r="144">
          <cell r="A144">
            <v>2036</v>
          </cell>
        </row>
        <row r="145">
          <cell r="A145">
            <v>2037</v>
          </cell>
        </row>
        <row r="146">
          <cell r="A146">
            <v>2038</v>
          </cell>
        </row>
        <row r="147">
          <cell r="A147">
            <v>2039</v>
          </cell>
        </row>
        <row r="148">
          <cell r="A148">
            <v>2040</v>
          </cell>
        </row>
        <row r="149">
          <cell r="A149">
            <v>2041</v>
          </cell>
        </row>
        <row r="150">
          <cell r="A150">
            <v>2042</v>
          </cell>
        </row>
        <row r="151">
          <cell r="A151">
            <v>2043</v>
          </cell>
        </row>
        <row r="152">
          <cell r="A152">
            <v>2044</v>
          </cell>
        </row>
        <row r="153">
          <cell r="A153">
            <v>2045</v>
          </cell>
        </row>
        <row r="154">
          <cell r="A154">
            <v>2046</v>
          </cell>
        </row>
        <row r="155">
          <cell r="A155">
            <v>2047</v>
          </cell>
        </row>
        <row r="156">
          <cell r="A156">
            <v>2048</v>
          </cell>
        </row>
        <row r="157">
          <cell r="A157">
            <v>2049</v>
          </cell>
        </row>
        <row r="158">
          <cell r="A158">
            <v>2050</v>
          </cell>
        </row>
        <row r="159">
          <cell r="A159">
            <v>2051</v>
          </cell>
        </row>
        <row r="160">
          <cell r="A160">
            <v>2052</v>
          </cell>
        </row>
        <row r="161">
          <cell r="A161">
            <v>2053</v>
          </cell>
        </row>
        <row r="162">
          <cell r="A162">
            <v>2054</v>
          </cell>
        </row>
        <row r="163">
          <cell r="A163">
            <v>2055</v>
          </cell>
        </row>
        <row r="164">
          <cell r="A164">
            <v>2056</v>
          </cell>
        </row>
        <row r="165">
          <cell r="A165">
            <v>2057</v>
          </cell>
        </row>
        <row r="166">
          <cell r="A166">
            <v>2058</v>
          </cell>
        </row>
        <row r="167">
          <cell r="A167">
            <v>2059</v>
          </cell>
        </row>
        <row r="168">
          <cell r="A168">
            <v>2060</v>
          </cell>
        </row>
        <row r="169">
          <cell r="A169">
            <v>2061</v>
          </cell>
        </row>
        <row r="170">
          <cell r="A170">
            <v>2062</v>
          </cell>
        </row>
        <row r="171">
          <cell r="A171">
            <v>2063</v>
          </cell>
        </row>
        <row r="172">
          <cell r="A172">
            <v>2064</v>
          </cell>
        </row>
        <row r="173">
          <cell r="A173">
            <v>2065</v>
          </cell>
        </row>
        <row r="174">
          <cell r="A174">
            <v>2066</v>
          </cell>
        </row>
        <row r="175">
          <cell r="A175">
            <v>2067</v>
          </cell>
        </row>
        <row r="176">
          <cell r="A176">
            <v>2068</v>
          </cell>
        </row>
        <row r="177">
          <cell r="A177">
            <v>2069</v>
          </cell>
        </row>
        <row r="178">
          <cell r="A178">
            <v>2070</v>
          </cell>
        </row>
        <row r="179">
          <cell r="A179">
            <v>2071</v>
          </cell>
        </row>
        <row r="180">
          <cell r="A180">
            <v>2072</v>
          </cell>
        </row>
        <row r="181">
          <cell r="A181">
            <v>2073</v>
          </cell>
        </row>
        <row r="182">
          <cell r="A182">
            <v>2074</v>
          </cell>
        </row>
        <row r="183">
          <cell r="A183">
            <v>2075</v>
          </cell>
        </row>
        <row r="184">
          <cell r="A184">
            <v>2076</v>
          </cell>
        </row>
        <row r="185">
          <cell r="A185">
            <v>2077</v>
          </cell>
        </row>
        <row r="186">
          <cell r="A186">
            <v>2078</v>
          </cell>
        </row>
        <row r="187">
          <cell r="A187">
            <v>2079</v>
          </cell>
        </row>
        <row r="188">
          <cell r="A188">
            <v>2080</v>
          </cell>
        </row>
        <row r="189">
          <cell r="A189">
            <v>2081</v>
          </cell>
        </row>
        <row r="190">
          <cell r="A190">
            <v>2082</v>
          </cell>
        </row>
        <row r="191">
          <cell r="A191">
            <v>2083</v>
          </cell>
        </row>
        <row r="192">
          <cell r="A192">
            <v>2084</v>
          </cell>
        </row>
        <row r="193">
          <cell r="A193">
            <v>2085</v>
          </cell>
        </row>
        <row r="194">
          <cell r="A194">
            <v>2086</v>
          </cell>
        </row>
        <row r="195">
          <cell r="A195">
            <v>2087</v>
          </cell>
        </row>
        <row r="196">
          <cell r="A196">
            <v>2088</v>
          </cell>
        </row>
        <row r="197">
          <cell r="A197">
            <v>2089</v>
          </cell>
        </row>
        <row r="198">
          <cell r="A198">
            <v>2090</v>
          </cell>
        </row>
        <row r="199">
          <cell r="A199">
            <v>2091</v>
          </cell>
        </row>
        <row r="200">
          <cell r="A200">
            <v>2092</v>
          </cell>
        </row>
        <row r="201">
          <cell r="A201">
            <v>2093</v>
          </cell>
        </row>
        <row r="202">
          <cell r="A202">
            <v>2094</v>
          </cell>
        </row>
        <row r="203">
          <cell r="A203">
            <v>2095</v>
          </cell>
        </row>
        <row r="204">
          <cell r="A204">
            <v>2096</v>
          </cell>
        </row>
        <row r="205">
          <cell r="A205">
            <v>2097</v>
          </cell>
        </row>
        <row r="206">
          <cell r="A206">
            <v>2098</v>
          </cell>
        </row>
        <row r="207">
          <cell r="A207">
            <v>2099</v>
          </cell>
        </row>
        <row r="208">
          <cell r="A208">
            <v>2100</v>
          </cell>
        </row>
      </sheetData>
      <sheetData sheetId="4" refreshError="1"/>
      <sheetData sheetId="5" refreshError="1"/>
      <sheetData sheetId="6">
        <row r="39">
          <cell r="D39" t="e">
            <v>#DIV/0!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merkingen bij versie"/>
      <sheetName val="Program definitions"/>
      <sheetName val="Results"/>
      <sheetName val="Results2"/>
      <sheetName val="Tabellen LUC"/>
      <sheetName val="LUC"/>
      <sheetName val="Input"/>
      <sheetName val="Calculations"/>
      <sheetName val="Conversion factors"/>
      <sheetName val="Energy use and GHG emission"/>
      <sheetName val="Fossil references"/>
      <sheetName val="Comparison Graphs"/>
      <sheetName val="C"/>
      <sheetName val="Chains"/>
      <sheetName val="Ethanol-Sugar beet"/>
      <sheetName val="Ethanol-Wheat-n.s."/>
      <sheetName val="Ethanol-Wheat-Lignite_CHP"/>
      <sheetName val="Ethanol-Wheat-NG_boiler"/>
      <sheetName val="Ethanol-Wheat-NG_CHP"/>
      <sheetName val="Ethanol-Wheat-Straw_CHP"/>
      <sheetName val="Ethanol-Corn-NG_CHP"/>
      <sheetName val="Ethanol-Sugar cane"/>
      <sheetName val="Biodiesel-Rapeseed"/>
      <sheetName val="Biodiesel-Sunflower"/>
      <sheetName val="Biodiesel-Soybean"/>
      <sheetName val="Biodiesel-Palmoil-n.s."/>
      <sheetName val="Biodiesel-Palmoil-CH4_capt"/>
      <sheetName val="Biodiesel-Wasteoil"/>
      <sheetName val="HVO-Rapeseed"/>
      <sheetName val="HVO-Sunflower"/>
      <sheetName val="HVO-Palmoil-n.s."/>
      <sheetName val="HVO-Palmoil-CH4_capt"/>
      <sheetName val="PureVegOil-Rapeseed"/>
      <sheetName val="Biogas (CNG)-MOW"/>
      <sheetName val="Biogas (CNG)-Wet_manure"/>
      <sheetName val="Biogas (CNG)-Dry_manur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>
        <row r="11">
          <cell r="H11" t="str">
            <v>Suger beet</v>
          </cell>
        </row>
        <row r="12">
          <cell r="H12" t="str">
            <v>Wheat</v>
          </cell>
        </row>
      </sheetData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 Instructions"/>
      <sheetName val="Main Controls"/>
      <sheetName val="Preliminary Review 1"/>
      <sheetName val="Preliminary Review 2"/>
      <sheetName val="External Review"/>
      <sheetName val="Result Graphs"/>
      <sheetName val="CO2 Calcs"/>
      <sheetName val="Variable Meta-analysis"/>
      <sheetName val="Adoption - Multistrata"/>
      <sheetName val="Adoption Data"/>
      <sheetName val="Data Interpolator"/>
      <sheetName val="ScenarioRecord"/>
      <sheetName val="TLA Data"/>
      <sheetName val="S-Curve Adoption"/>
      <sheetName val="Custom Adoption"/>
      <sheetName val="First Cost"/>
      <sheetName val="Net Profit Margin"/>
      <sheetName val="Policy Analysis"/>
      <sheetName val="Unit Adoption Calculations"/>
      <sheetName val="Emissions Factors"/>
      <sheetName val="CH4 Calcs"/>
      <sheetName val="Helper Tables"/>
      <sheetName val="FAO Stat Land Data"/>
      <sheetName val="AEZ Data"/>
      <sheetName val="WORLD Land Data"/>
      <sheetName val="OPT3-AEZ-Area_percent"/>
      <sheetName val="Land Allocation"/>
      <sheetName val="Region-Country Sorting"/>
      <sheetName val="ADD SHEETS --&gt;"/>
    </sheetNames>
    <sheetDataSet>
      <sheetData sheetId="0" refreshError="1"/>
      <sheetData sheetId="1">
        <row r="56">
          <cell r="C56" t="str">
            <v>Multistrata Agroforestry</v>
          </cell>
        </row>
      </sheetData>
      <sheetData sheetId="2" refreshError="1"/>
      <sheetData sheetId="3" refreshError="1"/>
      <sheetData sheetId="4" refreshError="1"/>
      <sheetData sheetId="5" refreshError="1"/>
      <sheetData sheetId="6">
        <row r="7">
          <cell r="A7" t="str">
            <v>CO2 MMT Reduced (NOT USED)</v>
          </cell>
        </row>
      </sheetData>
      <sheetData sheetId="7">
        <row r="879">
          <cell r="C879" t="str">
            <v>Yield  from CONVENTIONAL Practice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>
        <row r="100">
          <cell r="A100" t="str">
            <v>OECD90</v>
          </cell>
        </row>
      </sheetData>
      <sheetData sheetId="13" refreshError="1"/>
      <sheetData sheetId="14">
        <row r="17">
          <cell r="A17" t="str">
            <v>Customized Adoption</v>
          </cell>
        </row>
        <row r="77">
          <cell r="A77" t="str">
            <v>Scenario 1</v>
          </cell>
          <cell r="B77" t="str">
            <v>Aggressive-low, Linear Trend</v>
          </cell>
        </row>
        <row r="78">
          <cell r="A78" t="str">
            <v>Year</v>
          </cell>
          <cell r="B78" t="str">
            <v>World</v>
          </cell>
        </row>
        <row r="79">
          <cell r="A79">
            <v>2012</v>
          </cell>
          <cell r="B79">
            <v>99.122534477840645</v>
          </cell>
        </row>
        <row r="80">
          <cell r="A80">
            <v>2013</v>
          </cell>
          <cell r="B80">
            <v>99.561267238920323</v>
          </cell>
        </row>
        <row r="81">
          <cell r="A81">
            <v>2014</v>
          </cell>
          <cell r="B81">
            <v>100</v>
          </cell>
        </row>
        <row r="82">
          <cell r="A82">
            <v>2015</v>
          </cell>
          <cell r="B82">
            <v>100.43873276107968</v>
          </cell>
        </row>
        <row r="83">
          <cell r="A83">
            <v>2016</v>
          </cell>
          <cell r="B83">
            <v>100.87746552215935</v>
          </cell>
        </row>
        <row r="84">
          <cell r="A84">
            <v>2017</v>
          </cell>
          <cell r="B84">
            <v>101.31619828323903</v>
          </cell>
        </row>
        <row r="85">
          <cell r="A85">
            <v>2018</v>
          </cell>
          <cell r="B85">
            <v>101.75493104431871</v>
          </cell>
        </row>
        <row r="86">
          <cell r="A86">
            <v>2019</v>
          </cell>
          <cell r="B86">
            <v>102.19366380539839</v>
          </cell>
        </row>
        <row r="87">
          <cell r="A87">
            <v>2020</v>
          </cell>
          <cell r="B87">
            <v>102.63239656647806</v>
          </cell>
        </row>
        <row r="88">
          <cell r="A88">
            <v>2021</v>
          </cell>
          <cell r="B88">
            <v>103.07112932755774</v>
          </cell>
        </row>
        <row r="89">
          <cell r="A89">
            <v>2022</v>
          </cell>
          <cell r="B89">
            <v>103.50986208863742</v>
          </cell>
        </row>
        <row r="90">
          <cell r="A90">
            <v>2023</v>
          </cell>
          <cell r="B90">
            <v>103.9485948497171</v>
          </cell>
        </row>
        <row r="91">
          <cell r="A91">
            <v>2024</v>
          </cell>
          <cell r="B91">
            <v>104.38732761079677</v>
          </cell>
        </row>
        <row r="92">
          <cell r="A92">
            <v>2025</v>
          </cell>
          <cell r="B92">
            <v>104.82606037187645</v>
          </cell>
        </row>
        <row r="93">
          <cell r="A93">
            <v>2026</v>
          </cell>
          <cell r="B93">
            <v>105.26479313295624</v>
          </cell>
        </row>
        <row r="94">
          <cell r="A94">
            <v>2027</v>
          </cell>
          <cell r="B94">
            <v>105.70352589403592</v>
          </cell>
        </row>
        <row r="95">
          <cell r="A95">
            <v>2028</v>
          </cell>
          <cell r="B95">
            <v>106.1422586551156</v>
          </cell>
        </row>
        <row r="96">
          <cell r="A96">
            <v>2029</v>
          </cell>
          <cell r="B96">
            <v>106.58099141619527</v>
          </cell>
        </row>
        <row r="97">
          <cell r="A97">
            <v>2030</v>
          </cell>
          <cell r="B97">
            <v>107.01972417727495</v>
          </cell>
        </row>
        <row r="98">
          <cell r="A98">
            <v>2031</v>
          </cell>
          <cell r="B98">
            <v>107.45845693835463</v>
          </cell>
        </row>
        <row r="99">
          <cell r="A99">
            <v>2032</v>
          </cell>
          <cell r="B99">
            <v>107.89718969943431</v>
          </cell>
        </row>
        <row r="100">
          <cell r="A100">
            <v>2033</v>
          </cell>
          <cell r="B100">
            <v>108.33592246051398</v>
          </cell>
        </row>
        <row r="101">
          <cell r="A101">
            <v>2034</v>
          </cell>
          <cell r="B101">
            <v>108.77465522159366</v>
          </cell>
        </row>
        <row r="102">
          <cell r="A102">
            <v>2035</v>
          </cell>
          <cell r="B102">
            <v>109.21338798267334</v>
          </cell>
        </row>
        <row r="103">
          <cell r="A103">
            <v>2036</v>
          </cell>
          <cell r="B103">
            <v>109.65212074375302</v>
          </cell>
        </row>
        <row r="104">
          <cell r="A104">
            <v>2037</v>
          </cell>
          <cell r="B104">
            <v>110.09085350483269</v>
          </cell>
        </row>
        <row r="105">
          <cell r="A105">
            <v>2038</v>
          </cell>
          <cell r="B105">
            <v>110.52958626591237</v>
          </cell>
        </row>
        <row r="106">
          <cell r="A106">
            <v>2039</v>
          </cell>
          <cell r="B106">
            <v>110.96831902699205</v>
          </cell>
        </row>
        <row r="107">
          <cell r="A107">
            <v>2040</v>
          </cell>
          <cell r="B107">
            <v>111.40705178807173</v>
          </cell>
        </row>
        <row r="108">
          <cell r="A108">
            <v>2041</v>
          </cell>
          <cell r="B108">
            <v>111.84578454915152</v>
          </cell>
        </row>
        <row r="109">
          <cell r="A109">
            <v>2042</v>
          </cell>
          <cell r="B109">
            <v>112.28451731023119</v>
          </cell>
        </row>
        <row r="110">
          <cell r="A110">
            <v>2043</v>
          </cell>
          <cell r="B110">
            <v>112.72325007131087</v>
          </cell>
        </row>
        <row r="111">
          <cell r="A111">
            <v>2044</v>
          </cell>
          <cell r="B111">
            <v>113.16198283239055</v>
          </cell>
        </row>
        <row r="112">
          <cell r="A112">
            <v>2045</v>
          </cell>
          <cell r="B112">
            <v>113.60071559347023</v>
          </cell>
        </row>
        <row r="113">
          <cell r="A113">
            <v>2046</v>
          </cell>
          <cell r="B113">
            <v>114.0394483545499</v>
          </cell>
        </row>
        <row r="114">
          <cell r="A114">
            <v>2047</v>
          </cell>
          <cell r="B114">
            <v>114.47818111562958</v>
          </cell>
        </row>
        <row r="115">
          <cell r="A115">
            <v>2048</v>
          </cell>
          <cell r="B115">
            <v>114.91691387670926</v>
          </cell>
        </row>
        <row r="116">
          <cell r="A116">
            <v>2049</v>
          </cell>
          <cell r="B116">
            <v>115.35564663778894</v>
          </cell>
        </row>
        <row r="117">
          <cell r="A117">
            <v>2050</v>
          </cell>
          <cell r="B117">
            <v>115.79437939886861</v>
          </cell>
        </row>
        <row r="118">
          <cell r="A118">
            <v>2051</v>
          </cell>
          <cell r="B118">
            <v>116.23311215994829</v>
          </cell>
        </row>
        <row r="119">
          <cell r="A119">
            <v>2052</v>
          </cell>
          <cell r="B119">
            <v>116.67184492102797</v>
          </cell>
        </row>
        <row r="120">
          <cell r="A120">
            <v>2053</v>
          </cell>
          <cell r="B120">
            <v>117.11057768210765</v>
          </cell>
        </row>
        <row r="121">
          <cell r="A121">
            <v>2054</v>
          </cell>
          <cell r="B121">
            <v>117.54931044318732</v>
          </cell>
        </row>
        <row r="122">
          <cell r="A122">
            <v>2055</v>
          </cell>
          <cell r="B122">
            <v>117.988043204267</v>
          </cell>
        </row>
        <row r="123">
          <cell r="A123">
            <v>2056</v>
          </cell>
          <cell r="B123">
            <v>118.42677596534679</v>
          </cell>
        </row>
        <row r="124">
          <cell r="A124">
            <v>2057</v>
          </cell>
          <cell r="B124">
            <v>118.86550872642647</v>
          </cell>
        </row>
        <row r="125">
          <cell r="A125">
            <v>2058</v>
          </cell>
          <cell r="B125">
            <v>119.30424148750615</v>
          </cell>
        </row>
        <row r="126">
          <cell r="A126">
            <v>2059</v>
          </cell>
          <cell r="B126">
            <v>119.74297424858582</v>
          </cell>
        </row>
        <row r="127">
          <cell r="A127">
            <v>2060</v>
          </cell>
          <cell r="B127">
            <v>120.1817070096655</v>
          </cell>
        </row>
        <row r="128">
          <cell r="A128" t="str">
            <v>Back to top</v>
          </cell>
        </row>
        <row r="130">
          <cell r="A130">
            <v>0</v>
          </cell>
        </row>
        <row r="131">
          <cell r="A131" t="str">
            <v>Scenario 2</v>
          </cell>
          <cell r="B131" t="str">
            <v>Aggressive-Medium, Linear Trend</v>
          </cell>
        </row>
        <row r="132">
          <cell r="A132" t="str">
            <v>Year</v>
          </cell>
          <cell r="B132" t="str">
            <v>World</v>
          </cell>
        </row>
        <row r="133">
          <cell r="A133">
            <v>2012</v>
          </cell>
          <cell r="B133">
            <v>98.24506895568129</v>
          </cell>
        </row>
        <row r="134">
          <cell r="A134">
            <v>2013</v>
          </cell>
          <cell r="B134">
            <v>99.122534477840645</v>
          </cell>
        </row>
        <row r="135">
          <cell r="A135">
            <v>2014</v>
          </cell>
          <cell r="B135">
            <v>100</v>
          </cell>
        </row>
        <row r="136">
          <cell r="A136">
            <v>2015</v>
          </cell>
          <cell r="B136">
            <v>100.87746552215935</v>
          </cell>
        </row>
        <row r="137">
          <cell r="A137">
            <v>2016</v>
          </cell>
          <cell r="B137">
            <v>101.75493104431871</v>
          </cell>
        </row>
        <row r="138">
          <cell r="A138">
            <v>2017</v>
          </cell>
          <cell r="B138">
            <v>102.63239656647806</v>
          </cell>
        </row>
        <row r="139">
          <cell r="A139">
            <v>2018</v>
          </cell>
          <cell r="B139">
            <v>103.50986208863742</v>
          </cell>
        </row>
        <row r="140">
          <cell r="A140">
            <v>2019</v>
          </cell>
          <cell r="B140">
            <v>104.38732761079677</v>
          </cell>
        </row>
        <row r="141">
          <cell r="A141">
            <v>2020</v>
          </cell>
          <cell r="B141">
            <v>105.26479313295613</v>
          </cell>
        </row>
        <row r="142">
          <cell r="A142">
            <v>2021</v>
          </cell>
          <cell r="B142">
            <v>106.14225865511548</v>
          </cell>
        </row>
        <row r="143">
          <cell r="A143">
            <v>2022</v>
          </cell>
          <cell r="B143">
            <v>107.01972417727484</v>
          </cell>
        </row>
        <row r="144">
          <cell r="A144">
            <v>2023</v>
          </cell>
          <cell r="B144">
            <v>107.89718969943419</v>
          </cell>
        </row>
        <row r="145">
          <cell r="A145">
            <v>2024</v>
          </cell>
          <cell r="B145">
            <v>108.77465522159355</v>
          </cell>
        </row>
        <row r="146">
          <cell r="A146">
            <v>2025</v>
          </cell>
          <cell r="B146">
            <v>109.6521207437529</v>
          </cell>
        </row>
        <row r="147">
          <cell r="A147">
            <v>2026</v>
          </cell>
          <cell r="B147">
            <v>110.52958626591249</v>
          </cell>
        </row>
        <row r="148">
          <cell r="A148">
            <v>2027</v>
          </cell>
          <cell r="B148">
            <v>111.40705178807184</v>
          </cell>
        </row>
        <row r="149">
          <cell r="A149">
            <v>2028</v>
          </cell>
          <cell r="B149">
            <v>112.28451731023119</v>
          </cell>
        </row>
        <row r="150">
          <cell r="A150">
            <v>2029</v>
          </cell>
          <cell r="B150">
            <v>113.16198283239055</v>
          </cell>
        </row>
        <row r="151">
          <cell r="A151">
            <v>2030</v>
          </cell>
          <cell r="B151">
            <v>114.0394483545499</v>
          </cell>
        </row>
        <row r="152">
          <cell r="A152">
            <v>2031</v>
          </cell>
          <cell r="B152">
            <v>114.91691387670926</v>
          </cell>
        </row>
        <row r="153">
          <cell r="A153">
            <v>2032</v>
          </cell>
          <cell r="B153">
            <v>115.79437939886861</v>
          </cell>
        </row>
        <row r="154">
          <cell r="A154">
            <v>2033</v>
          </cell>
          <cell r="B154">
            <v>116.67184492102797</v>
          </cell>
        </row>
        <row r="155">
          <cell r="A155">
            <v>2034</v>
          </cell>
          <cell r="B155">
            <v>117.54931044318732</v>
          </cell>
        </row>
        <row r="156">
          <cell r="A156">
            <v>2035</v>
          </cell>
          <cell r="B156">
            <v>118.42677596534668</v>
          </cell>
        </row>
        <row r="157">
          <cell r="A157">
            <v>2036</v>
          </cell>
          <cell r="B157">
            <v>119.30424148750603</v>
          </cell>
        </row>
        <row r="158">
          <cell r="A158">
            <v>2037</v>
          </cell>
          <cell r="B158">
            <v>120.18170700966539</v>
          </cell>
        </row>
        <row r="159">
          <cell r="A159">
            <v>2038</v>
          </cell>
          <cell r="B159">
            <v>121.05917253182474</v>
          </cell>
        </row>
        <row r="160">
          <cell r="A160">
            <v>2039</v>
          </cell>
          <cell r="B160">
            <v>121.9366380539841</v>
          </cell>
        </row>
        <row r="161">
          <cell r="A161">
            <v>2040</v>
          </cell>
          <cell r="B161">
            <v>122.81410357614345</v>
          </cell>
        </row>
        <row r="162">
          <cell r="A162">
            <v>2041</v>
          </cell>
          <cell r="B162">
            <v>123.69156909830303</v>
          </cell>
        </row>
        <row r="163">
          <cell r="A163">
            <v>2042</v>
          </cell>
          <cell r="B163">
            <v>124.56903462046239</v>
          </cell>
        </row>
        <row r="164">
          <cell r="A164">
            <v>2043</v>
          </cell>
          <cell r="B164">
            <v>125.44650014262174</v>
          </cell>
        </row>
        <row r="165">
          <cell r="A165">
            <v>2044</v>
          </cell>
          <cell r="B165">
            <v>126.3239656647811</v>
          </cell>
        </row>
        <row r="166">
          <cell r="A166">
            <v>2045</v>
          </cell>
          <cell r="B166">
            <v>127.20143118694045</v>
          </cell>
        </row>
        <row r="167">
          <cell r="A167">
            <v>2046</v>
          </cell>
          <cell r="B167">
            <v>128.07889670909981</v>
          </cell>
        </row>
        <row r="168">
          <cell r="A168">
            <v>2047</v>
          </cell>
          <cell r="B168">
            <v>128.95636223125916</v>
          </cell>
        </row>
        <row r="169">
          <cell r="A169">
            <v>2048</v>
          </cell>
          <cell r="B169">
            <v>129.83382775341852</v>
          </cell>
        </row>
        <row r="170">
          <cell r="A170">
            <v>2049</v>
          </cell>
          <cell r="B170">
            <v>130.71129327557787</v>
          </cell>
        </row>
        <row r="171">
          <cell r="A171">
            <v>2050</v>
          </cell>
          <cell r="B171">
            <v>131.58875879773723</v>
          </cell>
        </row>
        <row r="172">
          <cell r="A172">
            <v>2051</v>
          </cell>
          <cell r="B172">
            <v>131.58875879773734</v>
          </cell>
        </row>
        <row r="173">
          <cell r="A173">
            <v>2052</v>
          </cell>
          <cell r="B173">
            <v>131.58875879773734</v>
          </cell>
        </row>
        <row r="174">
          <cell r="A174">
            <v>2053</v>
          </cell>
          <cell r="B174">
            <v>131.58875879773734</v>
          </cell>
        </row>
        <row r="175">
          <cell r="A175">
            <v>2054</v>
          </cell>
          <cell r="B175">
            <v>131.58875879773734</v>
          </cell>
        </row>
        <row r="176">
          <cell r="A176">
            <v>2055</v>
          </cell>
          <cell r="B176">
            <v>131.58875879773734</v>
          </cell>
        </row>
        <row r="177">
          <cell r="A177">
            <v>2056</v>
          </cell>
          <cell r="B177">
            <v>131.58875879773734</v>
          </cell>
        </row>
        <row r="178">
          <cell r="A178">
            <v>2057</v>
          </cell>
          <cell r="B178">
            <v>131.58875879773734</v>
          </cell>
        </row>
        <row r="179">
          <cell r="A179">
            <v>2058</v>
          </cell>
          <cell r="B179">
            <v>131.58875879773734</v>
          </cell>
        </row>
        <row r="180">
          <cell r="A180">
            <v>2059</v>
          </cell>
          <cell r="B180">
            <v>131.58875879773734</v>
          </cell>
        </row>
        <row r="181">
          <cell r="A181">
            <v>2060</v>
          </cell>
          <cell r="B181">
            <v>131.58875879773734</v>
          </cell>
        </row>
        <row r="182">
          <cell r="A182" t="str">
            <v>Back to top</v>
          </cell>
        </row>
        <row r="184">
          <cell r="A184">
            <v>0</v>
          </cell>
        </row>
        <row r="185">
          <cell r="A185" t="str">
            <v>Scenario 3</v>
          </cell>
          <cell r="B185" t="str">
            <v>Aggressive-High, Linear Trend</v>
          </cell>
        </row>
        <row r="186">
          <cell r="A186" t="str">
            <v>Year</v>
          </cell>
          <cell r="B186" t="str">
            <v>World</v>
          </cell>
        </row>
        <row r="187">
          <cell r="A187">
            <v>2012</v>
          </cell>
          <cell r="B187">
            <v>97.367603433521708</v>
          </cell>
        </row>
        <row r="188">
          <cell r="A188">
            <v>2013</v>
          </cell>
          <cell r="B188">
            <v>98.683801716761081</v>
          </cell>
        </row>
        <row r="189">
          <cell r="A189">
            <v>2014</v>
          </cell>
          <cell r="B189">
            <v>100</v>
          </cell>
        </row>
        <row r="190">
          <cell r="A190">
            <v>2015</v>
          </cell>
          <cell r="B190">
            <v>101.31619828323892</v>
          </cell>
        </row>
        <row r="191">
          <cell r="A191">
            <v>2016</v>
          </cell>
          <cell r="B191">
            <v>102.63239656647784</v>
          </cell>
        </row>
        <row r="192">
          <cell r="A192">
            <v>2017</v>
          </cell>
          <cell r="B192">
            <v>103.94859484971721</v>
          </cell>
        </row>
        <row r="193">
          <cell r="A193">
            <v>2018</v>
          </cell>
          <cell r="B193">
            <v>105.26479313295613</v>
          </cell>
        </row>
        <row r="194">
          <cell r="A194">
            <v>2019</v>
          </cell>
          <cell r="B194">
            <v>106.58099141619505</v>
          </cell>
        </row>
        <row r="195">
          <cell r="A195">
            <v>2020</v>
          </cell>
          <cell r="B195">
            <v>107.89718969943442</v>
          </cell>
        </row>
        <row r="196">
          <cell r="A196">
            <v>2021</v>
          </cell>
          <cell r="B196">
            <v>109.21338798267334</v>
          </cell>
        </row>
        <row r="197">
          <cell r="A197">
            <v>2022</v>
          </cell>
          <cell r="B197">
            <v>110.52958626591226</v>
          </cell>
        </row>
        <row r="198">
          <cell r="A198">
            <v>2023</v>
          </cell>
          <cell r="B198">
            <v>111.84578454915163</v>
          </cell>
        </row>
        <row r="199">
          <cell r="A199">
            <v>2024</v>
          </cell>
          <cell r="B199">
            <v>113.16198283239055</v>
          </cell>
        </row>
        <row r="200">
          <cell r="A200">
            <v>2025</v>
          </cell>
          <cell r="B200">
            <v>114.47818111562947</v>
          </cell>
        </row>
        <row r="201">
          <cell r="A201">
            <v>2026</v>
          </cell>
          <cell r="B201">
            <v>115.79437939886839</v>
          </cell>
        </row>
        <row r="202">
          <cell r="A202">
            <v>2027</v>
          </cell>
          <cell r="B202">
            <v>117.11057768210776</v>
          </cell>
        </row>
        <row r="203">
          <cell r="A203">
            <v>2028</v>
          </cell>
          <cell r="B203">
            <v>118.42677596534668</v>
          </cell>
        </row>
        <row r="204">
          <cell r="A204">
            <v>2029</v>
          </cell>
          <cell r="B204">
            <v>119.7429742485856</v>
          </cell>
        </row>
        <row r="205">
          <cell r="A205">
            <v>2030</v>
          </cell>
          <cell r="B205">
            <v>121.05917253182497</v>
          </cell>
        </row>
        <row r="206">
          <cell r="A206">
            <v>2031</v>
          </cell>
          <cell r="B206">
            <v>122.37537081506389</v>
          </cell>
        </row>
        <row r="207">
          <cell r="A207">
            <v>2032</v>
          </cell>
          <cell r="B207">
            <v>123.69156909830281</v>
          </cell>
        </row>
        <row r="208">
          <cell r="A208">
            <v>2033</v>
          </cell>
          <cell r="B208">
            <v>125.00776738154218</v>
          </cell>
        </row>
        <row r="209">
          <cell r="A209">
            <v>2034</v>
          </cell>
          <cell r="B209">
            <v>126.3239656647811</v>
          </cell>
        </row>
        <row r="210">
          <cell r="A210">
            <v>2035</v>
          </cell>
          <cell r="B210">
            <v>127.64016394802002</v>
          </cell>
        </row>
        <row r="211">
          <cell r="A211">
            <v>2036</v>
          </cell>
          <cell r="B211">
            <v>128.95636223125894</v>
          </cell>
        </row>
        <row r="212">
          <cell r="A212">
            <v>2037</v>
          </cell>
          <cell r="B212">
            <v>130.27256051449831</v>
          </cell>
        </row>
        <row r="213">
          <cell r="A213">
            <v>2038</v>
          </cell>
          <cell r="B213">
            <v>131.58875879773723</v>
          </cell>
        </row>
        <row r="214">
          <cell r="A214">
            <v>2039</v>
          </cell>
          <cell r="B214">
            <v>132.90495708097615</v>
          </cell>
        </row>
        <row r="215">
          <cell r="A215">
            <v>2040</v>
          </cell>
          <cell r="B215">
            <v>134.22115536421552</v>
          </cell>
        </row>
        <row r="216">
          <cell r="A216">
            <v>2041</v>
          </cell>
          <cell r="B216">
            <v>135.53735364745444</v>
          </cell>
        </row>
        <row r="217">
          <cell r="A217">
            <v>2042</v>
          </cell>
          <cell r="B217">
            <v>136.85355193069336</v>
          </cell>
        </row>
        <row r="218">
          <cell r="A218">
            <v>2043</v>
          </cell>
          <cell r="B218">
            <v>138.16975021393273</v>
          </cell>
        </row>
        <row r="219">
          <cell r="A219">
            <v>2044</v>
          </cell>
          <cell r="B219">
            <v>139.48594849717165</v>
          </cell>
        </row>
        <row r="220">
          <cell r="A220">
            <v>2045</v>
          </cell>
          <cell r="B220">
            <v>140.80214678041057</v>
          </cell>
        </row>
        <row r="221">
          <cell r="A221">
            <v>2046</v>
          </cell>
          <cell r="B221">
            <v>142.11834506364949</v>
          </cell>
        </row>
        <row r="222">
          <cell r="A222">
            <v>2047</v>
          </cell>
          <cell r="B222">
            <v>143.43454334688886</v>
          </cell>
        </row>
        <row r="223">
          <cell r="A223">
            <v>2048</v>
          </cell>
          <cell r="B223">
            <v>144.75074163012778</v>
          </cell>
        </row>
        <row r="224">
          <cell r="A224">
            <v>2049</v>
          </cell>
          <cell r="B224">
            <v>146.0669399133667</v>
          </cell>
        </row>
        <row r="225">
          <cell r="A225">
            <v>2050</v>
          </cell>
          <cell r="B225">
            <v>147.38313819660598</v>
          </cell>
        </row>
        <row r="226">
          <cell r="A226">
            <v>2051</v>
          </cell>
          <cell r="B226">
            <v>147.38313819660598</v>
          </cell>
        </row>
        <row r="227">
          <cell r="A227">
            <v>2052</v>
          </cell>
          <cell r="B227">
            <v>147.38313819660598</v>
          </cell>
        </row>
        <row r="228">
          <cell r="A228">
            <v>2053</v>
          </cell>
          <cell r="B228">
            <v>147.38313819660598</v>
          </cell>
        </row>
        <row r="229">
          <cell r="A229">
            <v>2054</v>
          </cell>
          <cell r="B229">
            <v>147.38313819660598</v>
          </cell>
        </row>
        <row r="230">
          <cell r="A230">
            <v>2055</v>
          </cell>
          <cell r="B230">
            <v>147.38313819660598</v>
          </cell>
        </row>
        <row r="231">
          <cell r="A231">
            <v>2056</v>
          </cell>
          <cell r="B231">
            <v>147.38313819660598</v>
          </cell>
        </row>
        <row r="232">
          <cell r="A232">
            <v>2057</v>
          </cell>
          <cell r="B232">
            <v>147.38313819660598</v>
          </cell>
        </row>
        <row r="233">
          <cell r="A233">
            <v>2058</v>
          </cell>
          <cell r="B233">
            <v>147.38313819660598</v>
          </cell>
        </row>
        <row r="234">
          <cell r="A234">
            <v>2059</v>
          </cell>
          <cell r="B234">
            <v>147.38313819660598</v>
          </cell>
        </row>
        <row r="235">
          <cell r="A235">
            <v>2060</v>
          </cell>
          <cell r="B235">
            <v>147.38313819660598</v>
          </cell>
        </row>
        <row r="236">
          <cell r="A236" t="str">
            <v>Back to top</v>
          </cell>
        </row>
        <row r="238">
          <cell r="A238">
            <v>0</v>
          </cell>
        </row>
        <row r="239">
          <cell r="A239" t="str">
            <v>Scenario 4</v>
          </cell>
          <cell r="B239" t="str">
            <v>Aggressive-low, early growth, Linear Trend</v>
          </cell>
        </row>
        <row r="240">
          <cell r="A240" t="str">
            <v>Year</v>
          </cell>
          <cell r="B240" t="str">
            <v>World</v>
          </cell>
        </row>
        <row r="241">
          <cell r="A241">
            <v>2012</v>
          </cell>
          <cell r="B241">
            <v>98.617991802599136</v>
          </cell>
        </row>
        <row r="242">
          <cell r="A242">
            <v>2013</v>
          </cell>
          <cell r="B242">
            <v>99.308995901299568</v>
          </cell>
        </row>
        <row r="243">
          <cell r="A243">
            <v>2014</v>
          </cell>
          <cell r="B243">
            <v>100</v>
          </cell>
        </row>
        <row r="244">
          <cell r="A244">
            <v>2015</v>
          </cell>
          <cell r="B244">
            <v>100.69100409870066</v>
          </cell>
        </row>
        <row r="245">
          <cell r="A245">
            <v>2016</v>
          </cell>
          <cell r="B245">
            <v>101.38200819740109</v>
          </cell>
        </row>
        <row r="246">
          <cell r="A246">
            <v>2017</v>
          </cell>
          <cell r="B246">
            <v>102.07301229610152</v>
          </cell>
        </row>
        <row r="247">
          <cell r="A247">
            <v>2018</v>
          </cell>
          <cell r="B247">
            <v>102.76401639480218</v>
          </cell>
        </row>
        <row r="248">
          <cell r="A248">
            <v>2019</v>
          </cell>
          <cell r="B248">
            <v>103.45502049350262</v>
          </cell>
        </row>
        <row r="249">
          <cell r="A249">
            <v>2020</v>
          </cell>
          <cell r="B249">
            <v>104.14602459220305</v>
          </cell>
        </row>
        <row r="250">
          <cell r="A250">
            <v>2021</v>
          </cell>
          <cell r="B250">
            <v>104.83702869090348</v>
          </cell>
        </row>
        <row r="251">
          <cell r="A251">
            <v>2022</v>
          </cell>
          <cell r="B251">
            <v>105.52803278960414</v>
          </cell>
        </row>
        <row r="252">
          <cell r="A252">
            <v>2023</v>
          </cell>
          <cell r="B252">
            <v>106.21903688830457</v>
          </cell>
        </row>
        <row r="253">
          <cell r="A253">
            <v>2024</v>
          </cell>
          <cell r="B253">
            <v>106.910040987005</v>
          </cell>
        </row>
        <row r="254">
          <cell r="A254">
            <v>2025</v>
          </cell>
          <cell r="B254">
            <v>107.60104508570566</v>
          </cell>
        </row>
        <row r="255">
          <cell r="A255">
            <v>2026</v>
          </cell>
          <cell r="B255">
            <v>108.2920491844061</v>
          </cell>
        </row>
        <row r="256">
          <cell r="A256">
            <v>2027</v>
          </cell>
          <cell r="B256">
            <v>108.98305328310653</v>
          </cell>
        </row>
        <row r="257">
          <cell r="A257">
            <v>2028</v>
          </cell>
          <cell r="B257">
            <v>109.67405738180719</v>
          </cell>
        </row>
        <row r="258">
          <cell r="A258">
            <v>2029</v>
          </cell>
          <cell r="B258">
            <v>110.36506148050762</v>
          </cell>
        </row>
        <row r="259">
          <cell r="A259">
            <v>2030</v>
          </cell>
          <cell r="B259">
            <v>111.05606557920805</v>
          </cell>
        </row>
        <row r="260">
          <cell r="A260">
            <v>2031</v>
          </cell>
          <cell r="B260">
            <v>111.29298127019109</v>
          </cell>
        </row>
        <row r="261">
          <cell r="A261">
            <v>2032</v>
          </cell>
          <cell r="B261">
            <v>111.52989696117413</v>
          </cell>
        </row>
        <row r="262">
          <cell r="A262">
            <v>2033</v>
          </cell>
          <cell r="B262">
            <v>111.76681265215711</v>
          </cell>
        </row>
        <row r="263">
          <cell r="A263">
            <v>2034</v>
          </cell>
          <cell r="B263">
            <v>112.00372834314015</v>
          </cell>
        </row>
        <row r="264">
          <cell r="A264">
            <v>2035</v>
          </cell>
          <cell r="B264">
            <v>112.24064403412319</v>
          </cell>
        </row>
        <row r="265">
          <cell r="A265">
            <v>2036</v>
          </cell>
          <cell r="B265">
            <v>112.47755972510623</v>
          </cell>
        </row>
        <row r="266">
          <cell r="A266">
            <v>2037</v>
          </cell>
          <cell r="B266">
            <v>112.71447541608927</v>
          </cell>
        </row>
        <row r="267">
          <cell r="A267">
            <v>2038</v>
          </cell>
          <cell r="B267">
            <v>112.95139110707231</v>
          </cell>
        </row>
        <row r="268">
          <cell r="A268">
            <v>2039</v>
          </cell>
          <cell r="B268">
            <v>113.18830679805529</v>
          </cell>
        </row>
        <row r="269">
          <cell r="A269">
            <v>2040</v>
          </cell>
          <cell r="B269">
            <v>113.42522248903833</v>
          </cell>
        </row>
        <row r="270">
          <cell r="A270">
            <v>2041</v>
          </cell>
          <cell r="B270">
            <v>113.66213818002137</v>
          </cell>
        </row>
        <row r="271">
          <cell r="A271">
            <v>2042</v>
          </cell>
          <cell r="B271">
            <v>113.89905387100441</v>
          </cell>
        </row>
        <row r="272">
          <cell r="A272">
            <v>2043</v>
          </cell>
          <cell r="B272">
            <v>114.13596956198745</v>
          </cell>
        </row>
        <row r="273">
          <cell r="A273">
            <v>2044</v>
          </cell>
          <cell r="B273">
            <v>114.37288525297049</v>
          </cell>
        </row>
        <row r="274">
          <cell r="A274">
            <v>2045</v>
          </cell>
          <cell r="B274">
            <v>114.60980094395347</v>
          </cell>
        </row>
        <row r="275">
          <cell r="A275">
            <v>2046</v>
          </cell>
          <cell r="B275">
            <v>114.84671663493651</v>
          </cell>
        </row>
        <row r="276">
          <cell r="A276">
            <v>2047</v>
          </cell>
          <cell r="B276">
            <v>115.08363232591955</v>
          </cell>
        </row>
        <row r="277">
          <cell r="A277">
            <v>2048</v>
          </cell>
          <cell r="B277">
            <v>115.32054801690259</v>
          </cell>
        </row>
        <row r="278">
          <cell r="A278">
            <v>2049</v>
          </cell>
          <cell r="B278">
            <v>115.55746370788563</v>
          </cell>
        </row>
        <row r="279">
          <cell r="A279">
            <v>2050</v>
          </cell>
          <cell r="B279">
            <v>115.79437939886867</v>
          </cell>
        </row>
        <row r="280">
          <cell r="A280">
            <v>2051</v>
          </cell>
          <cell r="B280">
            <v>115.79437939886867</v>
          </cell>
        </row>
        <row r="281">
          <cell r="A281">
            <v>2052</v>
          </cell>
          <cell r="B281">
            <v>115.79437939886867</v>
          </cell>
        </row>
        <row r="282">
          <cell r="A282">
            <v>2053</v>
          </cell>
          <cell r="B282">
            <v>115.79437939886867</v>
          </cell>
        </row>
        <row r="283">
          <cell r="A283">
            <v>2054</v>
          </cell>
          <cell r="B283">
            <v>115.79437939886867</v>
          </cell>
        </row>
        <row r="284">
          <cell r="A284">
            <v>2055</v>
          </cell>
          <cell r="B284">
            <v>115.79437939886867</v>
          </cell>
        </row>
        <row r="285">
          <cell r="A285">
            <v>2056</v>
          </cell>
          <cell r="B285">
            <v>115.79437939886867</v>
          </cell>
        </row>
        <row r="286">
          <cell r="A286">
            <v>2057</v>
          </cell>
          <cell r="B286">
            <v>115.79437939886867</v>
          </cell>
        </row>
        <row r="287">
          <cell r="A287">
            <v>2058</v>
          </cell>
          <cell r="B287">
            <v>115.79437939886867</v>
          </cell>
        </row>
        <row r="288">
          <cell r="A288">
            <v>2059</v>
          </cell>
          <cell r="B288">
            <v>115.79437939886867</v>
          </cell>
        </row>
        <row r="289">
          <cell r="A289">
            <v>2060</v>
          </cell>
          <cell r="B289">
            <v>115.79437939886867</v>
          </cell>
        </row>
        <row r="290">
          <cell r="A290" t="str">
            <v>Back to top</v>
          </cell>
        </row>
        <row r="292">
          <cell r="A292">
            <v>0</v>
          </cell>
        </row>
        <row r="293">
          <cell r="A293" t="str">
            <v>Scenario 5</v>
          </cell>
          <cell r="B293" t="str">
            <v>Aggressive-low, early growth, Linear Trend</v>
          </cell>
        </row>
        <row r="294">
          <cell r="A294" t="str">
            <v>Year</v>
          </cell>
          <cell r="B294" t="str">
            <v>World</v>
          </cell>
        </row>
        <row r="295">
          <cell r="A295">
            <v>2012</v>
          </cell>
          <cell r="B295">
            <v>97.235983605198271</v>
          </cell>
        </row>
        <row r="296">
          <cell r="A296">
            <v>2013</v>
          </cell>
          <cell r="B296">
            <v>98.617991802599136</v>
          </cell>
        </row>
        <row r="297">
          <cell r="A297">
            <v>2014</v>
          </cell>
          <cell r="B297">
            <v>100</v>
          </cell>
        </row>
        <row r="298">
          <cell r="A298">
            <v>2015</v>
          </cell>
          <cell r="B298">
            <v>101.38200819740132</v>
          </cell>
        </row>
        <row r="299">
          <cell r="A299">
            <v>2016</v>
          </cell>
          <cell r="B299">
            <v>102.76401639480218</v>
          </cell>
        </row>
        <row r="300">
          <cell r="A300">
            <v>2017</v>
          </cell>
          <cell r="B300">
            <v>104.14602459220305</v>
          </cell>
        </row>
        <row r="301">
          <cell r="A301">
            <v>2018</v>
          </cell>
          <cell r="B301">
            <v>105.52803278960437</v>
          </cell>
        </row>
        <row r="302">
          <cell r="A302">
            <v>2019</v>
          </cell>
          <cell r="B302">
            <v>106.91004098700523</v>
          </cell>
        </row>
        <row r="303">
          <cell r="A303">
            <v>2020</v>
          </cell>
          <cell r="B303">
            <v>108.2920491844061</v>
          </cell>
        </row>
        <row r="304">
          <cell r="A304">
            <v>2021</v>
          </cell>
          <cell r="B304">
            <v>109.67405738180696</v>
          </cell>
        </row>
        <row r="305">
          <cell r="A305">
            <v>2022</v>
          </cell>
          <cell r="B305">
            <v>111.05606557920828</v>
          </cell>
        </row>
        <row r="306">
          <cell r="A306">
            <v>2023</v>
          </cell>
          <cell r="B306">
            <v>112.43807377660914</v>
          </cell>
        </row>
        <row r="307">
          <cell r="A307">
            <v>2024</v>
          </cell>
          <cell r="B307">
            <v>113.82008197401001</v>
          </cell>
        </row>
        <row r="308">
          <cell r="A308">
            <v>2025</v>
          </cell>
          <cell r="B308">
            <v>115.20209017141133</v>
          </cell>
        </row>
        <row r="309">
          <cell r="A309">
            <v>2026</v>
          </cell>
          <cell r="B309">
            <v>116.58409836881219</v>
          </cell>
        </row>
        <row r="310">
          <cell r="A310">
            <v>2027</v>
          </cell>
          <cell r="B310">
            <v>117.96610656621306</v>
          </cell>
        </row>
        <row r="311">
          <cell r="A311">
            <v>2028</v>
          </cell>
          <cell r="B311">
            <v>119.34811476361438</v>
          </cell>
        </row>
        <row r="312">
          <cell r="A312">
            <v>2029</v>
          </cell>
          <cell r="B312">
            <v>120.73012296101524</v>
          </cell>
        </row>
        <row r="313">
          <cell r="A313">
            <v>2030</v>
          </cell>
          <cell r="B313">
            <v>122.1121311584161</v>
          </cell>
        </row>
        <row r="314">
          <cell r="A314">
            <v>2031</v>
          </cell>
          <cell r="B314">
            <v>122.5859625403823</v>
          </cell>
        </row>
        <row r="315">
          <cell r="A315">
            <v>2032</v>
          </cell>
          <cell r="B315">
            <v>123.05979392234838</v>
          </cell>
        </row>
        <row r="316">
          <cell r="A316">
            <v>2033</v>
          </cell>
          <cell r="B316">
            <v>123.53362530431434</v>
          </cell>
        </row>
        <row r="317">
          <cell r="A317">
            <v>2034</v>
          </cell>
          <cell r="B317">
            <v>124.00745668628042</v>
          </cell>
        </row>
        <row r="318">
          <cell r="A318">
            <v>2035</v>
          </cell>
          <cell r="B318">
            <v>124.4812880682465</v>
          </cell>
        </row>
        <row r="319">
          <cell r="A319">
            <v>2036</v>
          </cell>
          <cell r="B319">
            <v>124.95511945021258</v>
          </cell>
        </row>
        <row r="320">
          <cell r="A320">
            <v>2037</v>
          </cell>
          <cell r="B320">
            <v>125.42895083217866</v>
          </cell>
        </row>
        <row r="321">
          <cell r="A321">
            <v>2038</v>
          </cell>
          <cell r="B321">
            <v>125.90278221414474</v>
          </cell>
        </row>
        <row r="322">
          <cell r="A322">
            <v>2039</v>
          </cell>
          <cell r="B322">
            <v>126.3766135961107</v>
          </cell>
        </row>
        <row r="323">
          <cell r="A323">
            <v>2040</v>
          </cell>
          <cell r="B323">
            <v>126.85044497807678</v>
          </cell>
        </row>
        <row r="324">
          <cell r="A324">
            <v>2041</v>
          </cell>
          <cell r="B324">
            <v>127.32427636004286</v>
          </cell>
        </row>
        <row r="325">
          <cell r="A325">
            <v>2042</v>
          </cell>
          <cell r="B325">
            <v>127.79810774200894</v>
          </cell>
        </row>
        <row r="326">
          <cell r="A326">
            <v>2043</v>
          </cell>
          <cell r="B326">
            <v>128.27193912397502</v>
          </cell>
        </row>
        <row r="327">
          <cell r="A327">
            <v>2044</v>
          </cell>
          <cell r="B327">
            <v>128.7457705059411</v>
          </cell>
        </row>
        <row r="328">
          <cell r="A328">
            <v>2045</v>
          </cell>
          <cell r="B328">
            <v>129.21960188790706</v>
          </cell>
        </row>
        <row r="329">
          <cell r="A329">
            <v>2046</v>
          </cell>
          <cell r="B329">
            <v>129.69343326987314</v>
          </cell>
        </row>
        <row r="330">
          <cell r="A330">
            <v>2047</v>
          </cell>
          <cell r="B330">
            <v>130.16726465183922</v>
          </cell>
        </row>
        <row r="331">
          <cell r="A331">
            <v>2048</v>
          </cell>
          <cell r="B331">
            <v>130.6410960338053</v>
          </cell>
        </row>
        <row r="332">
          <cell r="A332">
            <v>2049</v>
          </cell>
          <cell r="B332">
            <v>131.11492741577138</v>
          </cell>
        </row>
        <row r="333">
          <cell r="A333">
            <v>2050</v>
          </cell>
          <cell r="B333">
            <v>131.58875879773734</v>
          </cell>
        </row>
        <row r="334">
          <cell r="A334">
            <v>2051</v>
          </cell>
          <cell r="B334">
            <v>131.58875879773734</v>
          </cell>
        </row>
        <row r="335">
          <cell r="A335">
            <v>2052</v>
          </cell>
          <cell r="B335">
            <v>131.58875879773734</v>
          </cell>
        </row>
        <row r="336">
          <cell r="A336">
            <v>2053</v>
          </cell>
          <cell r="B336">
            <v>131.58875879773734</v>
          </cell>
        </row>
        <row r="337">
          <cell r="A337">
            <v>2054</v>
          </cell>
          <cell r="B337">
            <v>131.58875879773734</v>
          </cell>
        </row>
        <row r="338">
          <cell r="A338">
            <v>2055</v>
          </cell>
          <cell r="B338">
            <v>131.58875879773734</v>
          </cell>
        </row>
        <row r="339">
          <cell r="A339">
            <v>2056</v>
          </cell>
          <cell r="B339">
            <v>131.58875879773734</v>
          </cell>
        </row>
        <row r="340">
          <cell r="A340">
            <v>2057</v>
          </cell>
          <cell r="B340">
            <v>131.58875879773734</v>
          </cell>
        </row>
        <row r="341">
          <cell r="A341">
            <v>2058</v>
          </cell>
          <cell r="B341">
            <v>131.58875879773734</v>
          </cell>
        </row>
        <row r="342">
          <cell r="A342">
            <v>2059</v>
          </cell>
          <cell r="B342">
            <v>131.58875879773734</v>
          </cell>
        </row>
        <row r="343">
          <cell r="A343">
            <v>2060</v>
          </cell>
          <cell r="B343">
            <v>131.58875879773734</v>
          </cell>
        </row>
        <row r="344">
          <cell r="A344" t="str">
            <v>Back to top</v>
          </cell>
        </row>
        <row r="346">
          <cell r="A346">
            <v>0</v>
          </cell>
        </row>
        <row r="347">
          <cell r="A347" t="str">
            <v>Scenario 6</v>
          </cell>
          <cell r="B347" t="str">
            <v>Aggressive-high, early growth, Linear Trend</v>
          </cell>
        </row>
        <row r="348">
          <cell r="A348" t="str">
            <v>Year</v>
          </cell>
          <cell r="B348" t="str">
            <v>World</v>
          </cell>
        </row>
        <row r="349">
          <cell r="A349">
            <v>2012</v>
          </cell>
          <cell r="B349">
            <v>95.853975407796497</v>
          </cell>
        </row>
        <row r="350">
          <cell r="A350">
            <v>2013</v>
          </cell>
          <cell r="B350">
            <v>97.926987703898703</v>
          </cell>
        </row>
        <row r="351">
          <cell r="A351">
            <v>2014</v>
          </cell>
          <cell r="B351">
            <v>100</v>
          </cell>
        </row>
        <row r="352">
          <cell r="A352">
            <v>2015</v>
          </cell>
          <cell r="B352">
            <v>102.0730122961013</v>
          </cell>
        </row>
        <row r="353">
          <cell r="A353">
            <v>2016</v>
          </cell>
          <cell r="B353">
            <v>104.14602459220259</v>
          </cell>
        </row>
        <row r="354">
          <cell r="A354">
            <v>2017</v>
          </cell>
          <cell r="B354">
            <v>106.2190368883048</v>
          </cell>
        </row>
        <row r="355">
          <cell r="A355">
            <v>2018</v>
          </cell>
          <cell r="B355">
            <v>108.2920491844061</v>
          </cell>
        </row>
        <row r="356">
          <cell r="A356">
            <v>2019</v>
          </cell>
          <cell r="B356">
            <v>110.36506148050739</v>
          </cell>
        </row>
        <row r="357">
          <cell r="A357">
            <v>2020</v>
          </cell>
          <cell r="B357">
            <v>112.43807377660869</v>
          </cell>
        </row>
        <row r="358">
          <cell r="A358">
            <v>2021</v>
          </cell>
          <cell r="B358">
            <v>114.5110860727109</v>
          </cell>
        </row>
        <row r="359">
          <cell r="A359">
            <v>2022</v>
          </cell>
          <cell r="B359">
            <v>116.58409836881219</v>
          </cell>
        </row>
        <row r="360">
          <cell r="A360">
            <v>2023</v>
          </cell>
          <cell r="B360">
            <v>118.65711066491349</v>
          </cell>
        </row>
        <row r="361">
          <cell r="A361">
            <v>2024</v>
          </cell>
          <cell r="B361">
            <v>120.73012296101479</v>
          </cell>
        </row>
        <row r="362">
          <cell r="A362">
            <v>2025</v>
          </cell>
          <cell r="B362">
            <v>122.80313525711699</v>
          </cell>
        </row>
        <row r="363">
          <cell r="A363">
            <v>2026</v>
          </cell>
          <cell r="B363">
            <v>124.87614755321829</v>
          </cell>
        </row>
        <row r="364">
          <cell r="A364">
            <v>2027</v>
          </cell>
          <cell r="B364">
            <v>126.94915984931959</v>
          </cell>
        </row>
        <row r="365">
          <cell r="A365">
            <v>2028</v>
          </cell>
          <cell r="B365">
            <v>129.02217214542088</v>
          </cell>
        </row>
        <row r="366">
          <cell r="A366">
            <v>2029</v>
          </cell>
          <cell r="B366">
            <v>131.09518444152309</v>
          </cell>
        </row>
        <row r="367">
          <cell r="A367">
            <v>2030</v>
          </cell>
          <cell r="B367">
            <v>133.16819673762438</v>
          </cell>
        </row>
        <row r="368">
          <cell r="A368">
            <v>2031</v>
          </cell>
          <cell r="B368">
            <v>133.87894381057322</v>
          </cell>
        </row>
        <row r="369">
          <cell r="A369">
            <v>2032</v>
          </cell>
          <cell r="B369">
            <v>134.58969088352228</v>
          </cell>
        </row>
        <row r="370">
          <cell r="A370">
            <v>2033</v>
          </cell>
          <cell r="B370">
            <v>135.30043795647134</v>
          </cell>
        </row>
        <row r="371">
          <cell r="A371">
            <v>2034</v>
          </cell>
          <cell r="B371">
            <v>136.0111850294204</v>
          </cell>
        </row>
        <row r="372">
          <cell r="A372">
            <v>2035</v>
          </cell>
          <cell r="B372">
            <v>136.72193210236946</v>
          </cell>
        </row>
        <row r="373">
          <cell r="A373">
            <v>2036</v>
          </cell>
          <cell r="B373">
            <v>137.43267917531875</v>
          </cell>
        </row>
        <row r="374">
          <cell r="A374">
            <v>2037</v>
          </cell>
          <cell r="B374">
            <v>138.14342624826782</v>
          </cell>
        </row>
        <row r="375">
          <cell r="A375">
            <v>2038</v>
          </cell>
          <cell r="B375">
            <v>138.85417332121688</v>
          </cell>
        </row>
        <row r="376">
          <cell r="A376">
            <v>2039</v>
          </cell>
          <cell r="B376">
            <v>139.56492039416594</v>
          </cell>
        </row>
        <row r="377">
          <cell r="A377">
            <v>2040</v>
          </cell>
          <cell r="B377">
            <v>140.275667467115</v>
          </cell>
        </row>
        <row r="378">
          <cell r="A378">
            <v>2041</v>
          </cell>
          <cell r="B378">
            <v>140.98641454006406</v>
          </cell>
        </row>
        <row r="379">
          <cell r="A379">
            <v>2042</v>
          </cell>
          <cell r="B379">
            <v>141.69716161301312</v>
          </cell>
        </row>
        <row r="380">
          <cell r="A380">
            <v>2043</v>
          </cell>
          <cell r="B380">
            <v>142.40790868596218</v>
          </cell>
        </row>
        <row r="381">
          <cell r="A381">
            <v>2044</v>
          </cell>
          <cell r="B381">
            <v>143.11865575891147</v>
          </cell>
        </row>
        <row r="382">
          <cell r="A382">
            <v>2045</v>
          </cell>
          <cell r="B382">
            <v>143.82940283186053</v>
          </cell>
        </row>
        <row r="383">
          <cell r="A383">
            <v>2046</v>
          </cell>
          <cell r="B383">
            <v>144.5401499048096</v>
          </cell>
        </row>
        <row r="384">
          <cell r="A384">
            <v>2047</v>
          </cell>
          <cell r="B384">
            <v>145.25089697775866</v>
          </cell>
        </row>
        <row r="385">
          <cell r="A385">
            <v>2048</v>
          </cell>
          <cell r="B385">
            <v>145.96164405070772</v>
          </cell>
        </row>
        <row r="386">
          <cell r="A386">
            <v>2049</v>
          </cell>
          <cell r="B386">
            <v>146.67239112365678</v>
          </cell>
        </row>
        <row r="387">
          <cell r="A387">
            <v>2050</v>
          </cell>
          <cell r="B387">
            <v>147.38313819660584</v>
          </cell>
        </row>
        <row r="388">
          <cell r="A388">
            <v>2051</v>
          </cell>
          <cell r="B388">
            <v>147.38313819660598</v>
          </cell>
        </row>
        <row r="389">
          <cell r="A389">
            <v>2052</v>
          </cell>
          <cell r="B389">
            <v>147.38313819660598</v>
          </cell>
        </row>
        <row r="390">
          <cell r="A390">
            <v>2053</v>
          </cell>
          <cell r="B390">
            <v>147.38313819660598</v>
          </cell>
        </row>
        <row r="391">
          <cell r="A391">
            <v>2054</v>
          </cell>
          <cell r="B391">
            <v>147.38313819660598</v>
          </cell>
        </row>
        <row r="392">
          <cell r="A392">
            <v>2055</v>
          </cell>
          <cell r="B392">
            <v>147.38313819660598</v>
          </cell>
        </row>
        <row r="393">
          <cell r="A393">
            <v>2056</v>
          </cell>
          <cell r="B393">
            <v>147.38313819660598</v>
          </cell>
        </row>
        <row r="394">
          <cell r="A394">
            <v>2057</v>
          </cell>
          <cell r="B394">
            <v>147.38313819660598</v>
          </cell>
        </row>
        <row r="395">
          <cell r="A395">
            <v>2058</v>
          </cell>
          <cell r="B395">
            <v>147.38313819660598</v>
          </cell>
        </row>
        <row r="396">
          <cell r="A396">
            <v>2059</v>
          </cell>
          <cell r="B396">
            <v>147.38313819660598</v>
          </cell>
        </row>
        <row r="397">
          <cell r="A397">
            <v>2060</v>
          </cell>
          <cell r="B397">
            <v>147.38313819660598</v>
          </cell>
        </row>
        <row r="398">
          <cell r="A398" t="str">
            <v>Back to top</v>
          </cell>
        </row>
        <row r="400">
          <cell r="A400">
            <v>0</v>
          </cell>
        </row>
        <row r="401">
          <cell r="A401" t="str">
            <v>Scenario 7</v>
          </cell>
          <cell r="B401" t="str">
            <v>Aggressive-High, late growth</v>
          </cell>
        </row>
        <row r="402">
          <cell r="A402" t="str">
            <v>Year</v>
          </cell>
          <cell r="B402" t="str">
            <v>World</v>
          </cell>
        </row>
        <row r="403">
          <cell r="A403">
            <v>2012</v>
          </cell>
          <cell r="B403">
            <v>0</v>
          </cell>
        </row>
        <row r="404">
          <cell r="A404">
            <v>2013</v>
          </cell>
          <cell r="B404">
            <v>0</v>
          </cell>
        </row>
        <row r="405">
          <cell r="A405">
            <v>2014</v>
          </cell>
          <cell r="B405">
            <v>0</v>
          </cell>
        </row>
        <row r="406">
          <cell r="A406">
            <v>2015</v>
          </cell>
          <cell r="B406">
            <v>0</v>
          </cell>
        </row>
        <row r="407">
          <cell r="A407">
            <v>2016</v>
          </cell>
          <cell r="B407">
            <v>0</v>
          </cell>
        </row>
        <row r="408">
          <cell r="A408">
            <v>2017</v>
          </cell>
          <cell r="B408">
            <v>0</v>
          </cell>
        </row>
        <row r="409">
          <cell r="A409">
            <v>2018</v>
          </cell>
          <cell r="B409">
            <v>0</v>
          </cell>
        </row>
        <row r="410">
          <cell r="A410">
            <v>2019</v>
          </cell>
          <cell r="B410">
            <v>0</v>
          </cell>
        </row>
        <row r="411">
          <cell r="A411">
            <v>2020</v>
          </cell>
          <cell r="B411">
            <v>0</v>
          </cell>
        </row>
        <row r="412">
          <cell r="A412">
            <v>2021</v>
          </cell>
          <cell r="B412">
            <v>0</v>
          </cell>
        </row>
        <row r="413">
          <cell r="A413">
            <v>2022</v>
          </cell>
          <cell r="B413">
            <v>0</v>
          </cell>
        </row>
        <row r="414">
          <cell r="A414">
            <v>2023</v>
          </cell>
          <cell r="B414">
            <v>0</v>
          </cell>
        </row>
        <row r="415">
          <cell r="A415">
            <v>2024</v>
          </cell>
          <cell r="B415">
            <v>0</v>
          </cell>
        </row>
        <row r="416">
          <cell r="A416">
            <v>2025</v>
          </cell>
          <cell r="B416">
            <v>0</v>
          </cell>
        </row>
        <row r="417">
          <cell r="A417">
            <v>2026</v>
          </cell>
          <cell r="B417">
            <v>0</v>
          </cell>
        </row>
        <row r="418">
          <cell r="A418">
            <v>2027</v>
          </cell>
          <cell r="B418">
            <v>0</v>
          </cell>
        </row>
        <row r="419">
          <cell r="A419">
            <v>2028</v>
          </cell>
          <cell r="B419">
            <v>0</v>
          </cell>
        </row>
        <row r="420">
          <cell r="A420">
            <v>2029</v>
          </cell>
          <cell r="B420">
            <v>0</v>
          </cell>
        </row>
        <row r="421">
          <cell r="A421">
            <v>2030</v>
          </cell>
          <cell r="B421">
            <v>0</v>
          </cell>
        </row>
        <row r="422">
          <cell r="A422">
            <v>2031</v>
          </cell>
          <cell r="B422">
            <v>0</v>
          </cell>
        </row>
        <row r="423">
          <cell r="A423">
            <v>2032</v>
          </cell>
          <cell r="B423">
            <v>0</v>
          </cell>
        </row>
        <row r="424">
          <cell r="A424">
            <v>2033</v>
          </cell>
          <cell r="B424">
            <v>0</v>
          </cell>
        </row>
        <row r="425">
          <cell r="A425">
            <v>2034</v>
          </cell>
          <cell r="B425">
            <v>0</v>
          </cell>
        </row>
        <row r="426">
          <cell r="A426">
            <v>2035</v>
          </cell>
          <cell r="B426">
            <v>0</v>
          </cell>
        </row>
        <row r="427">
          <cell r="A427">
            <v>2036</v>
          </cell>
          <cell r="B427">
            <v>0</v>
          </cell>
        </row>
        <row r="428">
          <cell r="A428">
            <v>2037</v>
          </cell>
          <cell r="B428">
            <v>0</v>
          </cell>
        </row>
        <row r="429">
          <cell r="A429">
            <v>2038</v>
          </cell>
          <cell r="B429">
            <v>0</v>
          </cell>
        </row>
        <row r="430">
          <cell r="A430">
            <v>2039</v>
          </cell>
          <cell r="B430">
            <v>0</v>
          </cell>
        </row>
        <row r="431">
          <cell r="A431">
            <v>2040</v>
          </cell>
          <cell r="B431">
            <v>0</v>
          </cell>
        </row>
        <row r="432">
          <cell r="A432">
            <v>2041</v>
          </cell>
          <cell r="B432">
            <v>0</v>
          </cell>
        </row>
        <row r="433">
          <cell r="A433">
            <v>2042</v>
          </cell>
          <cell r="B433">
            <v>0</v>
          </cell>
        </row>
        <row r="434">
          <cell r="A434">
            <v>2043</v>
          </cell>
          <cell r="B434">
            <v>0</v>
          </cell>
        </row>
        <row r="435">
          <cell r="A435">
            <v>2044</v>
          </cell>
          <cell r="B435">
            <v>0</v>
          </cell>
        </row>
        <row r="436">
          <cell r="A436">
            <v>2045</v>
          </cell>
          <cell r="B436">
            <v>0</v>
          </cell>
        </row>
        <row r="437">
          <cell r="A437">
            <v>2046</v>
          </cell>
          <cell r="B437">
            <v>0</v>
          </cell>
        </row>
        <row r="438">
          <cell r="A438">
            <v>2047</v>
          </cell>
          <cell r="B438">
            <v>0</v>
          </cell>
        </row>
        <row r="439">
          <cell r="A439">
            <v>2048</v>
          </cell>
          <cell r="B439">
            <v>0</v>
          </cell>
        </row>
        <row r="440">
          <cell r="A440">
            <v>2049</v>
          </cell>
          <cell r="B440">
            <v>0</v>
          </cell>
        </row>
        <row r="441">
          <cell r="A441">
            <v>2050</v>
          </cell>
          <cell r="B441">
            <v>0</v>
          </cell>
        </row>
        <row r="442">
          <cell r="A442">
            <v>2051</v>
          </cell>
          <cell r="B442">
            <v>0</v>
          </cell>
        </row>
        <row r="443">
          <cell r="A443">
            <v>2052</v>
          </cell>
          <cell r="B443">
            <v>0</v>
          </cell>
        </row>
        <row r="444">
          <cell r="A444">
            <v>2053</v>
          </cell>
          <cell r="B444">
            <v>0</v>
          </cell>
        </row>
        <row r="445">
          <cell r="A445">
            <v>2054</v>
          </cell>
          <cell r="B445">
            <v>0</v>
          </cell>
        </row>
        <row r="446">
          <cell r="A446">
            <v>2055</v>
          </cell>
          <cell r="B446">
            <v>0</v>
          </cell>
        </row>
        <row r="447">
          <cell r="A447">
            <v>2056</v>
          </cell>
          <cell r="B447">
            <v>0</v>
          </cell>
        </row>
        <row r="448">
          <cell r="A448">
            <v>2057</v>
          </cell>
          <cell r="B448">
            <v>0</v>
          </cell>
        </row>
        <row r="449">
          <cell r="A449">
            <v>2058</v>
          </cell>
          <cell r="B449">
            <v>0</v>
          </cell>
        </row>
        <row r="450">
          <cell r="A450">
            <v>2059</v>
          </cell>
          <cell r="B450">
            <v>0</v>
          </cell>
        </row>
        <row r="451">
          <cell r="A451">
            <v>2060</v>
          </cell>
          <cell r="B451">
            <v>0</v>
          </cell>
        </row>
        <row r="452">
          <cell r="A452" t="str">
            <v>Back to top</v>
          </cell>
        </row>
        <row r="455">
          <cell r="A455">
            <v>0</v>
          </cell>
        </row>
        <row r="456">
          <cell r="A456" t="str">
            <v>Scenario 8</v>
          </cell>
          <cell r="B456" t="str">
            <v>[Type Scenario 8 Name Here...]</v>
          </cell>
        </row>
        <row r="457">
          <cell r="A457" t="str">
            <v>Year</v>
          </cell>
          <cell r="B457" t="str">
            <v>World</v>
          </cell>
        </row>
        <row r="458">
          <cell r="A458">
            <v>2012</v>
          </cell>
          <cell r="B458">
            <v>0</v>
          </cell>
        </row>
        <row r="459">
          <cell r="A459">
            <v>2013</v>
          </cell>
          <cell r="B459">
            <v>0</v>
          </cell>
        </row>
        <row r="460">
          <cell r="A460">
            <v>2014</v>
          </cell>
          <cell r="B460">
            <v>0</v>
          </cell>
        </row>
        <row r="461">
          <cell r="A461">
            <v>2015</v>
          </cell>
          <cell r="B461">
            <v>0</v>
          </cell>
        </row>
        <row r="462">
          <cell r="A462">
            <v>2016</v>
          </cell>
          <cell r="B462">
            <v>0</v>
          </cell>
        </row>
        <row r="463">
          <cell r="A463">
            <v>2017</v>
          </cell>
          <cell r="B463">
            <v>0</v>
          </cell>
        </row>
        <row r="464">
          <cell r="A464">
            <v>2018</v>
          </cell>
          <cell r="B464">
            <v>0</v>
          </cell>
        </row>
        <row r="465">
          <cell r="A465">
            <v>2019</v>
          </cell>
          <cell r="B465">
            <v>0</v>
          </cell>
        </row>
        <row r="466">
          <cell r="A466">
            <v>2020</v>
          </cell>
          <cell r="B466">
            <v>0</v>
          </cell>
        </row>
        <row r="467">
          <cell r="A467">
            <v>2021</v>
          </cell>
          <cell r="B467">
            <v>0</v>
          </cell>
        </row>
        <row r="468">
          <cell r="A468">
            <v>2022</v>
          </cell>
          <cell r="B468">
            <v>0</v>
          </cell>
        </row>
        <row r="469">
          <cell r="A469">
            <v>2023</v>
          </cell>
          <cell r="B469">
            <v>0</v>
          </cell>
        </row>
        <row r="470">
          <cell r="A470">
            <v>2024</v>
          </cell>
          <cell r="B470">
            <v>0</v>
          </cell>
        </row>
        <row r="471">
          <cell r="A471">
            <v>2025</v>
          </cell>
          <cell r="B471">
            <v>0</v>
          </cell>
        </row>
        <row r="472">
          <cell r="A472">
            <v>2026</v>
          </cell>
          <cell r="B472">
            <v>0</v>
          </cell>
        </row>
        <row r="473">
          <cell r="A473">
            <v>2027</v>
          </cell>
          <cell r="B473">
            <v>0</v>
          </cell>
        </row>
        <row r="474">
          <cell r="A474">
            <v>2028</v>
          </cell>
          <cell r="B474">
            <v>0</v>
          </cell>
        </row>
        <row r="475">
          <cell r="A475">
            <v>2029</v>
          </cell>
          <cell r="B475">
            <v>0</v>
          </cell>
        </row>
        <row r="476">
          <cell r="A476">
            <v>2030</v>
          </cell>
          <cell r="B476">
            <v>0</v>
          </cell>
        </row>
        <row r="477">
          <cell r="A477">
            <v>2031</v>
          </cell>
          <cell r="B477">
            <v>0</v>
          </cell>
        </row>
        <row r="478">
          <cell r="A478">
            <v>2032</v>
          </cell>
          <cell r="B478">
            <v>0</v>
          </cell>
        </row>
        <row r="479">
          <cell r="A479">
            <v>2033</v>
          </cell>
          <cell r="B479">
            <v>0</v>
          </cell>
        </row>
        <row r="480">
          <cell r="A480">
            <v>2034</v>
          </cell>
          <cell r="B480">
            <v>0</v>
          </cell>
        </row>
        <row r="481">
          <cell r="A481">
            <v>2035</v>
          </cell>
          <cell r="B481">
            <v>0</v>
          </cell>
        </row>
        <row r="482">
          <cell r="A482">
            <v>2036</v>
          </cell>
          <cell r="B482">
            <v>0</v>
          </cell>
        </row>
        <row r="483">
          <cell r="A483">
            <v>2037</v>
          </cell>
          <cell r="B483">
            <v>0</v>
          </cell>
        </row>
        <row r="484">
          <cell r="A484">
            <v>2038</v>
          </cell>
          <cell r="B484">
            <v>0</v>
          </cell>
        </row>
        <row r="485">
          <cell r="A485">
            <v>2039</v>
          </cell>
          <cell r="B485">
            <v>0</v>
          </cell>
        </row>
        <row r="486">
          <cell r="A486">
            <v>2040</v>
          </cell>
          <cell r="B486">
            <v>0</v>
          </cell>
        </row>
        <row r="487">
          <cell r="A487">
            <v>2041</v>
          </cell>
          <cell r="B487">
            <v>0</v>
          </cell>
        </row>
        <row r="488">
          <cell r="A488">
            <v>2042</v>
          </cell>
          <cell r="B488">
            <v>0</v>
          </cell>
        </row>
        <row r="489">
          <cell r="A489">
            <v>2043</v>
          </cell>
          <cell r="B489">
            <v>0</v>
          </cell>
        </row>
        <row r="490">
          <cell r="A490">
            <v>2044</v>
          </cell>
          <cell r="B490">
            <v>0</v>
          </cell>
        </row>
        <row r="491">
          <cell r="A491">
            <v>2045</v>
          </cell>
          <cell r="B491">
            <v>0</v>
          </cell>
        </row>
        <row r="492">
          <cell r="A492">
            <v>2046</v>
          </cell>
          <cell r="B492">
            <v>0</v>
          </cell>
        </row>
        <row r="493">
          <cell r="A493">
            <v>2047</v>
          </cell>
          <cell r="B493">
            <v>0</v>
          </cell>
        </row>
        <row r="494">
          <cell r="A494">
            <v>2048</v>
          </cell>
          <cell r="B494">
            <v>0</v>
          </cell>
        </row>
        <row r="495">
          <cell r="A495">
            <v>2049</v>
          </cell>
          <cell r="B495">
            <v>0</v>
          </cell>
        </row>
        <row r="496">
          <cell r="A496">
            <v>2050</v>
          </cell>
          <cell r="B496">
            <v>0</v>
          </cell>
        </row>
        <row r="497">
          <cell r="A497">
            <v>2051</v>
          </cell>
          <cell r="B497">
            <v>0</v>
          </cell>
        </row>
        <row r="498">
          <cell r="A498">
            <v>2052</v>
          </cell>
          <cell r="B498">
            <v>0</v>
          </cell>
        </row>
        <row r="499">
          <cell r="A499">
            <v>2053</v>
          </cell>
          <cell r="B499">
            <v>0</v>
          </cell>
        </row>
        <row r="500">
          <cell r="A500">
            <v>2054</v>
          </cell>
          <cell r="B500">
            <v>0</v>
          </cell>
        </row>
        <row r="501">
          <cell r="A501">
            <v>2055</v>
          </cell>
          <cell r="B501">
            <v>0</v>
          </cell>
        </row>
        <row r="502">
          <cell r="A502">
            <v>2056</v>
          </cell>
          <cell r="B502">
            <v>0</v>
          </cell>
        </row>
        <row r="503">
          <cell r="A503">
            <v>2057</v>
          </cell>
          <cell r="B503">
            <v>0</v>
          </cell>
        </row>
        <row r="504">
          <cell r="A504">
            <v>2058</v>
          </cell>
          <cell r="B504">
            <v>0</v>
          </cell>
        </row>
        <row r="505">
          <cell r="A505">
            <v>2059</v>
          </cell>
          <cell r="B505">
            <v>0</v>
          </cell>
        </row>
        <row r="506">
          <cell r="A506">
            <v>2060</v>
          </cell>
          <cell r="B506">
            <v>0</v>
          </cell>
        </row>
        <row r="507">
          <cell r="A507" t="str">
            <v>Back to top</v>
          </cell>
        </row>
        <row r="510">
          <cell r="A510">
            <v>0</v>
          </cell>
        </row>
        <row r="511">
          <cell r="A511" t="str">
            <v>Scenario 9</v>
          </cell>
          <cell r="B511" t="str">
            <v>[Type Scenario 9 Name Here...]</v>
          </cell>
        </row>
        <row r="512">
          <cell r="A512" t="str">
            <v>Year</v>
          </cell>
          <cell r="B512" t="str">
            <v>World</v>
          </cell>
        </row>
        <row r="513">
          <cell r="A513">
            <v>2012</v>
          </cell>
          <cell r="B513">
            <v>0</v>
          </cell>
        </row>
        <row r="514">
          <cell r="A514">
            <v>2013</v>
          </cell>
          <cell r="B514">
            <v>0</v>
          </cell>
        </row>
        <row r="515">
          <cell r="A515">
            <v>2014</v>
          </cell>
          <cell r="B515">
            <v>0</v>
          </cell>
        </row>
        <row r="516">
          <cell r="A516">
            <v>2015</v>
          </cell>
          <cell r="B516">
            <v>0</v>
          </cell>
        </row>
        <row r="517">
          <cell r="A517">
            <v>2016</v>
          </cell>
          <cell r="B517">
            <v>0</v>
          </cell>
        </row>
        <row r="518">
          <cell r="A518">
            <v>2017</v>
          </cell>
          <cell r="B518">
            <v>0</v>
          </cell>
        </row>
        <row r="519">
          <cell r="A519">
            <v>2018</v>
          </cell>
          <cell r="B519">
            <v>0</v>
          </cell>
        </row>
        <row r="520">
          <cell r="A520">
            <v>2019</v>
          </cell>
          <cell r="B520">
            <v>0</v>
          </cell>
        </row>
        <row r="521">
          <cell r="A521">
            <v>2020</v>
          </cell>
          <cell r="B521">
            <v>0</v>
          </cell>
        </row>
        <row r="522">
          <cell r="A522">
            <v>2021</v>
          </cell>
          <cell r="B522">
            <v>0</v>
          </cell>
        </row>
        <row r="523">
          <cell r="A523">
            <v>2022</v>
          </cell>
          <cell r="B523">
            <v>0</v>
          </cell>
        </row>
        <row r="524">
          <cell r="A524">
            <v>2023</v>
          </cell>
          <cell r="B524">
            <v>0</v>
          </cell>
        </row>
        <row r="525">
          <cell r="A525">
            <v>2024</v>
          </cell>
          <cell r="B525">
            <v>0</v>
          </cell>
        </row>
        <row r="526">
          <cell r="A526">
            <v>2025</v>
          </cell>
          <cell r="B526">
            <v>0</v>
          </cell>
        </row>
        <row r="527">
          <cell r="A527">
            <v>2026</v>
          </cell>
          <cell r="B527">
            <v>0</v>
          </cell>
        </row>
        <row r="528">
          <cell r="A528">
            <v>2027</v>
          </cell>
          <cell r="B528">
            <v>0</v>
          </cell>
        </row>
        <row r="529">
          <cell r="A529">
            <v>2028</v>
          </cell>
          <cell r="B529">
            <v>0</v>
          </cell>
        </row>
        <row r="530">
          <cell r="A530">
            <v>2029</v>
          </cell>
          <cell r="B530">
            <v>0</v>
          </cell>
        </row>
        <row r="531">
          <cell r="A531">
            <v>2030</v>
          </cell>
          <cell r="B531">
            <v>0</v>
          </cell>
        </row>
        <row r="532">
          <cell r="A532">
            <v>2031</v>
          </cell>
          <cell r="B532">
            <v>0</v>
          </cell>
        </row>
        <row r="533">
          <cell r="A533">
            <v>2032</v>
          </cell>
          <cell r="B533">
            <v>0</v>
          </cell>
        </row>
        <row r="534">
          <cell r="A534">
            <v>2033</v>
          </cell>
          <cell r="B534">
            <v>0</v>
          </cell>
        </row>
        <row r="535">
          <cell r="A535">
            <v>2034</v>
          </cell>
          <cell r="B535">
            <v>0</v>
          </cell>
        </row>
        <row r="536">
          <cell r="A536">
            <v>2035</v>
          </cell>
          <cell r="B536">
            <v>0</v>
          </cell>
        </row>
        <row r="537">
          <cell r="A537">
            <v>2036</v>
          </cell>
          <cell r="B537">
            <v>0</v>
          </cell>
        </row>
        <row r="538">
          <cell r="A538">
            <v>2037</v>
          </cell>
          <cell r="B538">
            <v>0</v>
          </cell>
        </row>
        <row r="539">
          <cell r="A539">
            <v>2038</v>
          </cell>
          <cell r="B539">
            <v>0</v>
          </cell>
        </row>
        <row r="540">
          <cell r="A540">
            <v>2039</v>
          </cell>
          <cell r="B540">
            <v>0</v>
          </cell>
        </row>
        <row r="541">
          <cell r="A541">
            <v>2040</v>
          </cell>
          <cell r="B541">
            <v>0</v>
          </cell>
        </row>
        <row r="542">
          <cell r="A542">
            <v>2041</v>
          </cell>
          <cell r="B542">
            <v>0</v>
          </cell>
        </row>
        <row r="543">
          <cell r="A543">
            <v>2042</v>
          </cell>
          <cell r="B543">
            <v>0</v>
          </cell>
        </row>
        <row r="544">
          <cell r="A544">
            <v>2043</v>
          </cell>
          <cell r="B544">
            <v>0</v>
          </cell>
        </row>
        <row r="545">
          <cell r="A545">
            <v>2044</v>
          </cell>
          <cell r="B545">
            <v>0</v>
          </cell>
        </row>
        <row r="546">
          <cell r="A546">
            <v>2045</v>
          </cell>
          <cell r="B546">
            <v>0</v>
          </cell>
        </row>
        <row r="547">
          <cell r="A547">
            <v>2046</v>
          </cell>
          <cell r="B547">
            <v>0</v>
          </cell>
        </row>
        <row r="548">
          <cell r="A548">
            <v>2047</v>
          </cell>
          <cell r="B548">
            <v>0</v>
          </cell>
        </row>
        <row r="549">
          <cell r="A549">
            <v>2048</v>
          </cell>
          <cell r="B549">
            <v>0</v>
          </cell>
        </row>
        <row r="550">
          <cell r="A550">
            <v>2049</v>
          </cell>
          <cell r="B550">
            <v>0</v>
          </cell>
        </row>
        <row r="551">
          <cell r="A551">
            <v>2050</v>
          </cell>
          <cell r="B551">
            <v>0</v>
          </cell>
        </row>
        <row r="552">
          <cell r="A552">
            <v>2051</v>
          </cell>
          <cell r="B552">
            <v>0</v>
          </cell>
        </row>
        <row r="553">
          <cell r="A553">
            <v>2052</v>
          </cell>
          <cell r="B553">
            <v>0</v>
          </cell>
        </row>
        <row r="554">
          <cell r="A554">
            <v>2053</v>
          </cell>
          <cell r="B554">
            <v>0</v>
          </cell>
        </row>
        <row r="555">
          <cell r="A555">
            <v>2054</v>
          </cell>
          <cell r="B555">
            <v>0</v>
          </cell>
        </row>
        <row r="556">
          <cell r="A556">
            <v>2055</v>
          </cell>
          <cell r="B556">
            <v>0</v>
          </cell>
        </row>
        <row r="557">
          <cell r="A557">
            <v>2056</v>
          </cell>
          <cell r="B557">
            <v>0</v>
          </cell>
        </row>
        <row r="558">
          <cell r="A558">
            <v>2057</v>
          </cell>
          <cell r="B558">
            <v>0</v>
          </cell>
        </row>
        <row r="559">
          <cell r="A559">
            <v>2058</v>
          </cell>
          <cell r="B559">
            <v>0</v>
          </cell>
        </row>
        <row r="560">
          <cell r="A560">
            <v>2059</v>
          </cell>
          <cell r="B560">
            <v>0</v>
          </cell>
        </row>
        <row r="561">
          <cell r="A561">
            <v>2060</v>
          </cell>
          <cell r="B561">
            <v>0</v>
          </cell>
        </row>
        <row r="562">
          <cell r="A562" t="str">
            <v>Back to top</v>
          </cell>
        </row>
        <row r="565">
          <cell r="A565">
            <v>0</v>
          </cell>
        </row>
        <row r="566">
          <cell r="A566" t="str">
            <v>Scenario 10</v>
          </cell>
          <cell r="B566" t="str">
            <v>[Type Scenario 10 Name Here...]</v>
          </cell>
        </row>
        <row r="567">
          <cell r="A567" t="str">
            <v>Year</v>
          </cell>
          <cell r="B567" t="str">
            <v>World</v>
          </cell>
        </row>
        <row r="568">
          <cell r="A568">
            <v>2012</v>
          </cell>
          <cell r="B568">
            <v>0</v>
          </cell>
        </row>
        <row r="569">
          <cell r="A569">
            <v>2013</v>
          </cell>
          <cell r="B569">
            <v>0</v>
          </cell>
        </row>
        <row r="570">
          <cell r="A570">
            <v>2014</v>
          </cell>
          <cell r="B570">
            <v>0</v>
          </cell>
        </row>
        <row r="571">
          <cell r="A571">
            <v>2015</v>
          </cell>
          <cell r="B571">
            <v>0</v>
          </cell>
        </row>
        <row r="572">
          <cell r="A572">
            <v>2016</v>
          </cell>
          <cell r="B572">
            <v>0</v>
          </cell>
        </row>
        <row r="573">
          <cell r="A573">
            <v>2017</v>
          </cell>
          <cell r="B573">
            <v>0</v>
          </cell>
        </row>
        <row r="574">
          <cell r="A574">
            <v>2018</v>
          </cell>
          <cell r="B574">
            <v>0</v>
          </cell>
        </row>
        <row r="575">
          <cell r="A575">
            <v>2019</v>
          </cell>
          <cell r="B575">
            <v>0</v>
          </cell>
        </row>
        <row r="576">
          <cell r="A576">
            <v>2020</v>
          </cell>
          <cell r="B576">
            <v>0</v>
          </cell>
        </row>
        <row r="577">
          <cell r="A577">
            <v>2021</v>
          </cell>
          <cell r="B577">
            <v>0</v>
          </cell>
        </row>
        <row r="578">
          <cell r="A578">
            <v>2022</v>
          </cell>
          <cell r="B578">
            <v>0</v>
          </cell>
        </row>
        <row r="579">
          <cell r="A579">
            <v>2023</v>
          </cell>
          <cell r="B579">
            <v>0</v>
          </cell>
        </row>
        <row r="580">
          <cell r="A580">
            <v>2024</v>
          </cell>
          <cell r="B580">
            <v>0</v>
          </cell>
        </row>
        <row r="581">
          <cell r="A581">
            <v>2025</v>
          </cell>
          <cell r="B581">
            <v>0</v>
          </cell>
        </row>
        <row r="582">
          <cell r="A582">
            <v>2026</v>
          </cell>
          <cell r="B582">
            <v>0</v>
          </cell>
        </row>
        <row r="583">
          <cell r="A583">
            <v>2027</v>
          </cell>
          <cell r="B583">
            <v>0</v>
          </cell>
        </row>
        <row r="584">
          <cell r="A584">
            <v>2028</v>
          </cell>
          <cell r="B584">
            <v>0</v>
          </cell>
        </row>
        <row r="585">
          <cell r="A585">
            <v>2029</v>
          </cell>
          <cell r="B585">
            <v>0</v>
          </cell>
        </row>
        <row r="586">
          <cell r="A586">
            <v>2030</v>
          </cell>
          <cell r="B586">
            <v>0</v>
          </cell>
        </row>
        <row r="587">
          <cell r="A587">
            <v>2031</v>
          </cell>
          <cell r="B587">
            <v>0</v>
          </cell>
        </row>
        <row r="588">
          <cell r="A588">
            <v>2032</v>
          </cell>
          <cell r="B588">
            <v>0</v>
          </cell>
        </row>
        <row r="589">
          <cell r="A589">
            <v>2033</v>
          </cell>
          <cell r="B589">
            <v>0</v>
          </cell>
        </row>
        <row r="590">
          <cell r="A590">
            <v>2034</v>
          </cell>
          <cell r="B590">
            <v>0</v>
          </cell>
        </row>
        <row r="591">
          <cell r="A591">
            <v>2035</v>
          </cell>
          <cell r="B591">
            <v>0</v>
          </cell>
        </row>
        <row r="592">
          <cell r="A592">
            <v>2036</v>
          </cell>
          <cell r="B592">
            <v>0</v>
          </cell>
        </row>
        <row r="593">
          <cell r="A593">
            <v>2037</v>
          </cell>
          <cell r="B593">
            <v>0</v>
          </cell>
        </row>
        <row r="594">
          <cell r="A594">
            <v>2038</v>
          </cell>
          <cell r="B594">
            <v>0</v>
          </cell>
        </row>
        <row r="595">
          <cell r="A595">
            <v>2039</v>
          </cell>
          <cell r="B595">
            <v>0</v>
          </cell>
        </row>
        <row r="596">
          <cell r="A596">
            <v>2040</v>
          </cell>
          <cell r="B596">
            <v>0</v>
          </cell>
        </row>
        <row r="597">
          <cell r="A597">
            <v>2041</v>
          </cell>
          <cell r="B597">
            <v>0</v>
          </cell>
        </row>
        <row r="598">
          <cell r="A598">
            <v>2042</v>
          </cell>
          <cell r="B598">
            <v>0</v>
          </cell>
        </row>
        <row r="599">
          <cell r="A599">
            <v>2043</v>
          </cell>
          <cell r="B599">
            <v>0</v>
          </cell>
        </row>
        <row r="600">
          <cell r="A600">
            <v>2044</v>
          </cell>
          <cell r="B600">
            <v>0</v>
          </cell>
        </row>
        <row r="601">
          <cell r="A601">
            <v>2045</v>
          </cell>
          <cell r="B601">
            <v>0</v>
          </cell>
        </row>
        <row r="602">
          <cell r="A602">
            <v>2046</v>
          </cell>
          <cell r="B602">
            <v>0</v>
          </cell>
        </row>
        <row r="603">
          <cell r="A603">
            <v>2047</v>
          </cell>
          <cell r="B603">
            <v>0</v>
          </cell>
        </row>
        <row r="604">
          <cell r="A604">
            <v>2048</v>
          </cell>
          <cell r="B604">
            <v>0</v>
          </cell>
        </row>
        <row r="605">
          <cell r="A605">
            <v>2049</v>
          </cell>
          <cell r="B605">
            <v>0</v>
          </cell>
        </row>
        <row r="606">
          <cell r="A606">
            <v>2050</v>
          </cell>
          <cell r="B606">
            <v>0</v>
          </cell>
        </row>
        <row r="607">
          <cell r="A607">
            <v>2051</v>
          </cell>
          <cell r="B607">
            <v>0</v>
          </cell>
        </row>
        <row r="608">
          <cell r="A608">
            <v>2052</v>
          </cell>
          <cell r="B608">
            <v>0</v>
          </cell>
        </row>
        <row r="609">
          <cell r="A609">
            <v>2053</v>
          </cell>
          <cell r="B609">
            <v>0</v>
          </cell>
        </row>
        <row r="610">
          <cell r="A610">
            <v>2054</v>
          </cell>
          <cell r="B610">
            <v>0</v>
          </cell>
        </row>
        <row r="611">
          <cell r="A611">
            <v>2055</v>
          </cell>
          <cell r="B611">
            <v>0</v>
          </cell>
        </row>
        <row r="612">
          <cell r="A612">
            <v>2056</v>
          </cell>
          <cell r="B612">
            <v>0</v>
          </cell>
        </row>
        <row r="613">
          <cell r="A613">
            <v>2057</v>
          </cell>
          <cell r="B613">
            <v>0</v>
          </cell>
        </row>
        <row r="614">
          <cell r="A614">
            <v>2058</v>
          </cell>
          <cell r="B614">
            <v>0</v>
          </cell>
        </row>
        <row r="615">
          <cell r="A615">
            <v>2059</v>
          </cell>
          <cell r="B615">
            <v>0</v>
          </cell>
        </row>
        <row r="616">
          <cell r="A616">
            <v>2060</v>
          </cell>
          <cell r="B616">
            <v>0</v>
          </cell>
        </row>
        <row r="617">
          <cell r="A617" t="str">
            <v>Back to top</v>
          </cell>
        </row>
      </sheetData>
      <sheetData sheetId="15">
        <row r="8">
          <cell r="A8" t="str">
            <v>FIRST COST FORECAST</v>
          </cell>
        </row>
      </sheetData>
      <sheetData sheetId="16">
        <row r="9">
          <cell r="A9" t="str">
            <v>Net Profit Margin | SAVING CALCULATION</v>
          </cell>
        </row>
      </sheetData>
      <sheetData sheetId="17" refreshError="1"/>
      <sheetData sheetId="18">
        <row r="14">
          <cell r="A14" t="str">
            <v>BAU TLA</v>
          </cell>
        </row>
      </sheetData>
      <sheetData sheetId="19">
        <row r="9">
          <cell r="A9" t="str">
            <v>BAU Grid EFs kg CO2-eq per kwh</v>
          </cell>
        </row>
      </sheetData>
      <sheetData sheetId="20">
        <row r="7">
          <cell r="A7" t="str">
            <v>CH4 Tons Reduced</v>
          </cell>
        </row>
      </sheetData>
      <sheetData sheetId="21">
        <row r="13">
          <cell r="A13" t="str">
            <v>Custom BAU Adoption</v>
          </cell>
        </row>
      </sheetData>
      <sheetData sheetId="22" refreshError="1"/>
      <sheetData sheetId="23">
        <row r="115">
          <cell r="B115">
            <v>1</v>
          </cell>
        </row>
      </sheetData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rlcofaocmb00-Country" connectionId="1" xr16:uid="{E46F75E9-A333-684C-944C-D48C75A10D2D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2C751-6C1C-BF42-9F7C-CFE9CB192A0C}">
  <sheetPr codeName="Sheet17">
    <tabColor theme="5" tint="0.59999389629810485"/>
  </sheetPr>
  <dimension ref="A1:BE339"/>
  <sheetViews>
    <sheetView showGridLines="0" tabSelected="1" zoomScale="185" zoomScaleNormal="185" zoomScalePageLayoutView="70" workbookViewId="0">
      <selection activeCell="G128" sqref="G128:I128"/>
    </sheetView>
  </sheetViews>
  <sheetFormatPr baseColWidth="10" defaultColWidth="8.83203125" defaultRowHeight="14" x14ac:dyDescent="0.2"/>
  <cols>
    <col min="1" max="1" width="4.5" style="46" customWidth="1"/>
    <col min="2" max="2" width="15.83203125" style="46" customWidth="1"/>
    <col min="3" max="3" width="24.33203125" style="73" customWidth="1"/>
    <col min="4" max="4" width="19.5" style="73" customWidth="1"/>
    <col min="5" max="12" width="12.83203125" style="73" customWidth="1"/>
    <col min="13" max="14" width="13.5" style="73" customWidth="1"/>
    <col min="15" max="15" width="13.1640625" style="73" customWidth="1"/>
    <col min="16" max="16" width="12.5" style="46" customWidth="1"/>
    <col min="17" max="17" width="16.83203125" style="46" customWidth="1"/>
    <col min="18" max="18" width="15.33203125" style="46" customWidth="1"/>
    <col min="19" max="19" width="13.5" style="46" customWidth="1"/>
    <col min="20" max="20" width="16" style="46" customWidth="1"/>
    <col min="21" max="21" width="12.1640625" style="46" bestFit="1" customWidth="1"/>
    <col min="22" max="22" width="13.5" style="46" customWidth="1"/>
    <col min="23" max="23" width="13.33203125" style="46" customWidth="1"/>
    <col min="24" max="24" width="12.1640625" style="46" bestFit="1" customWidth="1"/>
    <col min="25" max="25" width="12.1640625" style="46" customWidth="1"/>
    <col min="26" max="32" width="13.1640625" style="46" customWidth="1"/>
    <col min="33" max="33" width="12" style="46" customWidth="1"/>
    <col min="34" max="34" width="20.6640625" style="46" bestFit="1" customWidth="1"/>
    <col min="35" max="36" width="11" style="46" customWidth="1"/>
    <col min="37" max="37" width="9.5" style="46" bestFit="1" customWidth="1"/>
    <col min="38" max="38" width="10.33203125" style="46" bestFit="1" customWidth="1"/>
    <col min="39" max="39" width="9.5" style="46" bestFit="1" customWidth="1"/>
    <col min="40" max="40" width="10.33203125" style="46" bestFit="1" customWidth="1"/>
    <col min="41" max="41" width="11.6640625" style="46" customWidth="1"/>
    <col min="42" max="42" width="12.6640625" style="46" bestFit="1" customWidth="1"/>
    <col min="43" max="43" width="9.33203125" style="46" bestFit="1" customWidth="1"/>
    <col min="44" max="44" width="18.33203125" style="46" bestFit="1" customWidth="1"/>
    <col min="45" max="48" width="9.33203125" style="46" bestFit="1" customWidth="1"/>
    <col min="49" max="49" width="9.83203125" style="46" customWidth="1"/>
    <col min="50" max="50" width="9.33203125" style="46" bestFit="1" customWidth="1"/>
    <col min="51" max="51" width="21.6640625" style="46" customWidth="1"/>
    <col min="52" max="53" width="10.83203125" style="46" customWidth="1"/>
    <col min="54" max="54" width="13.33203125" style="46" customWidth="1"/>
    <col min="55" max="55" width="8.83203125" style="46"/>
    <col min="56" max="56" width="7.5" style="46" customWidth="1"/>
    <col min="57" max="57" width="23.5" style="46" bestFit="1" customWidth="1"/>
    <col min="58" max="58" width="12.5" style="46" customWidth="1"/>
    <col min="59" max="59" width="8.83203125" style="46"/>
    <col min="60" max="60" width="19.1640625" style="46" customWidth="1"/>
    <col min="61" max="16384" width="8.83203125" style="46"/>
  </cols>
  <sheetData>
    <row r="1" spans="1:56" s="7" customFormat="1" ht="42" x14ac:dyDescent="0.15">
      <c r="A1" s="1"/>
      <c r="B1" s="2" t="s">
        <v>0</v>
      </c>
      <c r="C1" s="3"/>
      <c r="D1" s="4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5"/>
      <c r="L1" s="5"/>
      <c r="M1" s="5"/>
      <c r="N1" s="5"/>
      <c r="O1" s="5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</row>
    <row r="2" spans="1:56" s="7" customFormat="1" x14ac:dyDescent="0.15">
      <c r="A2" s="1"/>
      <c r="B2" s="2" t="s">
        <v>8</v>
      </c>
      <c r="C2" s="3"/>
      <c r="D2" s="3">
        <f>D18+D35+D52+D69+D86+D103+D120</f>
        <v>95.546444150000013</v>
      </c>
      <c r="E2" s="3">
        <f t="shared" ref="E2:J5" si="0">E18+E35+E52+E69+E86+E103+E120</f>
        <v>95.546444150000013</v>
      </c>
      <c r="F2" s="3">
        <f t="shared" si="0"/>
        <v>0</v>
      </c>
      <c r="G2" s="3">
        <f t="shared" si="0"/>
        <v>12.155187000000002</v>
      </c>
      <c r="H2" s="3">
        <f t="shared" si="0"/>
        <v>0</v>
      </c>
      <c r="I2" s="3">
        <f t="shared" si="0"/>
        <v>7.1806261999999998</v>
      </c>
      <c r="J2" s="3">
        <f t="shared" si="0"/>
        <v>0</v>
      </c>
      <c r="K2" s="8"/>
      <c r="L2" s="8"/>
      <c r="M2" s="8"/>
      <c r="N2" s="8"/>
      <c r="O2" s="8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</row>
    <row r="3" spans="1:56" s="7" customFormat="1" x14ac:dyDescent="0.15">
      <c r="A3" s="1"/>
      <c r="B3" s="2" t="s">
        <v>9</v>
      </c>
      <c r="C3" s="3"/>
      <c r="D3" s="3">
        <f>D19+D36+D53+D70+D87+D104+D121</f>
        <v>232.6970407</v>
      </c>
      <c r="E3" s="3">
        <f t="shared" si="0"/>
        <v>232.6970407</v>
      </c>
      <c r="F3" s="3">
        <f t="shared" si="0"/>
        <v>0</v>
      </c>
      <c r="G3" s="3">
        <f t="shared" si="0"/>
        <v>191.52164450000001</v>
      </c>
      <c r="H3" s="3">
        <f t="shared" si="0"/>
        <v>0</v>
      </c>
      <c r="I3" s="3">
        <f t="shared" si="0"/>
        <v>177.7285061</v>
      </c>
      <c r="J3" s="3">
        <f t="shared" si="0"/>
        <v>0</v>
      </c>
      <c r="K3" s="8"/>
      <c r="L3" s="8"/>
      <c r="M3" s="8"/>
      <c r="N3" s="8"/>
      <c r="O3" s="8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</row>
    <row r="4" spans="1:56" s="7" customFormat="1" x14ac:dyDescent="0.15">
      <c r="A4" s="1"/>
      <c r="B4" s="2" t="s">
        <v>10</v>
      </c>
      <c r="C4" s="3"/>
      <c r="D4" s="3">
        <f>D20+D37+D54+D71+D88+D105+D122</f>
        <v>2410.0284232370004</v>
      </c>
      <c r="E4" s="3">
        <f t="shared" si="0"/>
        <v>2410.0284232370004</v>
      </c>
      <c r="F4" s="3">
        <f t="shared" si="0"/>
        <v>0</v>
      </c>
      <c r="G4" s="3">
        <f t="shared" si="0"/>
        <v>2161.0508220970005</v>
      </c>
      <c r="H4" s="3">
        <f t="shared" si="0"/>
        <v>0</v>
      </c>
      <c r="I4" s="3">
        <f t="shared" si="0"/>
        <v>1963.582124106</v>
      </c>
      <c r="J4" s="3">
        <f t="shared" si="0"/>
        <v>0</v>
      </c>
      <c r="K4" s="8"/>
      <c r="L4" s="8"/>
      <c r="M4" s="8"/>
      <c r="N4" s="8"/>
      <c r="O4" s="8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</row>
    <row r="5" spans="1:56" s="7" customFormat="1" x14ac:dyDescent="0.15">
      <c r="A5" s="1"/>
      <c r="B5" s="2" t="s">
        <v>11</v>
      </c>
      <c r="C5" s="3"/>
      <c r="D5" s="3">
        <f>D21+D38+D55+D72+D89+D106+D123</f>
        <v>1215.07214423</v>
      </c>
      <c r="E5" s="3">
        <f t="shared" si="0"/>
        <v>1215.07214423</v>
      </c>
      <c r="F5" s="3">
        <f t="shared" si="0"/>
        <v>0</v>
      </c>
      <c r="G5" s="3">
        <f t="shared" si="0"/>
        <v>1001.6613640799999</v>
      </c>
      <c r="H5" s="3">
        <f t="shared" si="0"/>
        <v>0</v>
      </c>
      <c r="I5" s="3">
        <f t="shared" si="0"/>
        <v>940.91249244000005</v>
      </c>
      <c r="J5" s="3">
        <f t="shared" si="0"/>
        <v>0</v>
      </c>
      <c r="K5" s="8"/>
      <c r="L5" s="8"/>
      <c r="M5" s="8"/>
      <c r="N5" s="8"/>
      <c r="O5" s="8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</row>
    <row r="6" spans="1:56" s="7" customFormat="1" ht="13" x14ac:dyDescent="0.15">
      <c r="A6" s="1"/>
      <c r="B6" s="10" t="s">
        <v>12</v>
      </c>
      <c r="C6" s="10"/>
      <c r="D6" s="10">
        <f>SUM(D10:D15,D27:D32,D44:D49,D61:D66,D78:D83,D95:D100,D112:D117)</f>
        <v>36087.537466738002</v>
      </c>
      <c r="E6" s="10">
        <f>SUM(E10:E15,E27:E32,E44:E49,E61:E66,E78:E83,E95:E100,E112:E117)</f>
        <v>14046.479920098</v>
      </c>
      <c r="F6" s="10">
        <f>SUM(F10:F15,F27:F32,F44:F49,F61:F66,F78:F83,F95:F100,F112:F117)</f>
        <v>22041.057546639997</v>
      </c>
      <c r="G6" s="10">
        <f t="shared" ref="G6:J6" si="1">SUM(G10:G15,G27:G32,G44:G49,G61:G66,G78:G83,G95:G100,G112:G117)</f>
        <v>11499.805667957999</v>
      </c>
      <c r="H6" s="10">
        <f t="shared" si="1"/>
        <v>21989.163900710002</v>
      </c>
      <c r="I6" s="10">
        <f t="shared" si="1"/>
        <v>10290.395613136001</v>
      </c>
      <c r="J6" s="10">
        <f t="shared" si="1"/>
        <v>21672.656466330001</v>
      </c>
      <c r="K6" s="8"/>
      <c r="L6" s="8"/>
      <c r="M6" s="8"/>
      <c r="N6" s="8"/>
      <c r="O6" s="8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</row>
    <row r="7" spans="1:56" s="7" customFormat="1" ht="19" thickBot="1" x14ac:dyDescent="0.2">
      <c r="A7" s="1"/>
      <c r="B7" s="11"/>
      <c r="C7" s="12"/>
      <c r="D7" s="13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</row>
    <row r="8" spans="1:56" s="24" customFormat="1" ht="13" x14ac:dyDescent="0.15">
      <c r="A8" s="16"/>
      <c r="B8" s="17"/>
      <c r="C8" s="18" t="s">
        <v>13</v>
      </c>
      <c r="D8" s="19"/>
      <c r="E8" s="20" t="s">
        <v>14</v>
      </c>
      <c r="F8" s="21"/>
      <c r="G8" s="21"/>
      <c r="H8" s="21"/>
      <c r="I8" s="22"/>
      <c r="J8" s="23"/>
      <c r="K8" s="23"/>
      <c r="L8" s="23"/>
      <c r="M8" s="23"/>
      <c r="N8" s="23"/>
      <c r="O8" s="16"/>
      <c r="P8" s="16"/>
      <c r="Q8" s="16"/>
      <c r="R8" s="16"/>
      <c r="S8" s="16"/>
      <c r="T8" s="16"/>
      <c r="U8" s="16"/>
      <c r="V8" s="16"/>
      <c r="W8" s="16"/>
      <c r="X8" s="16"/>
    </row>
    <row r="9" spans="1:56" s="24" customFormat="1" ht="15" thickBot="1" x14ac:dyDescent="0.2">
      <c r="A9" s="16"/>
      <c r="B9" s="25"/>
      <c r="C9" s="26"/>
      <c r="D9" s="27" t="s">
        <v>15</v>
      </c>
      <c r="E9" s="28" t="s">
        <v>16</v>
      </c>
      <c r="F9" s="29"/>
      <c r="G9" s="29"/>
      <c r="H9" s="29"/>
      <c r="I9" s="30"/>
    </row>
    <row r="10" spans="1:56" s="24" customFormat="1" ht="13" x14ac:dyDescent="0.15">
      <c r="A10" s="16"/>
      <c r="B10" s="31" t="s">
        <v>17</v>
      </c>
      <c r="C10" s="31" t="s">
        <v>18</v>
      </c>
      <c r="D10" s="32">
        <f>SUM(E10:F10)</f>
        <v>675.18027510000002</v>
      </c>
      <c r="E10" s="33">
        <f>SUMIF($D$130:$D$332,C10,$G$130:$G$332)</f>
        <v>675.18027510000002</v>
      </c>
      <c r="F10" s="33">
        <v>0</v>
      </c>
      <c r="G10" s="33">
        <f>SUMIF($D$130:$D$332,C10,$H$130:$H$332)</f>
        <v>0</v>
      </c>
      <c r="H10" s="33">
        <f>0</f>
        <v>0</v>
      </c>
      <c r="I10" s="33">
        <f>SUMIF($D$130:$D$332,C10,$I$130:$I$332)</f>
        <v>0</v>
      </c>
      <c r="J10" s="34">
        <f>0</f>
        <v>0</v>
      </c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23"/>
      <c r="AW10" s="23"/>
      <c r="AX10" s="23"/>
      <c r="AY10" s="23"/>
      <c r="AZ10" s="23"/>
      <c r="BA10" s="23"/>
      <c r="BB10" s="23"/>
      <c r="BC10" s="23"/>
      <c r="BD10" s="23"/>
    </row>
    <row r="11" spans="1:56" s="24" customFormat="1" ht="13" x14ac:dyDescent="0.15">
      <c r="A11" s="16"/>
      <c r="B11" s="31"/>
      <c r="C11" s="31" t="s">
        <v>19</v>
      </c>
      <c r="D11" s="32">
        <f t="shared" ref="D11:D15" si="2">SUM(E11:F11)</f>
        <v>46.762218480000001</v>
      </c>
      <c r="E11" s="33">
        <f>SUMIF($D$130:$D$332,C11,$G$130:$G$332)</f>
        <v>46.762218480000001</v>
      </c>
      <c r="F11" s="34">
        <v>0</v>
      </c>
      <c r="G11" s="33">
        <f>SUMIF($D$130:$D$332,C11,$H$130:$H$332)</f>
        <v>0</v>
      </c>
      <c r="H11" s="34">
        <f>0</f>
        <v>0</v>
      </c>
      <c r="I11" s="33">
        <f>SUMIF($D$130:$D$332,C11,$I$130:$I$332)</f>
        <v>0</v>
      </c>
      <c r="J11" s="34">
        <f>0</f>
        <v>0</v>
      </c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</row>
    <row r="12" spans="1:56" s="24" customFormat="1" ht="13" x14ac:dyDescent="0.15">
      <c r="A12" s="16"/>
      <c r="B12" s="31"/>
      <c r="C12" s="31" t="s">
        <v>20</v>
      </c>
      <c r="D12" s="32">
        <f t="shared" si="2"/>
        <v>562.81883390999997</v>
      </c>
      <c r="E12" s="33">
        <f>SUMIF($D$130:$D$332,C12,$G$130:$G$332)</f>
        <v>562.81883390999997</v>
      </c>
      <c r="F12" s="34">
        <v>0</v>
      </c>
      <c r="G12" s="33">
        <f>SUMIF($D$130:$D$332,C12,$H$130:$H$332)</f>
        <v>0</v>
      </c>
      <c r="H12" s="34">
        <f>0</f>
        <v>0</v>
      </c>
      <c r="I12" s="33">
        <f>SUMIF($D$130:$D$332,C12,$I$130:$I$332)</f>
        <v>0</v>
      </c>
      <c r="J12" s="34">
        <f>0</f>
        <v>0</v>
      </c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</row>
    <row r="13" spans="1:56" s="24" customFormat="1" ht="13" x14ac:dyDescent="0.15">
      <c r="A13" s="16"/>
      <c r="B13" s="31"/>
      <c r="C13" s="31" t="s">
        <v>21</v>
      </c>
      <c r="D13" s="32">
        <f t="shared" si="2"/>
        <v>186.18409826000007</v>
      </c>
      <c r="E13" s="33">
        <f>SUMIF($D$130:$D$332,C13,$G$130:$G$332)</f>
        <v>186.18409826000007</v>
      </c>
      <c r="F13" s="34">
        <v>0</v>
      </c>
      <c r="G13" s="33">
        <f>SUMIF($D$130:$D$332,C13,$H$130:$H$332)</f>
        <v>0</v>
      </c>
      <c r="H13" s="34">
        <f>0</f>
        <v>0</v>
      </c>
      <c r="I13" s="33">
        <f>SUMIF($D$130:$D$332,C13,$I$130:$I$332)</f>
        <v>0</v>
      </c>
      <c r="J13" s="34">
        <f>0</f>
        <v>0</v>
      </c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/>
      <c r="AD13" s="34"/>
      <c r="AE13" s="34"/>
      <c r="AF13" s="34"/>
      <c r="AG13" s="34"/>
    </row>
    <row r="14" spans="1:56" s="24" customFormat="1" ht="13" x14ac:dyDescent="0.15">
      <c r="A14" s="16"/>
      <c r="B14" s="31"/>
      <c r="C14" s="31" t="s">
        <v>22</v>
      </c>
      <c r="D14" s="32">
        <f t="shared" si="2"/>
        <v>308.09763176000007</v>
      </c>
      <c r="E14" s="33">
        <f>SUMIF($D$130:$D$332,C14,$G$130:$G$332)</f>
        <v>308.09763176000007</v>
      </c>
      <c r="F14" s="34">
        <v>0</v>
      </c>
      <c r="G14" s="33">
        <f>SUMIF($D$130:$D$332,C14,$H$130:$H$332)</f>
        <v>0</v>
      </c>
      <c r="H14" s="34">
        <f>0</f>
        <v>0</v>
      </c>
      <c r="I14" s="33">
        <f>SUMIF($D$130:$D$332,C14,$I$130:$I$332)</f>
        <v>0</v>
      </c>
      <c r="J14" s="34">
        <f>0</f>
        <v>0</v>
      </c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/>
      <c r="AD14" s="34"/>
      <c r="AE14" s="34"/>
      <c r="AF14" s="34"/>
      <c r="AG14" s="34"/>
    </row>
    <row r="15" spans="1:56" s="24" customFormat="1" ht="13" x14ac:dyDescent="0.15">
      <c r="B15" s="31"/>
      <c r="C15" s="31" t="s">
        <v>23</v>
      </c>
      <c r="D15" s="32">
        <f t="shared" si="2"/>
        <v>11.568031660000001</v>
      </c>
      <c r="E15" s="33">
        <f>0</f>
        <v>0</v>
      </c>
      <c r="F15" s="35">
        <f>SUMIF($D$130:$D$332,C15,$G$130:$G$332)</f>
        <v>11.568031660000001</v>
      </c>
      <c r="G15" s="35">
        <v>0</v>
      </c>
      <c r="H15" s="35">
        <f>SUMIF($D$130:$D$332,C15,$H$130:$H$332)</f>
        <v>0</v>
      </c>
      <c r="I15" s="32">
        <f>0</f>
        <v>0</v>
      </c>
      <c r="J15" s="35">
        <f>SUMIF($D$130:$D$332,C15,$I$130:$I$332)</f>
        <v>0</v>
      </c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6"/>
      <c r="AK15" s="16"/>
      <c r="AL15" s="16"/>
      <c r="AM15" s="16"/>
      <c r="AN15" s="16"/>
    </row>
    <row r="16" spans="1:56" s="24" customFormat="1" ht="13" x14ac:dyDescent="0.15">
      <c r="B16" s="31"/>
      <c r="C16" s="26" t="s">
        <v>24</v>
      </c>
      <c r="D16" s="32">
        <f>SUM(D10:D15)</f>
        <v>1790.6110891700002</v>
      </c>
      <c r="E16" s="32">
        <f t="shared" ref="E16:J16" si="3">SUM(E10:E15)</f>
        <v>1779.0430575100002</v>
      </c>
      <c r="F16" s="32">
        <f t="shared" si="3"/>
        <v>11.568031660000001</v>
      </c>
      <c r="G16" s="32">
        <f t="shared" si="3"/>
        <v>0</v>
      </c>
      <c r="H16" s="32">
        <f t="shared" si="3"/>
        <v>0</v>
      </c>
      <c r="I16" s="32">
        <f t="shared" si="3"/>
        <v>0</v>
      </c>
      <c r="J16" s="32">
        <f t="shared" si="3"/>
        <v>0</v>
      </c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  <c r="AH16" s="36"/>
      <c r="AK16" s="16"/>
      <c r="AL16" s="16"/>
      <c r="AM16" s="16"/>
      <c r="AN16" s="16"/>
    </row>
    <row r="17" spans="1:40" s="24" customFormat="1" ht="13" x14ac:dyDescent="0.15">
      <c r="A17" s="16"/>
      <c r="B17" s="37"/>
      <c r="C17" s="37"/>
      <c r="D17" s="38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  <c r="AG17" s="39"/>
    </row>
    <row r="18" spans="1:40" s="24" customFormat="1" ht="13" x14ac:dyDescent="0.15">
      <c r="B18" s="31" t="s">
        <v>25</v>
      </c>
      <c r="C18" s="31" t="s">
        <v>8</v>
      </c>
      <c r="D18" s="32">
        <f>SUM(E18:F18)</f>
        <v>83.391257150000001</v>
      </c>
      <c r="E18" s="34">
        <f>SUMIF($E$130:$E$332,C18,$G$130:$G$332)</f>
        <v>83.391257150000001</v>
      </c>
      <c r="F18" s="34">
        <f>0</f>
        <v>0</v>
      </c>
      <c r="G18" s="34">
        <f>SUMIF($E$130:$E$332,C18,$H$130:$H$332)</f>
        <v>0</v>
      </c>
      <c r="H18" s="34">
        <f>0</f>
        <v>0</v>
      </c>
      <c r="I18" s="34">
        <f>SUMIF($E$130:$E$332,C18,$I$130:$I$332)</f>
        <v>0</v>
      </c>
      <c r="J18" s="34">
        <f>0</f>
        <v>0</v>
      </c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4"/>
    </row>
    <row r="19" spans="1:40" s="24" customFormat="1" ht="13" x14ac:dyDescent="0.15">
      <c r="B19" s="31"/>
      <c r="C19" s="31" t="s">
        <v>9</v>
      </c>
      <c r="D19" s="32">
        <f t="shared" ref="D19:D21" si="4">SUM(E19:F19)</f>
        <v>41.175396200000002</v>
      </c>
      <c r="E19" s="34">
        <f>SUMIF($E$130:$E$332,C19,$G$130:$G$332)</f>
        <v>41.175396200000002</v>
      </c>
      <c r="F19" s="34">
        <f>0</f>
        <v>0</v>
      </c>
      <c r="G19" s="34">
        <f>SUMIF($E$130:$E$332,C19,$H$130:$H$332)</f>
        <v>0</v>
      </c>
      <c r="H19" s="34">
        <f>0</f>
        <v>0</v>
      </c>
      <c r="I19" s="34">
        <f>SUMIF($E$130:$E$332,C19,$I$130:$I$332)</f>
        <v>0</v>
      </c>
      <c r="J19" s="34">
        <f>0</f>
        <v>0</v>
      </c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/>
      <c r="AD19" s="34"/>
      <c r="AE19" s="34"/>
      <c r="AF19" s="34"/>
      <c r="AG19" s="34"/>
    </row>
    <row r="20" spans="1:40" s="24" customFormat="1" ht="13" x14ac:dyDescent="0.15">
      <c r="B20" s="31"/>
      <c r="C20" s="31" t="s">
        <v>10</v>
      </c>
      <c r="D20" s="32">
        <f t="shared" si="4"/>
        <v>217.56480637000001</v>
      </c>
      <c r="E20" s="34">
        <f>SUMIF($E$130:$E$332,C20,$G$130:$G$332)</f>
        <v>217.56480637000001</v>
      </c>
      <c r="F20" s="34">
        <f>0</f>
        <v>0</v>
      </c>
      <c r="G20" s="34">
        <f>SUMIF($E$130:$E$332,C20,$H$130:$H$332)</f>
        <v>0</v>
      </c>
      <c r="H20" s="34">
        <f>0</f>
        <v>0</v>
      </c>
      <c r="I20" s="34">
        <f>SUMIF($E$130:$E$332,C20,$I$130:$I$332)</f>
        <v>0</v>
      </c>
      <c r="J20" s="34">
        <f>0</f>
        <v>0</v>
      </c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/>
      <c r="AD20" s="34"/>
      <c r="AE20" s="34"/>
      <c r="AF20" s="34"/>
      <c r="AG20" s="34"/>
    </row>
    <row r="21" spans="1:40" s="24" customFormat="1" ht="13" x14ac:dyDescent="0.15">
      <c r="B21" s="31"/>
      <c r="C21" s="31" t="s">
        <v>11</v>
      </c>
      <c r="D21" s="32">
        <f t="shared" si="4"/>
        <v>114.84704039</v>
      </c>
      <c r="E21" s="34">
        <f>SUMIF($E$130:$E$332,C21,$G$130:$G$332)</f>
        <v>114.84704039</v>
      </c>
      <c r="F21" s="34">
        <f>0</f>
        <v>0</v>
      </c>
      <c r="G21" s="34">
        <f>SUMIF($E$130:$E$332,C21,$H$130:$H$332)</f>
        <v>0</v>
      </c>
      <c r="H21" s="34">
        <f>0</f>
        <v>0</v>
      </c>
      <c r="I21" s="34">
        <f>SUMIF($E$130:$E$332,C21,$I$130:$I$332)</f>
        <v>0</v>
      </c>
      <c r="J21" s="34">
        <f>0</f>
        <v>0</v>
      </c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</row>
    <row r="22" spans="1:40" s="24" customFormat="1" ht="13" x14ac:dyDescent="0.15">
      <c r="C22" s="17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16"/>
      <c r="P22" s="16"/>
      <c r="Q22" s="16"/>
      <c r="R22" s="16"/>
      <c r="S22" s="16"/>
      <c r="T22" s="16"/>
      <c r="U22" s="16"/>
      <c r="V22" s="16"/>
    </row>
    <row r="23" spans="1:40" s="24" customFormat="1" ht="13" x14ac:dyDescent="0.15">
      <c r="B23" s="40"/>
      <c r="C23" s="41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16"/>
      <c r="P23" s="16"/>
      <c r="Q23" s="16"/>
      <c r="R23" s="16"/>
      <c r="S23" s="16"/>
      <c r="T23" s="16"/>
      <c r="U23" s="16"/>
      <c r="V23" s="16"/>
    </row>
    <row r="24" spans="1:40" s="24" customFormat="1" ht="13" x14ac:dyDescent="0.15">
      <c r="C24" s="17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16"/>
      <c r="P24" s="16"/>
      <c r="Q24" s="16"/>
      <c r="R24" s="16"/>
      <c r="S24" s="16"/>
      <c r="T24" s="16"/>
      <c r="U24" s="16"/>
      <c r="V24" s="16"/>
    </row>
    <row r="25" spans="1:40" s="24" customFormat="1" ht="13" x14ac:dyDescent="0.15">
      <c r="C25" s="26" t="s">
        <v>26</v>
      </c>
      <c r="D25" s="42"/>
    </row>
    <row r="26" spans="1:40" s="24" customFormat="1" x14ac:dyDescent="0.15">
      <c r="C26" s="26"/>
      <c r="D26" s="42" t="s">
        <v>27</v>
      </c>
    </row>
    <row r="27" spans="1:40" s="24" customFormat="1" ht="13" x14ac:dyDescent="0.15">
      <c r="B27" s="31" t="s">
        <v>17</v>
      </c>
      <c r="C27" s="31" t="s">
        <v>18</v>
      </c>
      <c r="D27" s="32">
        <f>SUM(E27:F27)</f>
        <v>1425.6164192200001</v>
      </c>
      <c r="E27" s="33">
        <f>SUMIF($D$130:$D$332,C27,$J$130:$J$332)</f>
        <v>1425.6164192200001</v>
      </c>
      <c r="F27" s="33">
        <v>0</v>
      </c>
      <c r="G27" s="33">
        <f>SUMIF($D$130:$D$332,C27,$K$130:$K$332)</f>
        <v>1425.6164192200001</v>
      </c>
      <c r="H27" s="33">
        <f>0</f>
        <v>0</v>
      </c>
      <c r="I27" s="33">
        <f>SUMIF($D$130:$D$332,C27,$L$130:$L$332)</f>
        <v>1085.4135080199999</v>
      </c>
      <c r="J27" s="34">
        <f>0</f>
        <v>0</v>
      </c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/>
      <c r="AD27" s="34"/>
      <c r="AE27" s="34"/>
      <c r="AF27" s="34"/>
      <c r="AG27" s="34"/>
    </row>
    <row r="28" spans="1:40" s="24" customFormat="1" ht="13" x14ac:dyDescent="0.15">
      <c r="B28" s="31"/>
      <c r="C28" s="31" t="s">
        <v>19</v>
      </c>
      <c r="D28" s="32">
        <f t="shared" ref="D28:D32" si="5">SUM(E28:F28)</f>
        <v>90.455481210000002</v>
      </c>
      <c r="E28" s="33">
        <f>SUMIF($D$130:$D$332,C28,$J$130:$J$332)</f>
        <v>90.455481210000002</v>
      </c>
      <c r="F28" s="34">
        <v>0</v>
      </c>
      <c r="G28" s="33">
        <f>SUMIF($D$130:$D$332,C28,$K$130:$K$332)</f>
        <v>90.455481210000002</v>
      </c>
      <c r="H28" s="34">
        <f>0</f>
        <v>0</v>
      </c>
      <c r="I28" s="33">
        <f>SUMIF($D$130:$D$332,C28,$L$130:$L$332)</f>
        <v>70.4471566</v>
      </c>
      <c r="J28" s="34">
        <f>0</f>
        <v>0</v>
      </c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/>
      <c r="AD28" s="34"/>
      <c r="AE28" s="34"/>
      <c r="AF28" s="34"/>
      <c r="AG28" s="34"/>
    </row>
    <row r="29" spans="1:40" s="24" customFormat="1" ht="13" x14ac:dyDescent="0.15">
      <c r="B29" s="31"/>
      <c r="C29" s="31" t="s">
        <v>20</v>
      </c>
      <c r="D29" s="32">
        <f t="shared" si="5"/>
        <v>842.75499875000003</v>
      </c>
      <c r="E29" s="33">
        <f>SUMIF($D$130:$D$332,C29,$J$130:$J$332)</f>
        <v>842.75499875000003</v>
      </c>
      <c r="F29" s="34">
        <v>0</v>
      </c>
      <c r="G29" s="33">
        <f>SUMIF($D$130:$D$332,C29,$K$130:$K$332)</f>
        <v>842.75499875000003</v>
      </c>
      <c r="H29" s="34">
        <f>0</f>
        <v>0</v>
      </c>
      <c r="I29" s="33">
        <f>SUMIF($D$130:$D$332,C29,$L$130:$L$332)</f>
        <v>691.40616432999991</v>
      </c>
      <c r="J29" s="34">
        <f>0</f>
        <v>0</v>
      </c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/>
      <c r="AD29" s="34"/>
      <c r="AE29" s="34"/>
      <c r="AF29" s="34"/>
      <c r="AG29" s="34"/>
    </row>
    <row r="30" spans="1:40" s="24" customFormat="1" ht="13" x14ac:dyDescent="0.15">
      <c r="B30" s="31"/>
      <c r="C30" s="31" t="s">
        <v>21</v>
      </c>
      <c r="D30" s="32">
        <f t="shared" si="5"/>
        <v>559.81733284000018</v>
      </c>
      <c r="E30" s="33">
        <f>SUMIF($D$130:$D$332,C30,$J$130:$J$332)</f>
        <v>559.81733284000018</v>
      </c>
      <c r="F30" s="34">
        <v>0</v>
      </c>
      <c r="G30" s="33">
        <f>SUMIF($D$130:$D$332,C30,$K$130:$K$332)</f>
        <v>559.81733284000018</v>
      </c>
      <c r="H30" s="34">
        <f>0</f>
        <v>0</v>
      </c>
      <c r="I30" s="33">
        <f>SUMIF($D$130:$D$332,C30,$L$130:$L$332)</f>
        <v>455.6282837</v>
      </c>
      <c r="J30" s="34">
        <f>0</f>
        <v>0</v>
      </c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/>
      <c r="AD30" s="34"/>
      <c r="AE30" s="34"/>
      <c r="AF30" s="34"/>
      <c r="AG30" s="34"/>
    </row>
    <row r="31" spans="1:40" s="24" customFormat="1" ht="13" x14ac:dyDescent="0.15">
      <c r="B31" s="31"/>
      <c r="C31" s="31" t="s">
        <v>22</v>
      </c>
      <c r="D31" s="32">
        <f t="shared" si="5"/>
        <v>554.6661457099998</v>
      </c>
      <c r="E31" s="33">
        <f>SUMIF($D$130:$D$332,C31,$J$130:$J$332)</f>
        <v>554.6661457099998</v>
      </c>
      <c r="F31" s="34">
        <v>0</v>
      </c>
      <c r="G31" s="33">
        <f>SUMIF($D$130:$D$332,C31,$K$130:$K$332)</f>
        <v>554.6661457099998</v>
      </c>
      <c r="H31" s="34">
        <f>0</f>
        <v>0</v>
      </c>
      <c r="I31" s="33">
        <f>SUMIF($D$130:$D$332,C31,$L$130:$L$332)</f>
        <v>462.38143269</v>
      </c>
      <c r="J31" s="34">
        <f>0</f>
        <v>0</v>
      </c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  <c r="AC31" s="34"/>
      <c r="AD31" s="34"/>
      <c r="AE31" s="34"/>
      <c r="AF31" s="34"/>
      <c r="AG31" s="34"/>
    </row>
    <row r="32" spans="1:40" s="24" customFormat="1" ht="13" x14ac:dyDescent="0.15">
      <c r="B32" s="31"/>
      <c r="C32" s="31" t="s">
        <v>23</v>
      </c>
      <c r="D32" s="32">
        <f t="shared" si="5"/>
        <v>280.96296956999998</v>
      </c>
      <c r="E32" s="33">
        <f>0</f>
        <v>0</v>
      </c>
      <c r="F32" s="35">
        <f>SUMIF($D$130:$D$332,C32,$J$130:$J$332)</f>
        <v>280.96296956999998</v>
      </c>
      <c r="G32" s="35">
        <v>0</v>
      </c>
      <c r="H32" s="35">
        <f>SUMIF($D$130:$D$332,C32,$K$130:$K$332)</f>
        <v>280.96296956999998</v>
      </c>
      <c r="I32" s="32">
        <f>0</f>
        <v>0</v>
      </c>
      <c r="J32" s="35">
        <f>SUMIF($D$130:$D$332,C32,$L$130:$L$332)</f>
        <v>258.40035461000002</v>
      </c>
      <c r="K32" s="32"/>
      <c r="L32" s="32"/>
      <c r="M32" s="32"/>
      <c r="N32" s="32"/>
      <c r="O32" s="43"/>
      <c r="P32" s="44"/>
      <c r="Q32" s="32"/>
      <c r="R32" s="32"/>
      <c r="S32" s="32"/>
      <c r="T32" s="45"/>
      <c r="U32" s="44"/>
      <c r="V32" s="32"/>
      <c r="W32" s="32"/>
      <c r="X32" s="32"/>
      <c r="Y32" s="32"/>
      <c r="Z32" s="31"/>
      <c r="AA32" s="31"/>
      <c r="AB32" s="31"/>
      <c r="AC32" s="31"/>
      <c r="AD32" s="31"/>
      <c r="AE32" s="31"/>
      <c r="AF32" s="31"/>
      <c r="AG32" s="31"/>
      <c r="AK32" s="16"/>
      <c r="AL32" s="16"/>
      <c r="AM32" s="16"/>
      <c r="AN32" s="16"/>
    </row>
    <row r="33" spans="2:40" s="24" customFormat="1" ht="13" x14ac:dyDescent="0.15">
      <c r="B33" s="31"/>
      <c r="C33" s="26" t="s">
        <v>24</v>
      </c>
      <c r="D33" s="32">
        <f>SUM(D27:D32)</f>
        <v>3754.2733473000003</v>
      </c>
      <c r="E33" s="32">
        <f t="shared" ref="E33:J33" si="6">SUM(E27:E32)</f>
        <v>3473.3103777300003</v>
      </c>
      <c r="F33" s="32">
        <f t="shared" si="6"/>
        <v>280.96296956999998</v>
      </c>
      <c r="G33" s="32">
        <f t="shared" si="6"/>
        <v>3473.3103777300003</v>
      </c>
      <c r="H33" s="32">
        <f t="shared" si="6"/>
        <v>280.96296956999998</v>
      </c>
      <c r="I33" s="32">
        <f t="shared" si="6"/>
        <v>2765.2765453399998</v>
      </c>
      <c r="J33" s="32">
        <f t="shared" si="6"/>
        <v>258.40035461000002</v>
      </c>
      <c r="K33" s="32"/>
      <c r="L33" s="32"/>
      <c r="M33" s="32"/>
      <c r="N33" s="32"/>
      <c r="O33" s="43"/>
      <c r="P33" s="44"/>
      <c r="Q33" s="32"/>
      <c r="R33" s="32"/>
      <c r="S33" s="32"/>
      <c r="T33" s="45"/>
      <c r="U33" s="44"/>
      <c r="V33" s="32"/>
      <c r="W33" s="32"/>
      <c r="X33" s="32"/>
      <c r="Y33" s="32"/>
      <c r="Z33" s="31"/>
      <c r="AA33" s="31"/>
      <c r="AB33" s="31"/>
      <c r="AC33" s="31"/>
      <c r="AD33" s="31"/>
      <c r="AE33" s="31"/>
      <c r="AF33" s="31"/>
      <c r="AG33" s="31"/>
      <c r="AK33" s="16"/>
      <c r="AL33" s="16"/>
      <c r="AM33" s="16"/>
      <c r="AN33" s="16"/>
    </row>
    <row r="34" spans="2:40" s="24" customFormat="1" ht="13" x14ac:dyDescent="0.15">
      <c r="B34" s="37"/>
      <c r="C34" s="37"/>
      <c r="D34" s="38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  <c r="AA34" s="39"/>
      <c r="AB34" s="39"/>
      <c r="AC34" s="39"/>
      <c r="AD34" s="39"/>
      <c r="AE34" s="39"/>
      <c r="AF34" s="39"/>
      <c r="AG34" s="39"/>
    </row>
    <row r="35" spans="2:40" s="24" customFormat="1" ht="13" x14ac:dyDescent="0.15">
      <c r="B35" s="31" t="s">
        <v>25</v>
      </c>
      <c r="C35" s="31" t="s">
        <v>8</v>
      </c>
      <c r="D35" s="32">
        <f>SUM(E35:F35)</f>
        <v>11.955208600000001</v>
      </c>
      <c r="E35" s="34">
        <f>SUMIF($E$130:$E$332,C35,$J$130:$J$332)</f>
        <v>11.955208600000001</v>
      </c>
      <c r="F35" s="34">
        <f>0</f>
        <v>0</v>
      </c>
      <c r="G35" s="34">
        <f>SUMIF($E$130:$E$332,C35,$K$130:$K$332)</f>
        <v>11.955208600000001</v>
      </c>
      <c r="H35" s="34">
        <f>0</f>
        <v>0</v>
      </c>
      <c r="I35" s="34">
        <f>SUMIF($E$130:$E$332,C35,$L$130:$L$332)</f>
        <v>6.9922810999999996</v>
      </c>
      <c r="J35" s="34">
        <f>0</f>
        <v>0</v>
      </c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</row>
    <row r="36" spans="2:40" s="24" customFormat="1" ht="13" x14ac:dyDescent="0.15">
      <c r="B36" s="31"/>
      <c r="C36" s="31" t="s">
        <v>9</v>
      </c>
      <c r="D36" s="32">
        <f t="shared" ref="D36:D38" si="7">SUM(E36:F36)</f>
        <v>104.1015452</v>
      </c>
      <c r="E36" s="34">
        <f>SUMIF($E$130:$E$332,C36,$J$130:$J$332)</f>
        <v>104.1015452</v>
      </c>
      <c r="F36" s="34">
        <f>0</f>
        <v>0</v>
      </c>
      <c r="G36" s="34">
        <f>SUMIF($E$130:$E$332,C36,$K$130:$K$332)</f>
        <v>104.1015452</v>
      </c>
      <c r="H36" s="34">
        <f>0</f>
        <v>0</v>
      </c>
      <c r="I36" s="34">
        <f>SUMIF($E$130:$E$332,C36,$L$130:$L$332)</f>
        <v>90.514340099999998</v>
      </c>
      <c r="J36" s="34">
        <f>0</f>
        <v>0</v>
      </c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4"/>
      <c r="AD36" s="34"/>
      <c r="AE36" s="34"/>
      <c r="AF36" s="34"/>
      <c r="AG36" s="34"/>
    </row>
    <row r="37" spans="2:40" s="24" customFormat="1" ht="13" x14ac:dyDescent="0.15">
      <c r="B37" s="31"/>
      <c r="C37" s="31" t="s">
        <v>10</v>
      </c>
      <c r="D37" s="32">
        <f t="shared" si="7"/>
        <v>510.88024882000002</v>
      </c>
      <c r="E37" s="34">
        <f>SUMIF($E$130:$E$332,C37,$J$130:$J$332)</f>
        <v>510.88024882000002</v>
      </c>
      <c r="F37" s="34">
        <f>0</f>
        <v>0</v>
      </c>
      <c r="G37" s="34">
        <f>SUMIF($E$130:$E$332,C37,$K$130:$K$332)</f>
        <v>510.88024882000002</v>
      </c>
      <c r="H37" s="34">
        <f>0</f>
        <v>0</v>
      </c>
      <c r="I37" s="34">
        <f>SUMIF($E$130:$E$332,C37,$L$130:$L$332)</f>
        <v>406.33627344000001</v>
      </c>
      <c r="J37" s="34">
        <f>0</f>
        <v>0</v>
      </c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34"/>
    </row>
    <row r="38" spans="2:40" s="24" customFormat="1" ht="13" x14ac:dyDescent="0.15">
      <c r="B38" s="31"/>
      <c r="C38" s="31" t="s">
        <v>11</v>
      </c>
      <c r="D38" s="32">
        <f t="shared" si="7"/>
        <v>202.53131142999999</v>
      </c>
      <c r="E38" s="34">
        <f>SUMIF($E$130:$E$332,C38,$J$130:$J$332)</f>
        <v>202.53131142999999</v>
      </c>
      <c r="F38" s="34">
        <f>0</f>
        <v>0</v>
      </c>
      <c r="G38" s="34">
        <f>SUMIF($E$130:$E$332,C38,$K$130:$K$332)</f>
        <v>202.53131142999999</v>
      </c>
      <c r="H38" s="34">
        <f>0</f>
        <v>0</v>
      </c>
      <c r="I38" s="34">
        <f>SUMIF($E$130:$E$332,C38,$L$130:$L$332)</f>
        <v>158.60721405000001</v>
      </c>
      <c r="J38" s="34">
        <f>0</f>
        <v>0</v>
      </c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  <c r="AB38" s="34"/>
      <c r="AC38" s="34"/>
      <c r="AD38" s="34"/>
      <c r="AE38" s="34"/>
      <c r="AF38" s="34"/>
      <c r="AG38" s="34"/>
    </row>
    <row r="39" spans="2:40" s="24" customFormat="1" ht="13" x14ac:dyDescent="0.15">
      <c r="C39" s="17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16"/>
      <c r="P39" s="16"/>
      <c r="Q39" s="16"/>
      <c r="R39" s="16"/>
      <c r="S39" s="16"/>
      <c r="T39" s="16"/>
      <c r="U39" s="16"/>
      <c r="V39" s="16"/>
      <c r="W39" s="16"/>
    </row>
    <row r="40" spans="2:40" s="24" customFormat="1" ht="13" x14ac:dyDescent="0.15">
      <c r="C40" s="17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16"/>
      <c r="P40" s="16"/>
      <c r="Q40" s="16"/>
      <c r="R40" s="16"/>
      <c r="S40" s="16"/>
      <c r="T40" s="16"/>
      <c r="U40" s="16"/>
      <c r="V40" s="16"/>
      <c r="W40" s="16"/>
    </row>
    <row r="41" spans="2:40" s="24" customFormat="1" ht="13" x14ac:dyDescent="0.15">
      <c r="C41" s="17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16"/>
      <c r="P41" s="16"/>
      <c r="Q41" s="16"/>
      <c r="R41" s="16"/>
      <c r="S41" s="16"/>
      <c r="T41" s="16"/>
      <c r="U41" s="16"/>
      <c r="V41" s="16"/>
      <c r="W41" s="16"/>
    </row>
    <row r="42" spans="2:40" s="24" customFormat="1" ht="13" x14ac:dyDescent="0.15">
      <c r="C42" s="26" t="s">
        <v>28</v>
      </c>
      <c r="D42" s="42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16"/>
      <c r="P42" s="16"/>
      <c r="Q42" s="16"/>
      <c r="R42" s="16"/>
      <c r="S42" s="16"/>
      <c r="T42" s="16"/>
      <c r="U42" s="16"/>
      <c r="V42" s="16"/>
      <c r="W42" s="16"/>
    </row>
    <row r="43" spans="2:40" s="24" customFormat="1" x14ac:dyDescent="0.15">
      <c r="C43" s="26"/>
      <c r="D43" s="42" t="s">
        <v>27</v>
      </c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16"/>
      <c r="P43" s="16"/>
      <c r="Q43" s="16"/>
      <c r="R43" s="16"/>
      <c r="S43" s="16"/>
      <c r="T43" s="16"/>
      <c r="U43" s="16"/>
      <c r="V43" s="16"/>
      <c r="W43" s="16"/>
    </row>
    <row r="44" spans="2:40" s="24" customFormat="1" ht="13" x14ac:dyDescent="0.15">
      <c r="B44" s="31" t="s">
        <v>17</v>
      </c>
      <c r="C44" s="31" t="s">
        <v>18</v>
      </c>
      <c r="D44" s="32">
        <f>SUM(E44:F44)</f>
        <v>937.65871074799998</v>
      </c>
      <c r="E44" s="33">
        <f>SUMIF($D$130:$D$332,C44,$M$130:$M$332)</f>
        <v>937.65871074799998</v>
      </c>
      <c r="F44" s="33">
        <v>0</v>
      </c>
      <c r="G44" s="33">
        <f>SUMIF($D$130:$D$332,C44,$N$130:$N$332)</f>
        <v>554.20735627800002</v>
      </c>
      <c r="H44" s="33">
        <f>0</f>
        <v>0</v>
      </c>
      <c r="I44" s="33">
        <f>SUMIF($D$130:$D$332,C44,$O$130:$O$332)</f>
        <v>321.78149652600001</v>
      </c>
      <c r="J44" s="34">
        <f>0</f>
        <v>0</v>
      </c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  <c r="AA44" s="34"/>
      <c r="AB44" s="34"/>
      <c r="AC44" s="34"/>
      <c r="AD44" s="34"/>
      <c r="AE44" s="34"/>
      <c r="AF44" s="34"/>
      <c r="AG44" s="34"/>
    </row>
    <row r="45" spans="2:40" s="24" customFormat="1" ht="13" x14ac:dyDescent="0.15">
      <c r="B45" s="31"/>
      <c r="C45" s="31" t="s">
        <v>19</v>
      </c>
      <c r="D45" s="32">
        <f t="shared" ref="D45:D49" si="8">SUM(E45:F45)</f>
        <v>606.82995716999994</v>
      </c>
      <c r="E45" s="33">
        <f>SUMIF($D$130:$D$332,C45,$M$130:$M$332)</f>
        <v>606.82995716999994</v>
      </c>
      <c r="F45" s="34">
        <v>0</v>
      </c>
      <c r="G45" s="33">
        <f>SUMIF($D$130:$D$332,C45,$N$130:$N$332)</f>
        <v>222.65011701</v>
      </c>
      <c r="H45" s="34">
        <f>0</f>
        <v>0</v>
      </c>
      <c r="I45" s="33">
        <f>SUMIF($D$130:$D$332,C45,$O$130:$O$332)</f>
        <v>99.581724570000006</v>
      </c>
      <c r="J45" s="34">
        <f>0</f>
        <v>0</v>
      </c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  <c r="AA45" s="34"/>
      <c r="AB45" s="34"/>
      <c r="AC45" s="34"/>
      <c r="AD45" s="34"/>
      <c r="AE45" s="34"/>
      <c r="AF45" s="34"/>
      <c r="AG45" s="34"/>
    </row>
    <row r="46" spans="2:40" s="24" customFormat="1" ht="13" x14ac:dyDescent="0.15">
      <c r="B46" s="31"/>
      <c r="C46" s="31" t="s">
        <v>20</v>
      </c>
      <c r="D46" s="32">
        <f t="shared" si="8"/>
        <v>0</v>
      </c>
      <c r="E46" s="33">
        <f>SUMIF($D$130:$D$332,C46,$M$130:$M$332)</f>
        <v>0</v>
      </c>
      <c r="F46" s="34">
        <v>0</v>
      </c>
      <c r="G46" s="33">
        <f>SUMIF($D$130:$D$332,C46,$N$130:$N$332)</f>
        <v>0</v>
      </c>
      <c r="H46" s="34">
        <f>0</f>
        <v>0</v>
      </c>
      <c r="I46" s="33">
        <f>SUMIF($D$130:$D$332,C46,$O$130:$O$332)</f>
        <v>0</v>
      </c>
      <c r="J46" s="34">
        <f>0</f>
        <v>0</v>
      </c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4"/>
      <c r="AB46" s="34"/>
      <c r="AC46" s="34"/>
      <c r="AD46" s="34"/>
      <c r="AE46" s="34"/>
      <c r="AF46" s="34"/>
      <c r="AG46" s="34"/>
    </row>
    <row r="47" spans="2:40" s="24" customFormat="1" ht="13" x14ac:dyDescent="0.15">
      <c r="B47" s="31"/>
      <c r="C47" s="31" t="s">
        <v>21</v>
      </c>
      <c r="D47" s="32">
        <f t="shared" si="8"/>
        <v>0</v>
      </c>
      <c r="E47" s="33">
        <f>SUMIF($D$130:$D$332,C47,$M$130:$M$332)</f>
        <v>0</v>
      </c>
      <c r="F47" s="34">
        <v>0</v>
      </c>
      <c r="G47" s="33">
        <f>SUMIF($D$130:$D$332,C47,$N$130:$N$332)</f>
        <v>0</v>
      </c>
      <c r="H47" s="34">
        <f>0</f>
        <v>0</v>
      </c>
      <c r="I47" s="33">
        <f>SUMIF($D$130:$D$332,C47,$O$130:$O$332)</f>
        <v>0</v>
      </c>
      <c r="J47" s="34">
        <f>0</f>
        <v>0</v>
      </c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  <c r="AA47" s="34"/>
      <c r="AB47" s="34"/>
      <c r="AC47" s="34"/>
      <c r="AD47" s="34"/>
      <c r="AE47" s="34"/>
      <c r="AF47" s="34"/>
      <c r="AG47" s="34"/>
    </row>
    <row r="48" spans="2:40" s="24" customFormat="1" ht="13" x14ac:dyDescent="0.15">
      <c r="B48" s="31"/>
      <c r="C48" s="31" t="s">
        <v>22</v>
      </c>
      <c r="D48" s="32">
        <f t="shared" si="8"/>
        <v>0</v>
      </c>
      <c r="E48" s="33">
        <f>SUMIF($D$130:$D$332,C48,$M$130:$M$332)</f>
        <v>0</v>
      </c>
      <c r="F48" s="34">
        <v>0</v>
      </c>
      <c r="G48" s="33">
        <f>SUMIF($D$130:$D$332,C48,$N$130:$N$332)</f>
        <v>0</v>
      </c>
      <c r="H48" s="34">
        <f>0</f>
        <v>0</v>
      </c>
      <c r="I48" s="33">
        <f>SUMIF($D$130:$D$332,C48,$O$130:$O$332)</f>
        <v>0</v>
      </c>
      <c r="J48" s="34">
        <f>0</f>
        <v>0</v>
      </c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  <c r="AA48" s="34"/>
      <c r="AB48" s="34"/>
      <c r="AC48" s="34"/>
      <c r="AD48" s="34"/>
      <c r="AE48" s="34"/>
      <c r="AF48" s="34"/>
      <c r="AG48" s="34"/>
    </row>
    <row r="49" spans="2:40" s="24" customFormat="1" ht="13" x14ac:dyDescent="0.15">
      <c r="B49" s="31"/>
      <c r="C49" s="31" t="s">
        <v>23</v>
      </c>
      <c r="D49" s="32">
        <f t="shared" si="8"/>
        <v>2514.9464281</v>
      </c>
      <c r="E49" s="33">
        <f>0</f>
        <v>0</v>
      </c>
      <c r="F49" s="35">
        <f>SUMIF($D$130:$D$332,C49,$M$130:$M$332)</f>
        <v>2514.9464281</v>
      </c>
      <c r="G49" s="35">
        <v>0</v>
      </c>
      <c r="H49" s="35">
        <f>SUMIF($D$130:$D$332,C49,$N$130:$N$332)</f>
        <v>2474.6208138299999</v>
      </c>
      <c r="I49" s="32">
        <f>0</f>
        <v>0</v>
      </c>
      <c r="J49" s="35">
        <f>SUMIF($D$130:$D$332,C49,$O$130:$O$332)</f>
        <v>2197.9684603800001</v>
      </c>
      <c r="K49" s="32"/>
      <c r="L49" s="32"/>
      <c r="M49" s="32"/>
      <c r="N49" s="32"/>
      <c r="O49" s="43"/>
      <c r="P49" s="44"/>
      <c r="Q49" s="32"/>
      <c r="R49" s="32"/>
      <c r="S49" s="32"/>
      <c r="T49" s="45"/>
      <c r="U49" s="44"/>
      <c r="V49" s="32"/>
      <c r="W49" s="32"/>
      <c r="X49" s="31"/>
      <c r="Y49" s="31"/>
      <c r="Z49" s="31"/>
      <c r="AA49" s="31"/>
      <c r="AB49" s="31"/>
      <c r="AC49" s="31"/>
      <c r="AD49" s="31"/>
      <c r="AE49" s="31"/>
      <c r="AF49" s="31"/>
      <c r="AG49" s="31"/>
      <c r="AK49" s="16"/>
      <c r="AL49" s="16"/>
      <c r="AM49" s="16"/>
      <c r="AN49" s="16"/>
    </row>
    <row r="50" spans="2:40" s="24" customFormat="1" ht="13" x14ac:dyDescent="0.15">
      <c r="B50" s="31"/>
      <c r="C50" s="26" t="s">
        <v>24</v>
      </c>
      <c r="D50" s="32">
        <f>SUM(D44:D49)</f>
        <v>4059.435096018</v>
      </c>
      <c r="E50" s="32">
        <f t="shared" ref="E50:J50" si="9">SUM(E44:E49)</f>
        <v>1544.4886679179999</v>
      </c>
      <c r="F50" s="32">
        <f t="shared" si="9"/>
        <v>2514.9464281</v>
      </c>
      <c r="G50" s="32">
        <f t="shared" si="9"/>
        <v>776.85747328800005</v>
      </c>
      <c r="H50" s="32">
        <f t="shared" si="9"/>
        <v>2474.6208138299999</v>
      </c>
      <c r="I50" s="32">
        <f t="shared" si="9"/>
        <v>421.36322109600002</v>
      </c>
      <c r="J50" s="32">
        <f t="shared" si="9"/>
        <v>2197.9684603800001</v>
      </c>
      <c r="K50" s="32"/>
      <c r="L50" s="32"/>
      <c r="M50" s="32"/>
      <c r="N50" s="32"/>
      <c r="O50" s="43"/>
      <c r="P50" s="44"/>
      <c r="Q50" s="32"/>
      <c r="R50" s="32"/>
      <c r="S50" s="32"/>
      <c r="T50" s="45"/>
      <c r="U50" s="44"/>
      <c r="V50" s="32"/>
      <c r="W50" s="32"/>
      <c r="X50" s="31"/>
      <c r="Y50" s="31"/>
      <c r="Z50" s="31"/>
      <c r="AA50" s="31"/>
      <c r="AB50" s="31"/>
      <c r="AC50" s="31"/>
      <c r="AD50" s="31"/>
      <c r="AE50" s="31"/>
      <c r="AF50" s="31"/>
      <c r="AG50" s="31"/>
      <c r="AK50" s="16"/>
      <c r="AL50" s="16"/>
      <c r="AM50" s="16"/>
      <c r="AN50" s="16"/>
    </row>
    <row r="51" spans="2:40" s="24" customFormat="1" ht="13" x14ac:dyDescent="0.15">
      <c r="B51" s="37"/>
      <c r="C51" s="37"/>
      <c r="D51" s="38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  <c r="AA51" s="39"/>
      <c r="AB51" s="39"/>
      <c r="AC51" s="39"/>
      <c r="AD51" s="39"/>
      <c r="AE51" s="39"/>
      <c r="AF51" s="39"/>
      <c r="AG51" s="39"/>
    </row>
    <row r="52" spans="2:40" s="24" customFormat="1" ht="13" x14ac:dyDescent="0.15">
      <c r="B52" s="31" t="s">
        <v>25</v>
      </c>
      <c r="C52" s="31" t="s">
        <v>8</v>
      </c>
      <c r="D52" s="32">
        <f>SUM(E52:F52)</f>
        <v>0</v>
      </c>
      <c r="E52" s="34">
        <f>SUMIF($E$130:$E$332,C52,$M$130:$M$332)</f>
        <v>0</v>
      </c>
      <c r="F52" s="34">
        <f>0</f>
        <v>0</v>
      </c>
      <c r="G52" s="34">
        <f>SUMIF($E$130:$E$332,C52,$N$130:$N$332)</f>
        <v>0</v>
      </c>
      <c r="H52" s="34">
        <f>0</f>
        <v>0</v>
      </c>
      <c r="I52" s="34">
        <f>SUMIF($E$130:$E$332,C52,$O$130:$O$332)</f>
        <v>0</v>
      </c>
      <c r="J52" s="34">
        <f>0</f>
        <v>0</v>
      </c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  <c r="AA52" s="34"/>
      <c r="AB52" s="34"/>
      <c r="AC52" s="34"/>
      <c r="AD52" s="34"/>
      <c r="AE52" s="34"/>
      <c r="AF52" s="34"/>
      <c r="AG52" s="34"/>
    </row>
    <row r="53" spans="2:40" s="24" customFormat="1" ht="13" x14ac:dyDescent="0.15">
      <c r="B53" s="31"/>
      <c r="C53" s="31" t="s">
        <v>9</v>
      </c>
      <c r="D53" s="32">
        <f t="shared" ref="D53:D55" si="10">SUM(E53:F53)</f>
        <v>0</v>
      </c>
      <c r="E53" s="34">
        <f>SUMIF($E$130:$E$332,C53,$M$130:$M$332)</f>
        <v>0</v>
      </c>
      <c r="F53" s="34">
        <f>0</f>
        <v>0</v>
      </c>
      <c r="G53" s="34">
        <f>SUMIF($E$130:$E$332,C53,$N$130:$N$332)</f>
        <v>0</v>
      </c>
      <c r="H53" s="34">
        <f>0</f>
        <v>0</v>
      </c>
      <c r="I53" s="34">
        <f>SUMIF($E$130:$E$332,C53,$O$130:$O$332)</f>
        <v>0</v>
      </c>
      <c r="J53" s="34">
        <f>0</f>
        <v>0</v>
      </c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4"/>
      <c r="AE53" s="34"/>
      <c r="AF53" s="34"/>
      <c r="AG53" s="34"/>
    </row>
    <row r="54" spans="2:40" s="24" customFormat="1" ht="13" x14ac:dyDescent="0.15">
      <c r="B54" s="31"/>
      <c r="C54" s="31" t="s">
        <v>10</v>
      </c>
      <c r="D54" s="32">
        <f t="shared" si="10"/>
        <v>241.99437469699998</v>
      </c>
      <c r="E54" s="34">
        <f>SUMIF($E$130:$E$332,C54,$M$130:$M$332)</f>
        <v>241.99437469699998</v>
      </c>
      <c r="F54" s="34">
        <f>0</f>
        <v>0</v>
      </c>
      <c r="G54" s="34">
        <f>SUMIF($E$130:$E$332,C54,$N$130:$N$332)</f>
        <v>210.58157992700001</v>
      </c>
      <c r="H54" s="34">
        <f>0</f>
        <v>0</v>
      </c>
      <c r="I54" s="34">
        <f>SUMIF($E$130:$E$332,C54,$O$130:$O$332)</f>
        <v>140.18347074600001</v>
      </c>
      <c r="J54" s="34">
        <f>0</f>
        <v>0</v>
      </c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  <c r="AE54" s="34"/>
      <c r="AF54" s="34"/>
      <c r="AG54" s="34"/>
    </row>
    <row r="55" spans="2:40" s="24" customFormat="1" ht="13" x14ac:dyDescent="0.15">
      <c r="B55" s="31"/>
      <c r="C55" s="31" t="s">
        <v>11</v>
      </c>
      <c r="D55" s="32">
        <f t="shared" si="10"/>
        <v>122.84088057</v>
      </c>
      <c r="E55" s="34">
        <f>SUMIF($E$130:$E$332,C55,$M$130:$M$332)</f>
        <v>122.84088057</v>
      </c>
      <c r="F55" s="34">
        <f>0</f>
        <v>0</v>
      </c>
      <c r="G55" s="34">
        <f>SUMIF($E$130:$E$332,C55,$N$130:$N$332)</f>
        <v>24.277140809999999</v>
      </c>
      <c r="H55" s="34">
        <f>0</f>
        <v>0</v>
      </c>
      <c r="I55" s="34">
        <f>SUMIF($E$130:$E$332,C55,$O$130:$O$332)</f>
        <v>20.274114659999999</v>
      </c>
      <c r="J55" s="34">
        <f>0</f>
        <v>0</v>
      </c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  <c r="AF55" s="34"/>
      <c r="AG55" s="34"/>
    </row>
    <row r="56" spans="2:40" s="24" customFormat="1" ht="13" x14ac:dyDescent="0.15"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16"/>
      <c r="P56" s="16"/>
      <c r="Q56" s="16"/>
      <c r="R56" s="16"/>
      <c r="S56" s="16"/>
      <c r="T56" s="16"/>
      <c r="U56" s="16"/>
      <c r="V56" s="16"/>
      <c r="W56" s="16"/>
      <c r="X56" s="16"/>
    </row>
    <row r="57" spans="2:40" s="24" customFormat="1" ht="13" x14ac:dyDescent="0.15"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16"/>
      <c r="P57" s="16"/>
      <c r="Q57" s="16"/>
      <c r="R57" s="16"/>
      <c r="S57" s="16"/>
      <c r="T57" s="16"/>
      <c r="U57" s="16"/>
      <c r="V57" s="16"/>
      <c r="W57" s="16"/>
      <c r="X57" s="16"/>
    </row>
    <row r="58" spans="2:40" s="24" customFormat="1" ht="13" x14ac:dyDescent="0.15"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16"/>
      <c r="P58" s="16"/>
      <c r="Q58" s="16"/>
      <c r="R58" s="16"/>
      <c r="S58" s="16"/>
      <c r="T58" s="16"/>
      <c r="U58" s="16"/>
      <c r="V58" s="16"/>
      <c r="W58" s="16"/>
      <c r="X58" s="16"/>
    </row>
    <row r="59" spans="2:40" s="24" customFormat="1" ht="13" x14ac:dyDescent="0.15">
      <c r="C59" s="26" t="s">
        <v>29</v>
      </c>
      <c r="D59" s="42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16"/>
      <c r="P59" s="16"/>
      <c r="Q59" s="16"/>
      <c r="R59" s="16"/>
      <c r="S59" s="16"/>
      <c r="T59" s="16"/>
      <c r="U59" s="16"/>
      <c r="V59" s="16"/>
      <c r="W59" s="16"/>
      <c r="X59" s="16"/>
    </row>
    <row r="60" spans="2:40" s="24" customFormat="1" x14ac:dyDescent="0.15">
      <c r="C60" s="26"/>
      <c r="D60" s="42" t="s">
        <v>27</v>
      </c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16"/>
      <c r="P60" s="16"/>
      <c r="Q60" s="16"/>
      <c r="R60" s="16"/>
      <c r="S60" s="16"/>
      <c r="T60" s="16"/>
      <c r="U60" s="16"/>
      <c r="V60" s="16"/>
      <c r="W60" s="16"/>
      <c r="X60" s="16"/>
    </row>
    <row r="61" spans="2:40" s="24" customFormat="1" ht="13" x14ac:dyDescent="0.15">
      <c r="B61" s="31" t="s">
        <v>17</v>
      </c>
      <c r="C61" s="31" t="s">
        <v>18</v>
      </c>
      <c r="D61" s="32">
        <f>SUM(E61:F61)</f>
        <v>2089.29817344</v>
      </c>
      <c r="E61" s="33">
        <f>SUMIF($D$130:$D$332,C61,$P$130:$P$332)</f>
        <v>2089.29817344</v>
      </c>
      <c r="F61" s="33">
        <v>0</v>
      </c>
      <c r="G61" s="33">
        <f>SUMIF($D$130:$D$332,C61,$Q$130:$Q$332)</f>
        <v>2089.29817344</v>
      </c>
      <c r="H61" s="33">
        <f>0</f>
        <v>0</v>
      </c>
      <c r="I61" s="33">
        <f>SUMIF($D$130:$D$332,C61,$R$130:$R$332)</f>
        <v>2048.5700082600001</v>
      </c>
      <c r="J61" s="34">
        <f>0</f>
        <v>0</v>
      </c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  <c r="AE61" s="34"/>
      <c r="AF61" s="34"/>
      <c r="AG61" s="34"/>
    </row>
    <row r="62" spans="2:40" s="24" customFormat="1" ht="13" x14ac:dyDescent="0.15">
      <c r="B62" s="31"/>
      <c r="C62" s="31" t="s">
        <v>19</v>
      </c>
      <c r="D62" s="32">
        <f t="shared" ref="D62:D66" si="11">SUM(E62:F62)</f>
        <v>6.3219260000000004</v>
      </c>
      <c r="E62" s="33">
        <f>SUMIF($D$130:$D$332,C62,$P$130:$P$332)</f>
        <v>6.3219260000000004</v>
      </c>
      <c r="F62" s="34">
        <v>0</v>
      </c>
      <c r="G62" s="33">
        <f>SUMIF($D$130:$D$332,C62,$Q$130:$Q$332)</f>
        <v>6.3219260000000004</v>
      </c>
      <c r="H62" s="34">
        <f>0</f>
        <v>0</v>
      </c>
      <c r="I62" s="33">
        <f>SUMIF($D$130:$D$332,C62,$R$130:$R$332)</f>
        <v>6.0565372000000002</v>
      </c>
      <c r="J62" s="34">
        <f>0</f>
        <v>0</v>
      </c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34"/>
      <c r="AD62" s="34"/>
      <c r="AE62" s="34"/>
      <c r="AF62" s="34"/>
      <c r="AG62" s="34"/>
    </row>
    <row r="63" spans="2:40" s="24" customFormat="1" ht="13" x14ac:dyDescent="0.15">
      <c r="B63" s="31"/>
      <c r="C63" s="31" t="s">
        <v>20</v>
      </c>
      <c r="D63" s="32">
        <f t="shared" si="11"/>
        <v>801.94924290000006</v>
      </c>
      <c r="E63" s="33">
        <f>SUMIF($D$130:$D$332,C63,$P$130:$P$332)</f>
        <v>801.94924290000006</v>
      </c>
      <c r="F63" s="34">
        <v>0</v>
      </c>
      <c r="G63" s="33">
        <f>SUMIF($D$130:$D$332,C63,$Q$130:$Q$332)</f>
        <v>801.94924290000006</v>
      </c>
      <c r="H63" s="34">
        <f>0</f>
        <v>0</v>
      </c>
      <c r="I63" s="33">
        <f>SUMIF($D$130:$D$332,C63,$R$130:$R$332)</f>
        <v>790.34935010000004</v>
      </c>
      <c r="J63" s="34">
        <f>0</f>
        <v>0</v>
      </c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4"/>
      <c r="AD63" s="34"/>
      <c r="AE63" s="34"/>
      <c r="AF63" s="34"/>
      <c r="AG63" s="34"/>
    </row>
    <row r="64" spans="2:40" s="24" customFormat="1" ht="13" x14ac:dyDescent="0.15">
      <c r="B64" s="31"/>
      <c r="C64" s="31" t="s">
        <v>21</v>
      </c>
      <c r="D64" s="32">
        <f t="shared" si="11"/>
        <v>160.71232499999999</v>
      </c>
      <c r="E64" s="33">
        <f>SUMIF($D$130:$D$332,C64,$P$130:$P$332)</f>
        <v>160.71232499999999</v>
      </c>
      <c r="F64" s="34">
        <v>0</v>
      </c>
      <c r="G64" s="33">
        <f>SUMIF($D$130:$D$332,C64,$Q$130:$Q$332)</f>
        <v>160.71232499999999</v>
      </c>
      <c r="H64" s="34">
        <f>0</f>
        <v>0</v>
      </c>
      <c r="I64" s="33">
        <f>SUMIF($D$130:$D$332,C64,$R$130:$R$332)</f>
        <v>152.16028710000001</v>
      </c>
      <c r="J64" s="34">
        <f>0</f>
        <v>0</v>
      </c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4"/>
      <c r="AD64" s="34"/>
      <c r="AE64" s="34"/>
      <c r="AF64" s="34"/>
      <c r="AG64" s="34"/>
    </row>
    <row r="65" spans="2:40" s="24" customFormat="1" ht="13" x14ac:dyDescent="0.15">
      <c r="B65" s="31"/>
      <c r="C65" s="31" t="s">
        <v>22</v>
      </c>
      <c r="D65" s="32">
        <f t="shared" si="11"/>
        <v>335.55835112000005</v>
      </c>
      <c r="E65" s="33">
        <f>SUMIF($D$130:$D$332,C65,$P$130:$P$332)</f>
        <v>335.55835112000005</v>
      </c>
      <c r="F65" s="34">
        <v>0</v>
      </c>
      <c r="G65" s="33">
        <f>SUMIF($D$130:$D$332,C65,$Q$130:$Q$332)</f>
        <v>335.55835112000005</v>
      </c>
      <c r="H65" s="34">
        <f>0</f>
        <v>0</v>
      </c>
      <c r="I65" s="33">
        <f>SUMIF($D$130:$D$332,C65,$R$130:$R$332)</f>
        <v>330.2195668</v>
      </c>
      <c r="J65" s="34">
        <f>0</f>
        <v>0</v>
      </c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34"/>
      <c r="AD65" s="34"/>
      <c r="AE65" s="34"/>
      <c r="AF65" s="34"/>
      <c r="AG65" s="34"/>
    </row>
    <row r="66" spans="2:40" s="24" customFormat="1" ht="13" x14ac:dyDescent="0.15">
      <c r="B66" s="31"/>
      <c r="C66" s="31" t="s">
        <v>23</v>
      </c>
      <c r="D66" s="32">
        <f t="shared" si="11"/>
        <v>6713.0585271899999</v>
      </c>
      <c r="E66" s="33">
        <f>0</f>
        <v>0</v>
      </c>
      <c r="F66" s="35">
        <f>SUMIF($D$130:$D$332,C66,$P$130:$P$332)</f>
        <v>6713.0585271899999</v>
      </c>
      <c r="G66" s="35">
        <v>0</v>
      </c>
      <c r="H66" s="35">
        <f>SUMIF($D$130:$D$332,C66,$Q$130:$Q$332)</f>
        <v>6713.0585271899999</v>
      </c>
      <c r="I66" s="32">
        <f>0</f>
        <v>0</v>
      </c>
      <c r="J66" s="35">
        <f>SUMIF($D$130:$D$332,C66,$R$130:$R$332)</f>
        <v>6708.6837897799996</v>
      </c>
      <c r="K66" s="32"/>
      <c r="L66" s="32"/>
      <c r="M66" s="32"/>
      <c r="N66" s="32"/>
      <c r="O66" s="43"/>
      <c r="P66" s="44"/>
      <c r="Q66" s="32"/>
      <c r="R66" s="32"/>
      <c r="S66" s="32"/>
      <c r="T66" s="45"/>
      <c r="U66" s="44"/>
      <c r="V66" s="32"/>
      <c r="W66" s="32"/>
      <c r="X66" s="32"/>
      <c r="Y66" s="31"/>
      <c r="Z66" s="31"/>
      <c r="AA66" s="31"/>
      <c r="AB66" s="31"/>
      <c r="AC66" s="31"/>
      <c r="AD66" s="31"/>
      <c r="AE66" s="31"/>
      <c r="AF66" s="31"/>
      <c r="AG66" s="31"/>
      <c r="AK66" s="16"/>
      <c r="AL66" s="16"/>
      <c r="AM66" s="16"/>
      <c r="AN66" s="16"/>
    </row>
    <row r="67" spans="2:40" s="24" customFormat="1" ht="13" x14ac:dyDescent="0.15">
      <c r="B67" s="31"/>
      <c r="C67" s="26" t="s">
        <v>24</v>
      </c>
      <c r="D67" s="32">
        <f>SUM(D61:D66)</f>
        <v>10106.898545650001</v>
      </c>
      <c r="E67" s="32">
        <f t="shared" ref="E67:J67" si="12">SUM(E61:E66)</f>
        <v>3393.8400184600005</v>
      </c>
      <c r="F67" s="32">
        <f t="shared" si="12"/>
        <v>6713.0585271899999</v>
      </c>
      <c r="G67" s="32">
        <f t="shared" si="12"/>
        <v>3393.8400184600005</v>
      </c>
      <c r="H67" s="32">
        <f t="shared" si="12"/>
        <v>6713.0585271899999</v>
      </c>
      <c r="I67" s="32">
        <f t="shared" si="12"/>
        <v>3327.35574946</v>
      </c>
      <c r="J67" s="32">
        <f t="shared" si="12"/>
        <v>6708.6837897799996</v>
      </c>
      <c r="K67" s="32"/>
      <c r="L67" s="32"/>
      <c r="M67" s="32"/>
      <c r="N67" s="32"/>
      <c r="O67" s="43"/>
      <c r="P67" s="44"/>
      <c r="Q67" s="32"/>
      <c r="R67" s="32"/>
      <c r="S67" s="32"/>
      <c r="T67" s="45"/>
      <c r="U67" s="44"/>
      <c r="V67" s="32"/>
      <c r="W67" s="32"/>
      <c r="X67" s="32"/>
      <c r="Y67" s="31"/>
      <c r="Z67" s="31"/>
      <c r="AA67" s="31"/>
      <c r="AB67" s="31"/>
      <c r="AC67" s="31"/>
      <c r="AD67" s="31"/>
      <c r="AE67" s="31"/>
      <c r="AF67" s="31"/>
      <c r="AG67" s="31"/>
      <c r="AK67" s="16"/>
      <c r="AL67" s="16"/>
      <c r="AM67" s="16"/>
      <c r="AN67" s="16"/>
    </row>
    <row r="68" spans="2:40" s="24" customFormat="1" ht="13" x14ac:dyDescent="0.15">
      <c r="B68" s="37"/>
      <c r="C68" s="37"/>
      <c r="D68" s="38"/>
      <c r="E68" s="39"/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  <c r="AA68" s="39"/>
      <c r="AB68" s="39"/>
      <c r="AC68" s="39"/>
      <c r="AD68" s="39"/>
      <c r="AE68" s="39"/>
      <c r="AF68" s="39"/>
      <c r="AG68" s="39"/>
    </row>
    <row r="69" spans="2:40" s="24" customFormat="1" ht="13" x14ac:dyDescent="0.15">
      <c r="B69" s="31" t="s">
        <v>25</v>
      </c>
      <c r="C69" s="31" t="s">
        <v>8</v>
      </c>
      <c r="D69" s="32">
        <f>SUM(E69:F69)</f>
        <v>0</v>
      </c>
      <c r="E69" s="34">
        <f>SUMIF($E$130:$E$332,C69,$P$130:$P$332)</f>
        <v>0</v>
      </c>
      <c r="F69" s="34">
        <f>0</f>
        <v>0</v>
      </c>
      <c r="G69" s="34">
        <f>SUMIF($E$130:$E$332,C69,$Q$130:$Q$332)</f>
        <v>0</v>
      </c>
      <c r="H69" s="34">
        <f>0</f>
        <v>0</v>
      </c>
      <c r="I69" s="34">
        <f>SUMIF($E$130:$E$332,C69,$R$130:$R$332)</f>
        <v>0</v>
      </c>
      <c r="J69" s="34">
        <f>0</f>
        <v>0</v>
      </c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34"/>
      <c r="AC69" s="34"/>
      <c r="AD69" s="34"/>
      <c r="AE69" s="34"/>
      <c r="AF69" s="34"/>
      <c r="AG69" s="34"/>
    </row>
    <row r="70" spans="2:40" s="24" customFormat="1" ht="13" x14ac:dyDescent="0.15">
      <c r="B70" s="31"/>
      <c r="C70" s="31" t="s">
        <v>9</v>
      </c>
      <c r="D70" s="32">
        <f t="shared" ref="D70:D72" si="13">SUM(E70:F70)</f>
        <v>0</v>
      </c>
      <c r="E70" s="34">
        <f>SUMIF($E$130:$E$332,C70,$P$130:$P$332)</f>
        <v>0</v>
      </c>
      <c r="F70" s="34">
        <f>0</f>
        <v>0</v>
      </c>
      <c r="G70" s="34">
        <f>SUMIF($E$130:$E$332,C70,$Q$130:$Q$332)</f>
        <v>0</v>
      </c>
      <c r="H70" s="34">
        <f>0</f>
        <v>0</v>
      </c>
      <c r="I70" s="34">
        <f>SUMIF($E$130:$E$332,C70,$R$130:$R$332)</f>
        <v>0</v>
      </c>
      <c r="J70" s="34">
        <f>0</f>
        <v>0</v>
      </c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4"/>
      <c r="AC70" s="34"/>
      <c r="AD70" s="34"/>
      <c r="AE70" s="34"/>
      <c r="AF70" s="34"/>
      <c r="AG70" s="34"/>
    </row>
    <row r="71" spans="2:40" s="24" customFormat="1" ht="13" x14ac:dyDescent="0.15">
      <c r="B71" s="31"/>
      <c r="C71" s="31" t="s">
        <v>10</v>
      </c>
      <c r="D71" s="32">
        <f t="shared" si="13"/>
        <v>778.39853372000016</v>
      </c>
      <c r="E71" s="34">
        <f>SUMIF($E$130:$E$332,C71,$P$130:$P$332)</f>
        <v>778.39853372000016</v>
      </c>
      <c r="F71" s="34">
        <f>0</f>
        <v>0</v>
      </c>
      <c r="G71" s="34">
        <f>SUMIF($E$130:$E$332,C71,$Q$130:$Q$332)</f>
        <v>778.39853372000016</v>
      </c>
      <c r="H71" s="34">
        <f>0</f>
        <v>0</v>
      </c>
      <c r="I71" s="34">
        <f>SUMIF($E$130:$E$332,C71,$R$130:$R$332)</f>
        <v>769.12989272000004</v>
      </c>
      <c r="J71" s="34">
        <f>0</f>
        <v>0</v>
      </c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4"/>
      <c r="AD71" s="34"/>
      <c r="AE71" s="34"/>
      <c r="AF71" s="34"/>
      <c r="AG71" s="34"/>
    </row>
    <row r="72" spans="2:40" s="24" customFormat="1" ht="13" x14ac:dyDescent="0.15">
      <c r="B72" s="31"/>
      <c r="C72" s="31" t="s">
        <v>11</v>
      </c>
      <c r="D72" s="32">
        <f t="shared" si="13"/>
        <v>477.01057644999997</v>
      </c>
      <c r="E72" s="34">
        <f>SUMIF($E$130:$E$332,C72,$P$130:$P$332)</f>
        <v>477.01057644999997</v>
      </c>
      <c r="F72" s="34">
        <f>0</f>
        <v>0</v>
      </c>
      <c r="G72" s="34">
        <f>SUMIF($E$130:$E$332,C72,$Q$130:$Q$332)</f>
        <v>477.01057644999997</v>
      </c>
      <c r="H72" s="34">
        <f>0</f>
        <v>0</v>
      </c>
      <c r="I72" s="34">
        <f>SUMIF($E$130:$E$332,C72,$R$130:$R$332)</f>
        <v>470.28913899999998</v>
      </c>
      <c r="J72" s="34">
        <f>0</f>
        <v>0</v>
      </c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  <c r="AE72" s="34"/>
      <c r="AF72" s="34"/>
      <c r="AG72" s="34"/>
    </row>
    <row r="73" spans="2:40" s="24" customFormat="1" ht="13" x14ac:dyDescent="0.15"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16"/>
      <c r="P73" s="16"/>
      <c r="Q73" s="16"/>
      <c r="R73" s="16"/>
      <c r="S73" s="16"/>
      <c r="T73" s="16"/>
      <c r="U73" s="16"/>
      <c r="V73" s="16"/>
      <c r="W73" s="16"/>
      <c r="X73" s="16"/>
    </row>
    <row r="74" spans="2:40" s="24" customFormat="1" ht="13" x14ac:dyDescent="0.15"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16"/>
      <c r="P74" s="16"/>
      <c r="Q74" s="16"/>
      <c r="R74" s="16"/>
      <c r="S74" s="16"/>
      <c r="T74" s="16"/>
      <c r="U74" s="16"/>
      <c r="V74" s="16"/>
      <c r="W74" s="16"/>
      <c r="X74" s="16"/>
    </row>
    <row r="75" spans="2:40" s="24" customFormat="1" ht="13" x14ac:dyDescent="0.15"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16"/>
      <c r="P75" s="16"/>
      <c r="Q75" s="16"/>
      <c r="R75" s="16"/>
      <c r="S75" s="16"/>
      <c r="T75" s="16"/>
      <c r="U75" s="16"/>
      <c r="V75" s="16"/>
      <c r="W75" s="16"/>
      <c r="X75" s="16"/>
    </row>
    <row r="76" spans="2:40" s="24" customFormat="1" ht="13" x14ac:dyDescent="0.15">
      <c r="C76" s="26" t="s">
        <v>30</v>
      </c>
      <c r="D76" s="42"/>
    </row>
    <row r="77" spans="2:40" s="24" customFormat="1" x14ac:dyDescent="0.15">
      <c r="C77" s="26"/>
      <c r="D77" s="42" t="s">
        <v>27</v>
      </c>
    </row>
    <row r="78" spans="2:40" s="24" customFormat="1" ht="13" x14ac:dyDescent="0.15">
      <c r="B78" s="31" t="s">
        <v>17</v>
      </c>
      <c r="C78" s="31" t="s">
        <v>18</v>
      </c>
      <c r="D78" s="32">
        <f>SUM(E78:F78)</f>
        <v>462.14187102999995</v>
      </c>
      <c r="E78" s="33">
        <f>SUMIF($D$130:$D$332,C78,$S$130:$S$332)</f>
        <v>462.14187102999995</v>
      </c>
      <c r="F78" s="33">
        <v>0</v>
      </c>
      <c r="G78" s="33">
        <f>SUMIF($D$130:$D$332,C78,$T$130:$T$332)</f>
        <v>462.14187102999995</v>
      </c>
      <c r="H78" s="33">
        <f>0</f>
        <v>0</v>
      </c>
      <c r="I78" s="33">
        <f>SUMIF($D$130:$D$332,C78,$U$130:$U$332)</f>
        <v>427.54809437000006</v>
      </c>
      <c r="J78" s="34">
        <f>0</f>
        <v>0</v>
      </c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34"/>
      <c r="AC78" s="34"/>
      <c r="AD78" s="34"/>
      <c r="AE78" s="34"/>
      <c r="AF78" s="34"/>
      <c r="AG78" s="34"/>
    </row>
    <row r="79" spans="2:40" s="24" customFormat="1" ht="13" x14ac:dyDescent="0.15">
      <c r="B79" s="31"/>
      <c r="C79" s="31" t="s">
        <v>19</v>
      </c>
      <c r="D79" s="32">
        <f t="shared" ref="D79:D83" si="14">SUM(E79:F79)</f>
        <v>54.949678370000001</v>
      </c>
      <c r="E79" s="33">
        <f>SUMIF($D$130:$D$332,C79,$S$130:$S$332)</f>
        <v>54.949678370000001</v>
      </c>
      <c r="F79" s="34">
        <v>0</v>
      </c>
      <c r="G79" s="33">
        <f>SUMIF($D$130:$D$332,C79,$T$130:$T$332)</f>
        <v>54.949678370000001</v>
      </c>
      <c r="H79" s="34">
        <f>0</f>
        <v>0</v>
      </c>
      <c r="I79" s="33">
        <f>SUMIF($D$130:$D$332,C79,$U$130:$U$332)</f>
        <v>51.729519689999997</v>
      </c>
      <c r="J79" s="34">
        <f>0</f>
        <v>0</v>
      </c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34"/>
      <c r="AD79" s="34"/>
      <c r="AE79" s="34"/>
      <c r="AF79" s="34"/>
      <c r="AG79" s="34"/>
    </row>
    <row r="80" spans="2:40" s="24" customFormat="1" ht="13" x14ac:dyDescent="0.15">
      <c r="B80" s="31"/>
      <c r="C80" s="31" t="s">
        <v>20</v>
      </c>
      <c r="D80" s="32">
        <f t="shared" si="14"/>
        <v>0</v>
      </c>
      <c r="E80" s="33">
        <f>SUMIF($D$130:$D$332,C80,$S$130:$S$332)</f>
        <v>0</v>
      </c>
      <c r="F80" s="34">
        <v>0</v>
      </c>
      <c r="G80" s="33">
        <f>SUMIF($D$130:$D$332,C80,$T$130:$T$332)</f>
        <v>0</v>
      </c>
      <c r="H80" s="34">
        <f>0</f>
        <v>0</v>
      </c>
      <c r="I80" s="33">
        <f>SUMIF($D$130:$D$332,C80,$U$130:$U$332)</f>
        <v>0</v>
      </c>
      <c r="J80" s="34">
        <f>0</f>
        <v>0</v>
      </c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  <c r="AB80" s="34"/>
      <c r="AC80" s="34"/>
      <c r="AD80" s="34"/>
      <c r="AE80" s="34"/>
      <c r="AF80" s="34"/>
      <c r="AG80" s="34"/>
    </row>
    <row r="81" spans="2:40" s="24" customFormat="1" ht="13" x14ac:dyDescent="0.15">
      <c r="B81" s="31"/>
      <c r="C81" s="31" t="s">
        <v>21</v>
      </c>
      <c r="D81" s="32">
        <f t="shared" si="14"/>
        <v>3.83910302</v>
      </c>
      <c r="E81" s="33">
        <f>SUMIF($D$130:$D$332,C81,$S$130:$S$332)</f>
        <v>3.83910302</v>
      </c>
      <c r="F81" s="34">
        <v>0</v>
      </c>
      <c r="G81" s="33">
        <f>SUMIF($D$130:$D$332,C81,$T$130:$T$332)</f>
        <v>3.83910302</v>
      </c>
      <c r="H81" s="34">
        <f>0</f>
        <v>0</v>
      </c>
      <c r="I81" s="33">
        <f>SUMIF($D$130:$D$332,C81,$U$130:$U$332)</f>
        <v>3.8305763599999998</v>
      </c>
      <c r="J81" s="34">
        <f>0</f>
        <v>0</v>
      </c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  <c r="AB81" s="34"/>
      <c r="AC81" s="34"/>
      <c r="AD81" s="34"/>
      <c r="AE81" s="34"/>
      <c r="AF81" s="34"/>
      <c r="AG81" s="34"/>
    </row>
    <row r="82" spans="2:40" s="24" customFormat="1" ht="13" x14ac:dyDescent="0.15">
      <c r="B82" s="31"/>
      <c r="C82" s="31" t="s">
        <v>22</v>
      </c>
      <c r="D82" s="32">
        <f t="shared" si="14"/>
        <v>64.20891761</v>
      </c>
      <c r="E82" s="33">
        <f>SUMIF($D$130:$D$332,C82,$S$130:$S$332)</f>
        <v>64.20891761</v>
      </c>
      <c r="F82" s="34">
        <v>0</v>
      </c>
      <c r="G82" s="33">
        <f>SUMIF($D$130:$D$332,C82,$T$130:$T$332)</f>
        <v>64.20891761</v>
      </c>
      <c r="H82" s="34">
        <f>0</f>
        <v>0</v>
      </c>
      <c r="I82" s="33">
        <f>SUMIF($D$130:$D$332,C82,$U$130:$U$332)</f>
        <v>64.20891761</v>
      </c>
      <c r="J82" s="34">
        <f>0</f>
        <v>0</v>
      </c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  <c r="AB82" s="34"/>
      <c r="AC82" s="34"/>
      <c r="AD82" s="34"/>
      <c r="AE82" s="34"/>
      <c r="AF82" s="34"/>
      <c r="AG82" s="34"/>
    </row>
    <row r="83" spans="2:40" s="24" customFormat="1" ht="13" x14ac:dyDescent="0.15">
      <c r="B83" s="31"/>
      <c r="C83" s="31" t="s">
        <v>23</v>
      </c>
      <c r="D83" s="32">
        <f t="shared" si="14"/>
        <v>3318.1637871600001</v>
      </c>
      <c r="E83" s="33">
        <f>0</f>
        <v>0</v>
      </c>
      <c r="F83" s="35">
        <f>SUMIF($D$130:$D$332,C83,$S$130:$S$332)</f>
        <v>3318.1637871600001</v>
      </c>
      <c r="G83" s="35">
        <v>0</v>
      </c>
      <c r="H83" s="35">
        <f>SUMIF($D$130:$D$332,C83,$T$130:$T$332)</f>
        <v>3318.1637871600001</v>
      </c>
      <c r="I83" s="32">
        <f>0</f>
        <v>0</v>
      </c>
      <c r="J83" s="35">
        <f>SUMIF($D$130:$D$332,C83,$U$130:$U$332)</f>
        <v>3316.5438325800001</v>
      </c>
      <c r="K83" s="32"/>
      <c r="L83" s="32"/>
      <c r="M83" s="32"/>
      <c r="N83" s="32"/>
      <c r="O83" s="43"/>
      <c r="P83" s="44"/>
      <c r="Q83" s="32"/>
      <c r="R83" s="32"/>
      <c r="S83" s="32"/>
      <c r="T83" s="45"/>
      <c r="U83" s="44"/>
      <c r="V83" s="32"/>
      <c r="W83" s="32"/>
      <c r="X83" s="32"/>
      <c r="Y83" s="32"/>
      <c r="Z83" s="31"/>
      <c r="AA83" s="31"/>
      <c r="AB83" s="31"/>
      <c r="AC83" s="31"/>
      <c r="AD83" s="31"/>
      <c r="AE83" s="31"/>
      <c r="AF83" s="31"/>
      <c r="AG83" s="31"/>
      <c r="AK83" s="16"/>
      <c r="AL83" s="16"/>
      <c r="AM83" s="16"/>
      <c r="AN83" s="16"/>
    </row>
    <row r="84" spans="2:40" s="24" customFormat="1" ht="13" x14ac:dyDescent="0.15">
      <c r="B84" s="31"/>
      <c r="C84" s="26" t="s">
        <v>24</v>
      </c>
      <c r="D84" s="32">
        <f>SUM(D78:D83)</f>
        <v>3903.30335719</v>
      </c>
      <c r="E84" s="32">
        <f t="shared" ref="E84:J84" si="15">SUM(E78:E83)</f>
        <v>585.13957002999996</v>
      </c>
      <c r="F84" s="32">
        <f t="shared" si="15"/>
        <v>3318.1637871600001</v>
      </c>
      <c r="G84" s="32">
        <f t="shared" si="15"/>
        <v>585.13957002999996</v>
      </c>
      <c r="H84" s="32">
        <f t="shared" si="15"/>
        <v>3318.1637871600001</v>
      </c>
      <c r="I84" s="32">
        <f t="shared" si="15"/>
        <v>547.3171080300001</v>
      </c>
      <c r="J84" s="32">
        <f t="shared" si="15"/>
        <v>3316.5438325800001</v>
      </c>
      <c r="K84" s="32"/>
      <c r="L84" s="32"/>
      <c r="M84" s="32"/>
      <c r="N84" s="32"/>
      <c r="O84" s="43"/>
      <c r="P84" s="44"/>
      <c r="Q84" s="32"/>
      <c r="R84" s="32"/>
      <c r="S84" s="32"/>
      <c r="T84" s="45"/>
      <c r="U84" s="44"/>
      <c r="V84" s="32"/>
      <c r="W84" s="32"/>
      <c r="X84" s="32"/>
      <c r="Y84" s="32"/>
      <c r="Z84" s="31"/>
      <c r="AA84" s="31"/>
      <c r="AB84" s="31"/>
      <c r="AC84" s="31"/>
      <c r="AD84" s="31"/>
      <c r="AE84" s="31"/>
      <c r="AF84" s="31"/>
      <c r="AG84" s="31"/>
      <c r="AK84" s="16"/>
      <c r="AL84" s="16"/>
      <c r="AM84" s="16"/>
      <c r="AN84" s="16"/>
    </row>
    <row r="85" spans="2:40" s="24" customFormat="1" ht="13" x14ac:dyDescent="0.15">
      <c r="B85" s="37"/>
      <c r="C85" s="37"/>
      <c r="D85" s="38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  <c r="AA85" s="39"/>
      <c r="AB85" s="39"/>
      <c r="AC85" s="39"/>
      <c r="AD85" s="39"/>
      <c r="AE85" s="39"/>
      <c r="AF85" s="39"/>
      <c r="AG85" s="39"/>
    </row>
    <row r="86" spans="2:40" s="24" customFormat="1" ht="13" x14ac:dyDescent="0.15">
      <c r="B86" s="31" t="s">
        <v>25</v>
      </c>
      <c r="C86" s="31" t="s">
        <v>8</v>
      </c>
      <c r="D86" s="32">
        <f>SUM(E86:F86)</f>
        <v>0</v>
      </c>
      <c r="E86" s="34">
        <f>SUMIF($E$130:$E$332,C86,$S$130:$S$332)</f>
        <v>0</v>
      </c>
      <c r="F86" s="34">
        <f>0</f>
        <v>0</v>
      </c>
      <c r="G86" s="34">
        <f>SUMIF($E$130:$E$332,C86,$T$130:$T$332)</f>
        <v>0</v>
      </c>
      <c r="H86" s="34">
        <f>0</f>
        <v>0</v>
      </c>
      <c r="I86" s="34">
        <f>SUMIF($E$130:$E$332,C86,$U$130:$U$332)</f>
        <v>0</v>
      </c>
      <c r="J86" s="34">
        <f>0</f>
        <v>0</v>
      </c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  <c r="AA86" s="34"/>
      <c r="AB86" s="34"/>
      <c r="AC86" s="34"/>
      <c r="AD86" s="34"/>
      <c r="AE86" s="34"/>
      <c r="AF86" s="34"/>
      <c r="AG86" s="34"/>
    </row>
    <row r="87" spans="2:40" s="24" customFormat="1" ht="13" x14ac:dyDescent="0.15">
      <c r="B87" s="31"/>
      <c r="C87" s="31" t="s">
        <v>9</v>
      </c>
      <c r="D87" s="32">
        <f t="shared" ref="D87:D89" si="16">SUM(E87:F87)</f>
        <v>0</v>
      </c>
      <c r="E87" s="34">
        <f>SUMIF($E$130:$E$332,C87,$S$130:$S$332)</f>
        <v>0</v>
      </c>
      <c r="F87" s="34">
        <f>0</f>
        <v>0</v>
      </c>
      <c r="G87" s="34">
        <f>SUMIF($E$130:$E$332,C87,$T$130:$T$332)</f>
        <v>0</v>
      </c>
      <c r="H87" s="34">
        <f>0</f>
        <v>0</v>
      </c>
      <c r="I87" s="34">
        <f>SUMIF($E$130:$E$332,C87,$U$130:$U$332)</f>
        <v>0</v>
      </c>
      <c r="J87" s="34">
        <f>0</f>
        <v>0</v>
      </c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  <c r="AA87" s="34"/>
      <c r="AB87" s="34"/>
      <c r="AC87" s="34"/>
      <c r="AD87" s="34"/>
      <c r="AE87" s="34"/>
      <c r="AF87" s="34"/>
      <c r="AG87" s="34"/>
    </row>
    <row r="88" spans="2:40" s="24" customFormat="1" ht="13" x14ac:dyDescent="0.15">
      <c r="B88" s="31"/>
      <c r="C88" s="31" t="s">
        <v>10</v>
      </c>
      <c r="D88" s="32">
        <f t="shared" si="16"/>
        <v>103.38492024999999</v>
      </c>
      <c r="E88" s="34">
        <f>SUMIF($E$130:$E$332,C88,$S$130:$S$332)</f>
        <v>103.38492024999999</v>
      </c>
      <c r="F88" s="34">
        <f>0</f>
        <v>0</v>
      </c>
      <c r="G88" s="34">
        <f>SUMIF($E$130:$E$332,C88,$T$130:$T$332)</f>
        <v>103.38492024999999</v>
      </c>
      <c r="H88" s="34">
        <f>0</f>
        <v>0</v>
      </c>
      <c r="I88" s="34">
        <f>SUMIF($E$130:$E$332,C88,$U$130:$U$332)</f>
        <v>97.455841920000012</v>
      </c>
      <c r="J88" s="34">
        <f>0</f>
        <v>0</v>
      </c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  <c r="AA88" s="34"/>
      <c r="AB88" s="34"/>
      <c r="AC88" s="34"/>
      <c r="AD88" s="34"/>
      <c r="AE88" s="34"/>
      <c r="AF88" s="34"/>
      <c r="AG88" s="34"/>
    </row>
    <row r="89" spans="2:40" s="24" customFormat="1" ht="13" x14ac:dyDescent="0.15">
      <c r="B89" s="31"/>
      <c r="C89" s="31" t="s">
        <v>11</v>
      </c>
      <c r="D89" s="32">
        <f t="shared" si="16"/>
        <v>130.85527762999999</v>
      </c>
      <c r="E89" s="34">
        <f>SUMIF($E$130:$E$332,C89,$S$130:$S$332)</f>
        <v>130.85527762999999</v>
      </c>
      <c r="F89" s="34">
        <f>0</f>
        <v>0</v>
      </c>
      <c r="G89" s="34">
        <f>SUMIF($E$130:$E$332,C89,$T$130:$T$332)</f>
        <v>130.85527762999999</v>
      </c>
      <c r="H89" s="34">
        <f>0</f>
        <v>0</v>
      </c>
      <c r="I89" s="34">
        <f>SUMIF($E$130:$E$332,C89,$U$130:$U$332)</f>
        <v>128.76039587</v>
      </c>
      <c r="J89" s="34">
        <f>0</f>
        <v>0</v>
      </c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  <c r="AA89" s="34"/>
      <c r="AB89" s="34"/>
      <c r="AC89" s="34"/>
      <c r="AD89" s="34"/>
      <c r="AE89" s="34"/>
      <c r="AF89" s="34"/>
      <c r="AG89" s="34"/>
    </row>
    <row r="90" spans="2:40" s="24" customFormat="1" ht="13" x14ac:dyDescent="0.15"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16"/>
      <c r="P90" s="16"/>
      <c r="Q90" s="16"/>
      <c r="R90" s="16"/>
      <c r="S90" s="16"/>
      <c r="T90" s="16"/>
      <c r="U90" s="16"/>
      <c r="V90" s="16"/>
      <c r="W90" s="16"/>
      <c r="X90" s="16"/>
    </row>
    <row r="91" spans="2:40" s="24" customFormat="1" ht="13" x14ac:dyDescent="0.15"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16"/>
      <c r="P91" s="16"/>
      <c r="Q91" s="16"/>
      <c r="R91" s="16"/>
      <c r="S91" s="16"/>
      <c r="T91" s="16"/>
      <c r="U91" s="16"/>
      <c r="V91" s="16"/>
      <c r="W91" s="16"/>
      <c r="X91" s="16"/>
    </row>
    <row r="92" spans="2:40" s="24" customFormat="1" ht="13" x14ac:dyDescent="0.15"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16"/>
      <c r="P92" s="16"/>
      <c r="Q92" s="16"/>
      <c r="R92" s="16"/>
      <c r="S92" s="16"/>
      <c r="T92" s="16"/>
      <c r="U92" s="16"/>
      <c r="V92" s="16"/>
      <c r="W92" s="16"/>
      <c r="X92" s="16"/>
    </row>
    <row r="93" spans="2:40" s="24" customFormat="1" ht="13" x14ac:dyDescent="0.15">
      <c r="C93" s="26" t="s">
        <v>31</v>
      </c>
      <c r="D93" s="42"/>
    </row>
    <row r="94" spans="2:40" s="24" customFormat="1" x14ac:dyDescent="0.15">
      <c r="C94" s="26"/>
      <c r="D94" s="42" t="s">
        <v>27</v>
      </c>
    </row>
    <row r="95" spans="2:40" s="24" customFormat="1" ht="13" x14ac:dyDescent="0.15">
      <c r="B95" s="31" t="s">
        <v>17</v>
      </c>
      <c r="C95" s="31" t="s">
        <v>18</v>
      </c>
      <c r="D95" s="32">
        <f>SUM(E95:F95)</f>
        <v>258.41321829999998</v>
      </c>
      <c r="E95" s="33">
        <f>SUMIF($D$130:$D$332,C95,$V$130:$V$332)</f>
        <v>258.41321829999998</v>
      </c>
      <c r="F95" s="33">
        <v>0</v>
      </c>
      <c r="G95" s="33">
        <f>SUMIF($D$130:$D$332,C95,$W$130:$W$332)</f>
        <v>258.41321829999998</v>
      </c>
      <c r="H95" s="33">
        <f>0</f>
        <v>0</v>
      </c>
      <c r="I95" s="33">
        <f>SUMIF($D$130:$D$332,C95,$X$130:$X$332)</f>
        <v>257.96145940000002</v>
      </c>
      <c r="J95" s="34">
        <f>0</f>
        <v>0</v>
      </c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  <c r="AA95" s="34"/>
      <c r="AB95" s="34"/>
      <c r="AC95" s="34"/>
      <c r="AD95" s="34"/>
      <c r="AE95" s="34"/>
      <c r="AF95" s="34"/>
      <c r="AG95" s="34"/>
    </row>
    <row r="96" spans="2:40" s="24" customFormat="1" ht="13" x14ac:dyDescent="0.15">
      <c r="B96" s="31"/>
      <c r="C96" s="31" t="s">
        <v>19</v>
      </c>
      <c r="D96" s="32">
        <f t="shared" ref="D96:D100" si="17">SUM(E96:F96)</f>
        <v>0</v>
      </c>
      <c r="E96" s="33">
        <f>SUMIF($D$130:$D$332,C96,$V$130:$V$332)</f>
        <v>0</v>
      </c>
      <c r="F96" s="34">
        <v>0</v>
      </c>
      <c r="G96" s="33">
        <f>SUMIF($D$130:$D$332,C96,$W$130:$W$332)</f>
        <v>0</v>
      </c>
      <c r="H96" s="34">
        <f>0</f>
        <v>0</v>
      </c>
      <c r="I96" s="33">
        <f>SUMIF($D$130:$D$332,C96,$X$130:$X$332)</f>
        <v>0</v>
      </c>
      <c r="J96" s="34">
        <f>0</f>
        <v>0</v>
      </c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  <c r="AA96" s="34"/>
      <c r="AB96" s="34"/>
      <c r="AC96" s="34"/>
      <c r="AD96" s="34"/>
      <c r="AE96" s="34"/>
      <c r="AF96" s="34"/>
      <c r="AG96" s="34"/>
    </row>
    <row r="97" spans="2:48" s="24" customFormat="1" ht="13" x14ac:dyDescent="0.15">
      <c r="B97" s="31"/>
      <c r="C97" s="31" t="s">
        <v>20</v>
      </c>
      <c r="D97" s="32">
        <f t="shared" si="17"/>
        <v>597.5152442000001</v>
      </c>
      <c r="E97" s="33">
        <f>SUMIF($D$130:$D$332,C97,$V$130:$V$332)</f>
        <v>597.5152442000001</v>
      </c>
      <c r="F97" s="34">
        <v>0</v>
      </c>
      <c r="G97" s="33">
        <f>SUMIF($D$130:$D$332,C97,$W$130:$W$332)</f>
        <v>597.5152442000001</v>
      </c>
      <c r="H97" s="34">
        <f>0</f>
        <v>0</v>
      </c>
      <c r="I97" s="33">
        <f>SUMIF($D$130:$D$332,C97,$X$130:$X$332)</f>
        <v>595.41963390000012</v>
      </c>
      <c r="J97" s="34">
        <f>0</f>
        <v>0</v>
      </c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4"/>
      <c r="AF97" s="34"/>
      <c r="AG97" s="34"/>
    </row>
    <row r="98" spans="2:48" s="24" customFormat="1" ht="13" x14ac:dyDescent="0.15">
      <c r="B98" s="31"/>
      <c r="C98" s="31" t="s">
        <v>21</v>
      </c>
      <c r="D98" s="32">
        <f t="shared" si="17"/>
        <v>227.95441679999996</v>
      </c>
      <c r="E98" s="33">
        <f>SUMIF($D$130:$D$332,C98,$V$130:$V$332)</f>
        <v>227.95441679999996</v>
      </c>
      <c r="F98" s="34">
        <v>0</v>
      </c>
      <c r="G98" s="33">
        <f>SUMIF($D$130:$D$332,C98,$W$130:$W$332)</f>
        <v>227.95441679999996</v>
      </c>
      <c r="H98" s="34">
        <f>0</f>
        <v>0</v>
      </c>
      <c r="I98" s="33">
        <f>SUMIF($D$130:$D$332,C98,$X$130:$X$332)</f>
        <v>227.86798759999996</v>
      </c>
      <c r="J98" s="34">
        <f>0</f>
        <v>0</v>
      </c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  <c r="AB98" s="34"/>
      <c r="AC98" s="34"/>
      <c r="AD98" s="34"/>
      <c r="AE98" s="34"/>
      <c r="AF98" s="34"/>
      <c r="AG98" s="34"/>
    </row>
    <row r="99" spans="2:48" s="24" customFormat="1" ht="13" x14ac:dyDescent="0.15">
      <c r="B99" s="31"/>
      <c r="C99" s="31" t="s">
        <v>22</v>
      </c>
      <c r="D99" s="32">
        <f t="shared" si="17"/>
        <v>232.17785919999997</v>
      </c>
      <c r="E99" s="33">
        <f>SUMIF($D$130:$D$332,C99,$V$130:$V$332)</f>
        <v>232.17785919999997</v>
      </c>
      <c r="F99" s="34">
        <v>0</v>
      </c>
      <c r="G99" s="33">
        <f>SUMIF($D$130:$D$332,C99,$W$130:$W$332)</f>
        <v>232.17785919999997</v>
      </c>
      <c r="H99" s="34">
        <f>0</f>
        <v>0</v>
      </c>
      <c r="I99" s="33">
        <f>SUMIF($D$130:$D$332,C99,$X$130:$X$332)</f>
        <v>231.89458009999998</v>
      </c>
      <c r="J99" s="34">
        <f>0</f>
        <v>0</v>
      </c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  <c r="AA99" s="34"/>
      <c r="AB99" s="34"/>
      <c r="AC99" s="34"/>
      <c r="AD99" s="34"/>
      <c r="AE99" s="34"/>
      <c r="AF99" s="34"/>
      <c r="AG99" s="34"/>
    </row>
    <row r="100" spans="2:48" s="24" customFormat="1" ht="13" x14ac:dyDescent="0.15">
      <c r="B100" s="31"/>
      <c r="C100" s="31" t="s">
        <v>23</v>
      </c>
      <c r="D100" s="32">
        <f t="shared" si="17"/>
        <v>3164.8765443000002</v>
      </c>
      <c r="E100" s="33">
        <f>0</f>
        <v>0</v>
      </c>
      <c r="F100" s="35">
        <f>SUMIF($D$130:$D$332,C100,$V$130:$V$332)</f>
        <v>3164.8765443000002</v>
      </c>
      <c r="G100" s="35">
        <v>0</v>
      </c>
      <c r="H100" s="35">
        <f>SUMIF($D$130:$D$332,C100,$W$130:$W$332)</f>
        <v>3164.8765443000002</v>
      </c>
      <c r="I100" s="32">
        <f>0</f>
        <v>0</v>
      </c>
      <c r="J100" s="35">
        <f>SUMIF($D$130:$D$332,C100,$X$130:$X$332)</f>
        <v>3164.6677002000001</v>
      </c>
      <c r="K100" s="32"/>
      <c r="L100" s="32"/>
      <c r="M100" s="32"/>
      <c r="N100" s="32"/>
      <c r="O100" s="43"/>
      <c r="P100" s="44"/>
      <c r="Q100" s="32"/>
      <c r="R100" s="32"/>
      <c r="S100" s="32"/>
      <c r="T100" s="45"/>
      <c r="U100" s="44"/>
      <c r="V100" s="32"/>
      <c r="W100" s="32"/>
      <c r="X100" s="32"/>
      <c r="Y100" s="31"/>
      <c r="Z100" s="31"/>
      <c r="AA100" s="31"/>
      <c r="AB100" s="31"/>
      <c r="AC100" s="31"/>
      <c r="AD100" s="31"/>
      <c r="AE100" s="31"/>
      <c r="AF100" s="31"/>
      <c r="AG100" s="31"/>
      <c r="AK100" s="16"/>
      <c r="AL100" s="16"/>
      <c r="AM100" s="16"/>
      <c r="AN100" s="16"/>
    </row>
    <row r="101" spans="2:48" s="24" customFormat="1" ht="13" x14ac:dyDescent="0.15">
      <c r="B101" s="31"/>
      <c r="C101" s="26" t="s">
        <v>24</v>
      </c>
      <c r="D101" s="32">
        <f>SUM(D95:D100)</f>
        <v>4480.9372828000005</v>
      </c>
      <c r="E101" s="32">
        <f t="shared" ref="E101:J101" si="18">SUM(E95:E100)</f>
        <v>1316.0607385000001</v>
      </c>
      <c r="F101" s="32">
        <f t="shared" si="18"/>
        <v>3164.8765443000002</v>
      </c>
      <c r="G101" s="32">
        <f t="shared" si="18"/>
        <v>1316.0607385000001</v>
      </c>
      <c r="H101" s="32">
        <f t="shared" si="18"/>
        <v>3164.8765443000002</v>
      </c>
      <c r="I101" s="32">
        <f t="shared" si="18"/>
        <v>1313.1436610000001</v>
      </c>
      <c r="J101" s="32">
        <f t="shared" si="18"/>
        <v>3164.6677002000001</v>
      </c>
      <c r="K101" s="32"/>
      <c r="L101" s="32"/>
      <c r="M101" s="32"/>
      <c r="N101" s="32"/>
      <c r="O101" s="43"/>
      <c r="P101" s="44"/>
      <c r="Q101" s="32"/>
      <c r="R101" s="32"/>
      <c r="S101" s="32"/>
      <c r="T101" s="45"/>
      <c r="U101" s="44"/>
      <c r="V101" s="32"/>
      <c r="W101" s="32"/>
      <c r="X101" s="32"/>
      <c r="Y101" s="31"/>
      <c r="Z101" s="31"/>
      <c r="AA101" s="31"/>
      <c r="AB101" s="31"/>
      <c r="AC101" s="31"/>
      <c r="AD101" s="31"/>
      <c r="AE101" s="31"/>
      <c r="AF101" s="31"/>
      <c r="AG101" s="31"/>
      <c r="AK101" s="16"/>
      <c r="AL101" s="16"/>
      <c r="AM101" s="16"/>
      <c r="AN101" s="16"/>
    </row>
    <row r="102" spans="2:48" s="24" customFormat="1" ht="13" x14ac:dyDescent="0.15">
      <c r="B102" s="37"/>
      <c r="C102" s="37"/>
      <c r="D102" s="38"/>
      <c r="E102" s="39"/>
      <c r="F102" s="39"/>
      <c r="G102" s="39"/>
      <c r="H102" s="39"/>
      <c r="I102" s="39"/>
      <c r="J102" s="39"/>
      <c r="K102" s="39"/>
      <c r="L102" s="39"/>
      <c r="M102" s="39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  <c r="AA102" s="39"/>
      <c r="AB102" s="39"/>
      <c r="AC102" s="39"/>
      <c r="AD102" s="39"/>
      <c r="AE102" s="39"/>
      <c r="AF102" s="39"/>
      <c r="AG102" s="39"/>
    </row>
    <row r="103" spans="2:48" s="24" customFormat="1" ht="13" x14ac:dyDescent="0.15">
      <c r="B103" s="31" t="s">
        <v>25</v>
      </c>
      <c r="C103" s="31" t="s">
        <v>8</v>
      </c>
      <c r="D103" s="32">
        <f>SUM(E103:F103)</f>
        <v>0</v>
      </c>
      <c r="E103" s="34">
        <f>SUMIF($E$130:$E$332,C103,$V$130:$V$332)</f>
        <v>0</v>
      </c>
      <c r="F103" s="34">
        <f>0</f>
        <v>0</v>
      </c>
      <c r="G103" s="34">
        <f>SUMIF($E$130:$E$332,C103,$W$130:$W$332)</f>
        <v>0</v>
      </c>
      <c r="H103" s="34">
        <f>0</f>
        <v>0</v>
      </c>
      <c r="I103" s="34">
        <f>SUMIF($E$130:$E$332,C103,$X$130:$X$332)</f>
        <v>0</v>
      </c>
      <c r="J103" s="34">
        <f>0</f>
        <v>0</v>
      </c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  <c r="X103" s="34"/>
      <c r="Y103" s="34"/>
      <c r="Z103" s="34"/>
      <c r="AA103" s="34"/>
      <c r="AB103" s="34"/>
      <c r="AC103" s="34"/>
      <c r="AD103" s="34"/>
      <c r="AE103" s="34"/>
      <c r="AF103" s="34"/>
      <c r="AG103" s="34"/>
    </row>
    <row r="104" spans="2:48" s="24" customFormat="1" ht="13" x14ac:dyDescent="0.15">
      <c r="B104" s="31"/>
      <c r="C104" s="31" t="s">
        <v>9</v>
      </c>
      <c r="D104" s="32">
        <f t="shared" ref="D104:D106" si="19">SUM(E104:F104)</f>
        <v>26.8912108</v>
      </c>
      <c r="E104" s="34">
        <f>SUMIF($E$130:$E$332,C104,$V$130:$V$332)</f>
        <v>26.8912108</v>
      </c>
      <c r="F104" s="34">
        <f>0</f>
        <v>0</v>
      </c>
      <c r="G104" s="34">
        <f>SUMIF($E$130:$E$332,C104,$W$130:$W$332)</f>
        <v>26.8912108</v>
      </c>
      <c r="H104" s="34">
        <f>0</f>
        <v>0</v>
      </c>
      <c r="I104" s="34">
        <f>SUMIF($E$130:$E$332,C104,$X$130:$X$332)</f>
        <v>26.854263</v>
      </c>
      <c r="J104" s="34">
        <f>0</f>
        <v>0</v>
      </c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  <c r="AA104" s="34"/>
      <c r="AB104" s="34"/>
      <c r="AC104" s="34"/>
      <c r="AD104" s="34"/>
      <c r="AE104" s="34"/>
      <c r="AF104" s="34"/>
      <c r="AG104" s="34"/>
    </row>
    <row r="105" spans="2:48" s="24" customFormat="1" ht="13" x14ac:dyDescent="0.15">
      <c r="B105" s="31"/>
      <c r="C105" s="31" t="s">
        <v>10</v>
      </c>
      <c r="D105" s="32">
        <f t="shared" si="19"/>
        <v>120.22150910000001</v>
      </c>
      <c r="E105" s="34">
        <f>SUMIF($E$130:$E$332,C105,$V$130:$V$332)</f>
        <v>120.22150910000001</v>
      </c>
      <c r="F105" s="34">
        <f>0</f>
        <v>0</v>
      </c>
      <c r="G105" s="34">
        <f>SUMIF($E$130:$E$332,C105,$W$130:$W$332)</f>
        <v>120.22150910000001</v>
      </c>
      <c r="H105" s="34">
        <f>0</f>
        <v>0</v>
      </c>
      <c r="I105" s="34">
        <f>SUMIF($E$130:$E$332,C105,$X$130:$X$332)</f>
        <v>120.1848418</v>
      </c>
      <c r="J105" s="34">
        <f>0</f>
        <v>0</v>
      </c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  <c r="X105" s="34"/>
      <c r="Y105" s="34"/>
      <c r="Z105" s="34"/>
      <c r="AA105" s="34"/>
      <c r="AB105" s="34"/>
      <c r="AC105" s="34"/>
      <c r="AD105" s="34"/>
      <c r="AE105" s="34"/>
      <c r="AF105" s="34"/>
      <c r="AG105" s="34"/>
    </row>
    <row r="106" spans="2:48" s="24" customFormat="1" ht="13" x14ac:dyDescent="0.15">
      <c r="B106" s="31"/>
      <c r="C106" s="31" t="s">
        <v>11</v>
      </c>
      <c r="D106" s="32">
        <f t="shared" si="19"/>
        <v>95.895506999999995</v>
      </c>
      <c r="E106" s="34">
        <f>SUMIF($E$130:$E$332,C106,$V$130:$V$332)</f>
        <v>95.895506999999995</v>
      </c>
      <c r="F106" s="34">
        <f>0</f>
        <v>0</v>
      </c>
      <c r="G106" s="34">
        <f>SUMIF($E$130:$E$332,C106,$W$130:$W$332)</f>
        <v>95.895506999999995</v>
      </c>
      <c r="H106" s="34">
        <f>0</f>
        <v>0</v>
      </c>
      <c r="I106" s="34">
        <f>SUMIF($E$130:$E$332,C106,$X$130:$X$332)</f>
        <v>95.833895900000002</v>
      </c>
      <c r="J106" s="34">
        <f>0</f>
        <v>0</v>
      </c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34"/>
      <c r="AA106" s="34"/>
      <c r="AB106" s="34"/>
      <c r="AC106" s="34"/>
      <c r="AD106" s="34"/>
      <c r="AE106" s="34"/>
      <c r="AF106" s="34"/>
      <c r="AG106" s="34"/>
    </row>
    <row r="107" spans="2:48" s="24" customFormat="1" ht="13" x14ac:dyDescent="0.15"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16"/>
      <c r="P107" s="16"/>
      <c r="Q107" s="16"/>
      <c r="R107" s="16"/>
      <c r="S107" s="16"/>
      <c r="T107" s="16"/>
      <c r="U107" s="16"/>
      <c r="V107" s="16"/>
      <c r="W107" s="16"/>
      <c r="X107" s="16"/>
    </row>
    <row r="108" spans="2:48" x14ac:dyDescent="0.2">
      <c r="B108" s="24"/>
      <c r="C108" s="24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24"/>
      <c r="Z108" s="24"/>
      <c r="AA108" s="24"/>
      <c r="AB108" s="24"/>
      <c r="AC108" s="24"/>
      <c r="AD108" s="24"/>
      <c r="AE108" s="24"/>
      <c r="AF108" s="24"/>
      <c r="AG108" s="24"/>
    </row>
    <row r="109" spans="2:48" s="24" customFormat="1" ht="13" customHeight="1" thickBot="1" x14ac:dyDescent="0.2"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16"/>
      <c r="P109" s="16"/>
      <c r="Q109" s="16"/>
      <c r="R109" s="16"/>
      <c r="S109" s="16"/>
      <c r="T109" s="16"/>
      <c r="U109" s="16"/>
      <c r="V109" s="16"/>
      <c r="W109" s="16"/>
      <c r="X109" s="16"/>
    </row>
    <row r="110" spans="2:48" s="24" customFormat="1" ht="12.75" customHeight="1" x14ac:dyDescent="0.15">
      <c r="C110" s="26" t="s">
        <v>32</v>
      </c>
      <c r="D110" s="27"/>
      <c r="E110" s="47" t="s">
        <v>33</v>
      </c>
      <c r="F110" s="48"/>
      <c r="G110" s="48"/>
      <c r="H110" s="48"/>
      <c r="I110" s="49"/>
      <c r="AK110" s="16"/>
      <c r="AL110" s="16"/>
      <c r="AM110" s="16"/>
      <c r="AN110" s="16"/>
      <c r="AO110" s="16"/>
      <c r="AP110" s="16"/>
      <c r="AQ110" s="16"/>
      <c r="AR110" s="16"/>
      <c r="AS110" s="16"/>
      <c r="AT110" s="16"/>
      <c r="AU110" s="16"/>
      <c r="AV110" s="16"/>
    </row>
    <row r="111" spans="2:48" s="16" customFormat="1" ht="15" thickBot="1" x14ac:dyDescent="0.2">
      <c r="B111" s="24"/>
      <c r="C111" s="26"/>
      <c r="D111" s="27" t="s">
        <v>27</v>
      </c>
      <c r="E111" s="28" t="s">
        <v>34</v>
      </c>
      <c r="F111" s="29"/>
      <c r="G111" s="29"/>
      <c r="H111" s="29"/>
      <c r="I111" s="30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  <c r="AA111" s="24"/>
      <c r="AB111" s="24"/>
      <c r="AC111" s="24"/>
      <c r="AD111" s="24"/>
      <c r="AE111" s="24"/>
      <c r="AF111" s="24"/>
      <c r="AG111" s="24"/>
      <c r="AH111" s="24"/>
      <c r="AI111" s="24"/>
      <c r="AJ111" s="24"/>
    </row>
    <row r="112" spans="2:48" s="24" customFormat="1" ht="13" x14ac:dyDescent="0.15">
      <c r="B112" s="31" t="s">
        <v>17</v>
      </c>
      <c r="C112" s="31" t="s">
        <v>18</v>
      </c>
      <c r="D112" s="32">
        <f>SUM(E112:F112)</f>
        <v>1045.39774541</v>
      </c>
      <c r="E112" s="33">
        <f>SUMIF($D$130:$D$332,C112,$Y$130:$Y$332)</f>
        <v>1045.39774541</v>
      </c>
      <c r="F112" s="33">
        <v>0</v>
      </c>
      <c r="G112" s="33">
        <f>SUMIF($D$130:$D$332,C112,$Z$130:$Z$332)</f>
        <v>1045.39774541</v>
      </c>
      <c r="H112" s="33">
        <f>0</f>
        <v>0</v>
      </c>
      <c r="I112" s="33">
        <f>SUMIF($D$130:$D$332,C112,$AA$130:$AA$332)</f>
        <v>1012.18520738</v>
      </c>
      <c r="J112" s="34">
        <f>0</f>
        <v>0</v>
      </c>
      <c r="K112" s="34"/>
      <c r="L112" s="34"/>
      <c r="M112" s="34"/>
      <c r="N112" s="34"/>
      <c r="O112" s="34"/>
      <c r="P112" s="34"/>
      <c r="Q112" s="34"/>
      <c r="R112" s="34"/>
      <c r="S112" s="34"/>
      <c r="T112" s="34"/>
      <c r="U112" s="34"/>
      <c r="V112" s="34"/>
      <c r="W112" s="34"/>
      <c r="X112" s="34"/>
      <c r="Y112" s="34"/>
      <c r="Z112" s="34"/>
      <c r="AA112" s="34"/>
      <c r="AB112" s="34"/>
      <c r="AC112" s="34"/>
      <c r="AD112" s="34"/>
      <c r="AE112" s="34"/>
      <c r="AF112" s="34"/>
      <c r="AG112" s="34"/>
      <c r="AL112" s="16"/>
      <c r="AM112" s="16"/>
      <c r="AN112" s="16"/>
      <c r="AO112" s="16"/>
    </row>
    <row r="113" spans="1:55" s="24" customFormat="1" ht="13" x14ac:dyDescent="0.15">
      <c r="B113" s="31"/>
      <c r="C113" s="31" t="s">
        <v>19</v>
      </c>
      <c r="D113" s="32">
        <f t="shared" ref="D113:D117" si="20">SUM(E113:F113)</f>
        <v>7.8861560400000004</v>
      </c>
      <c r="E113" s="33">
        <f>SUMIF($D$130:$D$332,C113,$Y$130:$Y$332)</f>
        <v>7.8861560400000004</v>
      </c>
      <c r="F113" s="34">
        <v>0</v>
      </c>
      <c r="G113" s="33">
        <f>SUMIF($D$130:$D$332,C113,$Z$130:$Z$332)</f>
        <v>7.8861560400000004</v>
      </c>
      <c r="H113" s="34">
        <f>0</f>
        <v>0</v>
      </c>
      <c r="I113" s="34">
        <f>SUMIF($D$130:$D$332,C113,$AA$130:$AA$332)</f>
        <v>7.4905874300000006</v>
      </c>
      <c r="J113" s="34">
        <f>0</f>
        <v>0</v>
      </c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4"/>
      <c r="V113" s="34"/>
      <c r="W113" s="34"/>
      <c r="X113" s="34"/>
      <c r="Y113" s="34"/>
      <c r="Z113" s="34"/>
      <c r="AA113" s="34"/>
      <c r="AB113" s="34"/>
      <c r="AC113" s="34"/>
      <c r="AD113" s="34"/>
      <c r="AE113" s="34"/>
      <c r="AF113" s="34"/>
      <c r="AG113" s="34"/>
      <c r="AL113" s="16"/>
      <c r="AM113" s="16"/>
      <c r="AN113" s="16"/>
      <c r="AO113" s="16"/>
    </row>
    <row r="114" spans="1:55" s="24" customFormat="1" ht="13" x14ac:dyDescent="0.15">
      <c r="B114" s="31"/>
      <c r="C114" s="31" t="s">
        <v>20</v>
      </c>
      <c r="D114" s="32">
        <f t="shared" si="20"/>
        <v>173.15565534999999</v>
      </c>
      <c r="E114" s="33">
        <f>SUMIF($D$130:$D$332,C114,$Y$130:$Y$332)</f>
        <v>173.15565534999999</v>
      </c>
      <c r="F114" s="34">
        <v>0</v>
      </c>
      <c r="G114" s="33">
        <f>SUMIF($D$130:$D$332,C114,$Z$130:$Z$332)</f>
        <v>173.15565534999999</v>
      </c>
      <c r="H114" s="34">
        <f>0</f>
        <v>0</v>
      </c>
      <c r="I114" s="34">
        <f>SUMIF($D$130:$D$332,C114,$AA$130:$AA$332)</f>
        <v>172.33399828</v>
      </c>
      <c r="J114" s="34">
        <f>0</f>
        <v>0</v>
      </c>
      <c r="K114" s="34"/>
      <c r="L114" s="34"/>
      <c r="M114" s="34"/>
      <c r="N114" s="34"/>
      <c r="O114" s="34"/>
      <c r="P114" s="34"/>
      <c r="Q114" s="34"/>
      <c r="R114" s="34"/>
      <c r="S114" s="34"/>
      <c r="T114" s="34"/>
      <c r="U114" s="34"/>
      <c r="V114" s="34"/>
      <c r="W114" s="34"/>
      <c r="X114" s="34"/>
      <c r="Y114" s="34"/>
      <c r="Z114" s="34"/>
      <c r="AA114" s="34"/>
      <c r="AB114" s="34"/>
      <c r="AC114" s="34"/>
      <c r="AD114" s="34"/>
      <c r="AE114" s="34"/>
      <c r="AF114" s="34"/>
      <c r="AG114" s="34"/>
      <c r="AL114" s="16"/>
      <c r="AM114" s="16"/>
      <c r="AN114" s="16"/>
      <c r="AO114" s="16"/>
    </row>
    <row r="115" spans="1:55" s="24" customFormat="1" ht="13" x14ac:dyDescent="0.15">
      <c r="B115" s="31"/>
      <c r="C115" s="31" t="s">
        <v>21</v>
      </c>
      <c r="D115" s="32">
        <f t="shared" si="20"/>
        <v>334.85578941</v>
      </c>
      <c r="E115" s="33">
        <f>SUMIF($D$130:$D$332,C115,$Y$130:$Y$332)</f>
        <v>334.85578941</v>
      </c>
      <c r="F115" s="34">
        <v>0</v>
      </c>
      <c r="G115" s="33">
        <f>SUMIF($D$130:$D$332,C115,$Z$130:$Z$332)</f>
        <v>334.85578941</v>
      </c>
      <c r="H115" s="34">
        <f>0</f>
        <v>0</v>
      </c>
      <c r="I115" s="34">
        <f>SUMIF($D$130:$D$332,C115,$AA$130:$AA$332)</f>
        <v>331.24142301000001</v>
      </c>
      <c r="J115" s="34">
        <f>0</f>
        <v>0</v>
      </c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/>
      <c r="Z115" s="34"/>
      <c r="AA115" s="34"/>
      <c r="AB115" s="34"/>
      <c r="AC115" s="34"/>
      <c r="AD115" s="34"/>
      <c r="AE115" s="34"/>
      <c r="AF115" s="34"/>
      <c r="AG115" s="34"/>
      <c r="AL115" s="16"/>
      <c r="AM115" s="16"/>
      <c r="AN115" s="16"/>
      <c r="AO115" s="16"/>
    </row>
    <row r="116" spans="1:55" s="24" customFormat="1" ht="13" x14ac:dyDescent="0.15">
      <c r="B116" s="31"/>
      <c r="C116" s="31" t="s">
        <v>22</v>
      </c>
      <c r="D116" s="32">
        <f t="shared" si="20"/>
        <v>393.30214373999996</v>
      </c>
      <c r="E116" s="33">
        <f>SUMIF($D$130:$D$332,C116,$Y$130:$Y$332)</f>
        <v>393.30214373999996</v>
      </c>
      <c r="F116" s="34">
        <v>0</v>
      </c>
      <c r="G116" s="33">
        <f>SUMIF($D$130:$D$332,C116,$Z$130:$Z$332)</f>
        <v>393.30214373999996</v>
      </c>
      <c r="H116" s="34">
        <f>0</f>
        <v>0</v>
      </c>
      <c r="I116" s="34">
        <f>SUMIF($D$130:$D$332,C116,$AA$130:$AA$332)</f>
        <v>392.68811210999991</v>
      </c>
      <c r="J116" s="34">
        <f>0</f>
        <v>0</v>
      </c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4"/>
      <c r="AA116" s="34"/>
      <c r="AB116" s="34"/>
      <c r="AC116" s="34"/>
      <c r="AD116" s="34"/>
      <c r="AE116" s="34"/>
      <c r="AF116" s="34"/>
      <c r="AG116" s="34"/>
      <c r="AL116" s="16"/>
      <c r="AM116" s="16"/>
      <c r="AN116" s="16"/>
      <c r="AO116" s="16"/>
    </row>
    <row r="117" spans="1:55" s="24" customFormat="1" ht="13" x14ac:dyDescent="0.15">
      <c r="B117" s="31"/>
      <c r="C117" s="31" t="s">
        <v>23</v>
      </c>
      <c r="D117" s="32">
        <f t="shared" si="20"/>
        <v>6037.4812586600001</v>
      </c>
      <c r="E117" s="33">
        <f>0</f>
        <v>0</v>
      </c>
      <c r="F117" s="35">
        <f>SUMIF($D$130:$D$332,C117,$Y$130:$Y$332)</f>
        <v>6037.4812586600001</v>
      </c>
      <c r="G117" s="35">
        <v>0</v>
      </c>
      <c r="H117" s="35">
        <f>SUMIF($D$130:$D$332,C117,$Z$130:$Z$332)</f>
        <v>6037.4812586600001</v>
      </c>
      <c r="I117" s="32">
        <f>0</f>
        <v>0</v>
      </c>
      <c r="J117" s="35">
        <f>SUMIF($D$130:$D$332,C117,$AA$130:$AA$332)</f>
        <v>6026.3923287799998</v>
      </c>
      <c r="K117" s="32"/>
      <c r="L117" s="32"/>
      <c r="M117" s="32"/>
      <c r="N117" s="32"/>
      <c r="O117" s="43"/>
      <c r="P117" s="44"/>
      <c r="Q117" s="32"/>
      <c r="R117" s="32"/>
      <c r="S117" s="32"/>
      <c r="T117" s="45"/>
      <c r="U117" s="44"/>
      <c r="V117" s="32"/>
      <c r="W117" s="32"/>
      <c r="X117" s="32"/>
      <c r="Y117" s="31"/>
      <c r="Z117" s="31"/>
      <c r="AA117" s="31"/>
      <c r="AB117" s="31"/>
      <c r="AC117" s="31"/>
      <c r="AD117" s="31"/>
      <c r="AE117" s="31"/>
      <c r="AF117" s="31"/>
      <c r="AG117" s="31"/>
      <c r="AL117" s="16"/>
      <c r="AM117" s="16"/>
      <c r="AN117" s="16"/>
      <c r="AO117" s="16"/>
    </row>
    <row r="118" spans="1:55" s="24" customFormat="1" ht="13" x14ac:dyDescent="0.15">
      <c r="B118" s="31"/>
      <c r="C118" s="26" t="s">
        <v>35</v>
      </c>
      <c r="D118" s="32">
        <f>SUM(D112:D117)</f>
        <v>7992.0787486099998</v>
      </c>
      <c r="E118" s="32">
        <f t="shared" ref="E118:J118" si="21">SUM(E112:E117)</f>
        <v>1954.59748995</v>
      </c>
      <c r="F118" s="32">
        <f t="shared" si="21"/>
        <v>6037.4812586600001</v>
      </c>
      <c r="G118" s="32">
        <f t="shared" si="21"/>
        <v>1954.59748995</v>
      </c>
      <c r="H118" s="32">
        <f t="shared" si="21"/>
        <v>6037.4812586600001</v>
      </c>
      <c r="I118" s="32">
        <f t="shared" si="21"/>
        <v>1915.93932821</v>
      </c>
      <c r="J118" s="32">
        <f t="shared" si="21"/>
        <v>6026.3923287799998</v>
      </c>
      <c r="K118" s="32"/>
      <c r="L118" s="32"/>
      <c r="M118" s="32"/>
      <c r="N118" s="32"/>
      <c r="O118" s="43"/>
      <c r="P118" s="44"/>
      <c r="Q118" s="32"/>
      <c r="R118" s="32"/>
      <c r="S118" s="32"/>
      <c r="T118" s="45"/>
      <c r="U118" s="44"/>
      <c r="V118" s="32"/>
      <c r="W118" s="32"/>
      <c r="X118" s="32"/>
      <c r="Y118" s="31"/>
      <c r="Z118" s="31"/>
      <c r="AA118" s="31"/>
      <c r="AB118" s="31"/>
      <c r="AC118" s="31"/>
      <c r="AD118" s="31"/>
      <c r="AE118" s="31"/>
      <c r="AF118" s="31"/>
      <c r="AG118" s="31"/>
      <c r="AL118" s="16"/>
      <c r="AM118" s="16"/>
      <c r="AN118" s="16"/>
      <c r="AO118" s="16"/>
    </row>
    <row r="119" spans="1:55" s="24" customFormat="1" ht="13" x14ac:dyDescent="0.15">
      <c r="B119" s="37"/>
      <c r="C119" s="37"/>
      <c r="D119" s="38"/>
      <c r="E119" s="39"/>
      <c r="F119" s="39"/>
      <c r="G119" s="39"/>
      <c r="H119" s="39"/>
      <c r="I119" s="39"/>
      <c r="J119" s="39"/>
      <c r="K119" s="39"/>
      <c r="L119" s="39"/>
      <c r="M119" s="39"/>
      <c r="N119" s="39"/>
      <c r="O119" s="39"/>
      <c r="P119" s="39"/>
      <c r="Q119" s="39"/>
      <c r="R119" s="39"/>
      <c r="S119" s="39"/>
      <c r="T119" s="39"/>
      <c r="U119" s="39"/>
      <c r="V119" s="39"/>
      <c r="W119" s="39"/>
      <c r="X119" s="39"/>
      <c r="Y119" s="39"/>
      <c r="Z119" s="39"/>
      <c r="AA119" s="39"/>
      <c r="AB119" s="39"/>
      <c r="AC119" s="39"/>
      <c r="AD119" s="39"/>
      <c r="AE119" s="39"/>
      <c r="AF119" s="39"/>
      <c r="AG119" s="39"/>
      <c r="AL119" s="16"/>
      <c r="AM119" s="16"/>
      <c r="AN119" s="16"/>
      <c r="AO119" s="16"/>
    </row>
    <row r="120" spans="1:55" s="24" customFormat="1" ht="13" x14ac:dyDescent="0.15">
      <c r="B120" s="31" t="s">
        <v>25</v>
      </c>
      <c r="C120" s="31" t="s">
        <v>8</v>
      </c>
      <c r="D120" s="32">
        <f>SUM(E120:F120)</f>
        <v>0.1999784</v>
      </c>
      <c r="E120" s="34">
        <f>SUMIF($E$130:$E$332,C120,$Y$130:$Y$332)</f>
        <v>0.1999784</v>
      </c>
      <c r="F120" s="34">
        <v>0</v>
      </c>
      <c r="G120" s="34">
        <f>SUMIF($E$130:$E$332,C120,$Z$130:$Z$332)</f>
        <v>0.1999784</v>
      </c>
      <c r="H120" s="34">
        <f>0</f>
        <v>0</v>
      </c>
      <c r="I120" s="34">
        <f>SUMIF($E$130:$E$332,C120,$AA$130:$AA$332)</f>
        <v>0.18834509999999999</v>
      </c>
      <c r="J120" s="34">
        <f>0</f>
        <v>0</v>
      </c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4"/>
      <c r="AA120" s="34"/>
      <c r="AB120" s="34"/>
      <c r="AC120" s="34"/>
      <c r="AD120" s="34"/>
      <c r="AE120" s="34"/>
      <c r="AF120" s="34"/>
      <c r="AG120" s="34"/>
      <c r="AL120" s="16"/>
      <c r="AM120" s="16"/>
      <c r="AN120" s="16"/>
      <c r="AO120" s="16"/>
    </row>
    <row r="121" spans="1:55" s="24" customFormat="1" ht="13" x14ac:dyDescent="0.15">
      <c r="B121" s="31"/>
      <c r="C121" s="31" t="s">
        <v>9</v>
      </c>
      <c r="D121" s="32">
        <f t="shared" ref="D121:D123" si="22">SUM(E121:F121)</f>
        <v>60.528888500000001</v>
      </c>
      <c r="E121" s="34">
        <f t="shared" ref="E121:E123" si="23">SUMIF($E$130:$E$332,C121,$Y$130:$Y$332)</f>
        <v>60.528888500000001</v>
      </c>
      <c r="F121" s="34">
        <f>0</f>
        <v>0</v>
      </c>
      <c r="G121" s="34">
        <f>SUMIF($E$130:$E$332,C121,$Z$130:$Z$332)</f>
        <v>60.528888500000001</v>
      </c>
      <c r="H121" s="34">
        <f>0</f>
        <v>0</v>
      </c>
      <c r="I121" s="34">
        <f t="shared" ref="I121:I123" si="24">SUMIF($E$130:$E$332,C121,$AA$130:$AA$332)</f>
        <v>60.359903000000003</v>
      </c>
      <c r="J121" s="34">
        <f>0</f>
        <v>0</v>
      </c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  <c r="Z121" s="34"/>
      <c r="AA121" s="34"/>
      <c r="AB121" s="34"/>
      <c r="AC121" s="34"/>
      <c r="AD121" s="34"/>
      <c r="AE121" s="34"/>
      <c r="AF121" s="34"/>
      <c r="AG121" s="34"/>
      <c r="AL121" s="16"/>
      <c r="AM121" s="16"/>
      <c r="AN121" s="16"/>
      <c r="AO121" s="16"/>
    </row>
    <row r="122" spans="1:55" s="24" customFormat="1" ht="13" x14ac:dyDescent="0.15">
      <c r="B122" s="31"/>
      <c r="C122" s="31" t="s">
        <v>10</v>
      </c>
      <c r="D122" s="32">
        <f t="shared" si="22"/>
        <v>437.58403028000009</v>
      </c>
      <c r="E122" s="34">
        <f t="shared" si="23"/>
        <v>437.58403028000009</v>
      </c>
      <c r="F122" s="34">
        <f>0</f>
        <v>0</v>
      </c>
      <c r="G122" s="34">
        <f t="shared" ref="G122:G123" si="25">SUMIF($E$130:$E$332,C122,$Z$130:$Z$332)</f>
        <v>437.58403028000009</v>
      </c>
      <c r="H122" s="34">
        <f>0</f>
        <v>0</v>
      </c>
      <c r="I122" s="34">
        <f t="shared" si="24"/>
        <v>430.29180348000006</v>
      </c>
      <c r="J122" s="34">
        <f>0</f>
        <v>0</v>
      </c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34"/>
      <c r="AA122" s="34"/>
      <c r="AB122" s="34"/>
      <c r="AC122" s="34"/>
      <c r="AD122" s="34"/>
      <c r="AE122" s="34"/>
      <c r="AF122" s="34"/>
      <c r="AG122" s="34"/>
      <c r="AL122" s="16"/>
      <c r="AM122" s="16"/>
      <c r="AN122" s="16"/>
      <c r="AO122" s="16"/>
    </row>
    <row r="123" spans="1:55" s="24" customFormat="1" ht="13" x14ac:dyDescent="0.15">
      <c r="B123" s="31"/>
      <c r="C123" s="31" t="s">
        <v>11</v>
      </c>
      <c r="D123" s="32">
        <f t="shared" si="22"/>
        <v>71.091550760000004</v>
      </c>
      <c r="E123" s="34">
        <f t="shared" si="23"/>
        <v>71.091550760000004</v>
      </c>
      <c r="F123" s="34">
        <f>0</f>
        <v>0</v>
      </c>
      <c r="G123" s="34">
        <f t="shared" si="25"/>
        <v>71.091550760000004</v>
      </c>
      <c r="H123" s="34">
        <f>0</f>
        <v>0</v>
      </c>
      <c r="I123" s="34">
        <f t="shared" si="24"/>
        <v>67.147732959999999</v>
      </c>
      <c r="J123" s="34">
        <f>0</f>
        <v>0</v>
      </c>
      <c r="K123" s="34"/>
      <c r="L123" s="34"/>
      <c r="M123" s="34"/>
      <c r="N123" s="34"/>
      <c r="O123" s="34"/>
      <c r="P123" s="34"/>
      <c r="Q123" s="34"/>
      <c r="R123" s="34"/>
      <c r="S123" s="34"/>
      <c r="T123" s="34"/>
      <c r="U123" s="34"/>
      <c r="V123" s="34"/>
      <c r="W123" s="34"/>
      <c r="X123" s="34"/>
      <c r="Y123" s="34"/>
      <c r="Z123" s="34"/>
      <c r="AA123" s="34"/>
      <c r="AB123" s="34"/>
      <c r="AC123" s="34"/>
      <c r="AD123" s="34"/>
      <c r="AE123" s="34"/>
      <c r="AF123" s="34"/>
      <c r="AG123" s="34"/>
      <c r="AL123" s="16"/>
      <c r="AM123" s="16"/>
      <c r="AN123" s="16"/>
      <c r="AO123" s="16"/>
    </row>
    <row r="124" spans="1:55" s="24" customFormat="1" ht="13" x14ac:dyDescent="0.15">
      <c r="A124" s="17"/>
      <c r="B124" s="17"/>
      <c r="C124" s="17" t="s">
        <v>36</v>
      </c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  <c r="AH124" s="17"/>
      <c r="AI124" s="17"/>
      <c r="AJ124" s="17"/>
      <c r="AK124" s="17"/>
      <c r="AL124" s="17"/>
      <c r="AM124" s="17"/>
      <c r="AN124" s="16"/>
      <c r="AO124" s="16"/>
    </row>
    <row r="125" spans="1:55" s="24" customFormat="1" thickBot="1" x14ac:dyDescent="0.2"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N125" s="16"/>
      <c r="AO125" s="16"/>
    </row>
    <row r="126" spans="1:55" s="24" customFormat="1" ht="13" x14ac:dyDescent="0.15">
      <c r="C126" s="17"/>
      <c r="D126" s="17"/>
      <c r="E126" s="20" t="s">
        <v>37</v>
      </c>
      <c r="F126" s="50"/>
      <c r="G126" s="50"/>
      <c r="H126" s="50"/>
      <c r="I126" s="51"/>
      <c r="J126" s="52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W126" s="16"/>
      <c r="AX126" s="16"/>
      <c r="AY126" s="16"/>
    </row>
    <row r="127" spans="1:55" s="24" customFormat="1" thickBot="1" x14ac:dyDescent="0.2">
      <c r="C127" s="17"/>
      <c r="D127" s="17"/>
      <c r="E127" s="53" t="s">
        <v>38</v>
      </c>
      <c r="F127" s="54"/>
      <c r="G127" s="54"/>
      <c r="H127" s="54"/>
      <c r="I127" s="54"/>
      <c r="J127" s="55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 t="s">
        <v>39</v>
      </c>
      <c r="AC127" s="17"/>
      <c r="AD127" s="17"/>
      <c r="AE127" s="17"/>
      <c r="AF127" s="17"/>
      <c r="AN127" s="56"/>
      <c r="AQ127" s="57"/>
      <c r="AV127" s="16"/>
      <c r="AW127" s="16"/>
      <c r="AX127" s="16"/>
      <c r="AY127" s="16"/>
    </row>
    <row r="128" spans="1:55" s="24" customFormat="1" ht="12.75" customHeight="1" x14ac:dyDescent="0.2">
      <c r="B128" s="26" t="s">
        <v>40</v>
      </c>
      <c r="C128" s="31"/>
      <c r="D128" s="31"/>
      <c r="E128" s="58"/>
      <c r="F128" s="59" t="s">
        <v>41</v>
      </c>
      <c r="G128" s="60" t="s">
        <v>13</v>
      </c>
      <c r="H128" s="60"/>
      <c r="I128" s="60"/>
      <c r="J128" s="61" t="s">
        <v>26</v>
      </c>
      <c r="K128" s="61"/>
      <c r="L128" s="61"/>
      <c r="M128" s="61" t="s">
        <v>28</v>
      </c>
      <c r="N128" s="61"/>
      <c r="O128" s="61"/>
      <c r="P128" s="62" t="s">
        <v>29</v>
      </c>
      <c r="Q128" s="62"/>
      <c r="R128" s="62"/>
      <c r="S128" s="62" t="s">
        <v>30</v>
      </c>
      <c r="T128" s="62"/>
      <c r="U128" s="62"/>
      <c r="V128" s="62" t="s">
        <v>31</v>
      </c>
      <c r="W128" s="62"/>
      <c r="X128" s="62"/>
      <c r="Y128" s="62" t="s">
        <v>32</v>
      </c>
      <c r="Z128" s="62"/>
      <c r="AA128" s="62"/>
      <c r="AB128" s="24" t="s">
        <v>42</v>
      </c>
      <c r="AC128" s="46"/>
      <c r="AD128" s="46"/>
      <c r="AE128" s="46"/>
      <c r="AF128" s="46"/>
      <c r="AG128" s="46"/>
      <c r="AH128" s="46"/>
      <c r="AI128" s="46"/>
      <c r="AJ128" s="46"/>
      <c r="AK128" s="46"/>
      <c r="AL128" s="46"/>
      <c r="AM128" s="46"/>
      <c r="AN128" s="46"/>
      <c r="AO128" s="46"/>
      <c r="AP128" s="46"/>
      <c r="AQ128" s="46"/>
      <c r="AR128" s="46"/>
      <c r="AS128" s="46"/>
      <c r="AT128" s="46"/>
      <c r="AU128" s="46"/>
      <c r="AV128" s="46"/>
      <c r="AW128" s="46"/>
      <c r="AX128" s="46"/>
      <c r="BA128" s="63" t="s">
        <v>43</v>
      </c>
      <c r="BB128" s="63" t="s">
        <v>44</v>
      </c>
      <c r="BC128" s="63" t="s">
        <v>45</v>
      </c>
    </row>
    <row r="129" spans="2:57" s="24" customFormat="1" ht="12.75" customHeight="1" x14ac:dyDescent="0.2">
      <c r="B129" s="26" t="s">
        <v>46</v>
      </c>
      <c r="C129" s="26" t="s">
        <v>47</v>
      </c>
      <c r="D129" s="26" t="s">
        <v>48</v>
      </c>
      <c r="E129" s="26" t="s">
        <v>49</v>
      </c>
      <c r="F129" s="32" t="s">
        <v>50</v>
      </c>
      <c r="G129" s="64" t="s">
        <v>51</v>
      </c>
      <c r="H129" s="64" t="s">
        <v>52</v>
      </c>
      <c r="I129" s="64" t="s">
        <v>53</v>
      </c>
      <c r="J129" s="64" t="s">
        <v>51</v>
      </c>
      <c r="K129" s="64" t="s">
        <v>52</v>
      </c>
      <c r="L129" s="64" t="s">
        <v>53</v>
      </c>
      <c r="M129" s="64" t="s">
        <v>51</v>
      </c>
      <c r="N129" s="64" t="s">
        <v>52</v>
      </c>
      <c r="O129" s="64" t="s">
        <v>53</v>
      </c>
      <c r="P129" s="64" t="s">
        <v>51</v>
      </c>
      <c r="Q129" s="64" t="s">
        <v>52</v>
      </c>
      <c r="R129" s="64" t="s">
        <v>53</v>
      </c>
      <c r="S129" s="64" t="s">
        <v>51</v>
      </c>
      <c r="T129" s="64" t="s">
        <v>52</v>
      </c>
      <c r="U129" s="64" t="s">
        <v>53</v>
      </c>
      <c r="V129" s="64" t="s">
        <v>51</v>
      </c>
      <c r="W129" s="64" t="s">
        <v>52</v>
      </c>
      <c r="X129" s="64" t="s">
        <v>53</v>
      </c>
      <c r="Y129" s="64" t="s">
        <v>51</v>
      </c>
      <c r="Z129" s="64" t="s">
        <v>52</v>
      </c>
      <c r="AA129" s="64" t="s">
        <v>53</v>
      </c>
      <c r="AB129" s="24" t="s">
        <v>54</v>
      </c>
      <c r="AC129" s="46" t="s">
        <v>55</v>
      </c>
      <c r="AE129" s="46"/>
      <c r="AF129" s="46"/>
      <c r="AG129" s="46"/>
      <c r="AH129" s="46"/>
      <c r="AI129" s="46"/>
      <c r="AJ129" s="46"/>
      <c r="AK129" s="46"/>
      <c r="AL129" s="46"/>
      <c r="AM129" s="46"/>
      <c r="AN129" s="46"/>
      <c r="AO129" s="46"/>
      <c r="AP129" s="46"/>
      <c r="AQ129" s="46"/>
      <c r="AR129" s="46"/>
      <c r="AS129" s="46"/>
      <c r="AT129" s="46"/>
      <c r="AU129" s="46"/>
      <c r="AV129" s="46"/>
      <c r="AW129" s="46"/>
      <c r="AX129" s="46"/>
      <c r="AZ129" s="63" t="s">
        <v>56</v>
      </c>
      <c r="BA129" s="31"/>
      <c r="BB129" s="31"/>
      <c r="BC129" s="31"/>
    </row>
    <row r="130" spans="2:57" s="24" customFormat="1" ht="12.75" customHeight="1" x14ac:dyDescent="0.2">
      <c r="B130" s="31" t="s">
        <v>57</v>
      </c>
      <c r="C130" s="31" t="s">
        <v>58</v>
      </c>
      <c r="D130" s="31" t="s">
        <v>20</v>
      </c>
      <c r="E130" s="31"/>
      <c r="F130" s="65">
        <f>G130+J130+M130+P130+S130+V130+Y130</f>
        <v>0</v>
      </c>
      <c r="G130" s="24">
        <v>0</v>
      </c>
      <c r="H130" s="24">
        <v>0</v>
      </c>
      <c r="I130" s="24">
        <v>0</v>
      </c>
      <c r="J130" s="24">
        <v>0</v>
      </c>
      <c r="K130" s="24">
        <v>0</v>
      </c>
      <c r="L130" s="24">
        <v>0</v>
      </c>
      <c r="M130" s="24">
        <v>0</v>
      </c>
      <c r="N130" s="24">
        <v>0</v>
      </c>
      <c r="O130" s="24">
        <v>0</v>
      </c>
      <c r="P130" s="24">
        <v>0</v>
      </c>
      <c r="Q130" s="24">
        <v>0</v>
      </c>
      <c r="R130" s="24">
        <v>0</v>
      </c>
      <c r="S130" s="24">
        <v>0</v>
      </c>
      <c r="T130" s="24">
        <v>0</v>
      </c>
      <c r="U130" s="24">
        <v>0</v>
      </c>
      <c r="V130" s="24">
        <v>0</v>
      </c>
      <c r="W130" s="24">
        <v>0</v>
      </c>
      <c r="X130" s="24">
        <v>0</v>
      </c>
      <c r="Y130" s="24">
        <v>0</v>
      </c>
      <c r="Z130" s="24">
        <v>0</v>
      </c>
      <c r="AA130" s="24">
        <v>0</v>
      </c>
      <c r="AB130" s="24">
        <f>IF(SUM(G130:AA130)&gt;0,1,0)</f>
        <v>0</v>
      </c>
      <c r="AC130" s="46"/>
      <c r="AE130" s="46"/>
      <c r="AF130" s="46"/>
      <c r="AG130" s="46"/>
      <c r="AH130" s="46"/>
      <c r="AI130" s="46"/>
      <c r="AJ130" s="46"/>
      <c r="AK130" s="46"/>
      <c r="AL130" s="46"/>
      <c r="AM130" s="46"/>
      <c r="AN130" s="46"/>
      <c r="AO130" s="46"/>
      <c r="AP130" s="46"/>
      <c r="AQ130" s="46"/>
      <c r="AR130" s="46"/>
      <c r="AS130" s="46"/>
      <c r="AT130" s="46"/>
      <c r="AU130" s="46"/>
      <c r="AV130" s="46"/>
      <c r="AW130" s="46"/>
      <c r="AX130" s="46"/>
      <c r="AZ130" s="31" t="s">
        <v>59</v>
      </c>
      <c r="BA130" s="66">
        <v>0.39</v>
      </c>
      <c r="BB130" s="66">
        <v>0.52</v>
      </c>
      <c r="BC130" s="66">
        <v>0.09</v>
      </c>
      <c r="BE130" s="67"/>
    </row>
    <row r="131" spans="2:57" s="24" customFormat="1" ht="12.75" customHeight="1" x14ac:dyDescent="0.2">
      <c r="B131" s="31" t="s">
        <v>60</v>
      </c>
      <c r="C131" s="31" t="s">
        <v>61</v>
      </c>
      <c r="D131" s="31" t="s">
        <v>19</v>
      </c>
      <c r="E131" s="31"/>
      <c r="F131" s="65">
        <f t="shared" ref="F131:F194" si="26">G131+J131+M131+P131+S131+V131+Y131</f>
        <v>1.1863087000000001</v>
      </c>
      <c r="G131" s="68">
        <v>0.59646948</v>
      </c>
      <c r="H131" s="68">
        <v>0</v>
      </c>
      <c r="I131" s="68">
        <v>0</v>
      </c>
      <c r="J131" s="68">
        <v>0.58983922</v>
      </c>
      <c r="K131" s="68">
        <v>0.58983922</v>
      </c>
      <c r="L131" s="68">
        <v>6.6148360000000003E-2</v>
      </c>
      <c r="M131" s="68">
        <v>0</v>
      </c>
      <c r="N131" s="68">
        <v>0</v>
      </c>
      <c r="O131" s="68">
        <v>0</v>
      </c>
      <c r="P131" s="68">
        <v>0</v>
      </c>
      <c r="Q131" s="68">
        <v>0</v>
      </c>
      <c r="R131" s="68">
        <v>0</v>
      </c>
      <c r="S131" s="68">
        <v>0</v>
      </c>
      <c r="T131" s="68">
        <v>0</v>
      </c>
      <c r="U131" s="68">
        <v>0</v>
      </c>
      <c r="V131" s="68">
        <v>0</v>
      </c>
      <c r="W131" s="68">
        <v>0</v>
      </c>
      <c r="X131" s="68">
        <v>0</v>
      </c>
      <c r="Y131" s="68">
        <v>0</v>
      </c>
      <c r="Z131" s="68">
        <v>0</v>
      </c>
      <c r="AA131" s="68">
        <v>0</v>
      </c>
      <c r="AB131" s="24">
        <f t="shared" ref="AB131:AB194" si="27">IF(SUM(G131:AA131)&gt;0,1,0)</f>
        <v>1</v>
      </c>
      <c r="AC131" s="46"/>
      <c r="AE131" s="46"/>
      <c r="AF131" s="46"/>
      <c r="AG131" s="46"/>
      <c r="AH131" s="46"/>
      <c r="AI131" s="46"/>
      <c r="AJ131" s="46"/>
      <c r="AK131" s="46"/>
      <c r="AL131" s="46"/>
      <c r="AM131" s="46"/>
      <c r="AN131" s="46"/>
      <c r="AO131" s="46"/>
      <c r="AP131" s="46"/>
      <c r="AQ131" s="46"/>
      <c r="AR131" s="46"/>
      <c r="AS131" s="46"/>
      <c r="AT131" s="46"/>
      <c r="AU131" s="46"/>
      <c r="AV131" s="46"/>
      <c r="AW131" s="46"/>
      <c r="AX131" s="46"/>
      <c r="AZ131" s="31" t="s">
        <v>19</v>
      </c>
      <c r="BA131" s="66">
        <v>0.37</v>
      </c>
      <c r="BB131" s="66">
        <v>0.56000000000000005</v>
      </c>
      <c r="BC131" s="66">
        <v>0.06</v>
      </c>
      <c r="BE131" s="67"/>
    </row>
    <row r="132" spans="2:57" s="24" customFormat="1" ht="12.75" customHeight="1" x14ac:dyDescent="0.2">
      <c r="B132" s="31" t="s">
        <v>62</v>
      </c>
      <c r="C132" s="31" t="s">
        <v>63</v>
      </c>
      <c r="D132" s="31" t="s">
        <v>21</v>
      </c>
      <c r="E132" s="31"/>
      <c r="F132" s="65">
        <f t="shared" si="26"/>
        <v>13.136336239999999</v>
      </c>
      <c r="G132" s="68">
        <v>1.1045521199999999</v>
      </c>
      <c r="H132" s="68">
        <v>0</v>
      </c>
      <c r="I132" s="68">
        <v>0</v>
      </c>
      <c r="J132" s="68">
        <v>9.3439935799999994</v>
      </c>
      <c r="K132" s="68">
        <v>9.3439935799999994</v>
      </c>
      <c r="L132" s="68">
        <v>8.5169666399999997</v>
      </c>
      <c r="M132" s="68">
        <v>0</v>
      </c>
      <c r="N132" s="68">
        <v>0</v>
      </c>
      <c r="O132" s="68">
        <v>0</v>
      </c>
      <c r="P132" s="68">
        <v>0</v>
      </c>
      <c r="Q132" s="68">
        <v>0</v>
      </c>
      <c r="R132" s="68">
        <v>0</v>
      </c>
      <c r="S132" s="68">
        <v>0</v>
      </c>
      <c r="T132" s="68">
        <v>0</v>
      </c>
      <c r="U132" s="68">
        <v>0</v>
      </c>
      <c r="V132" s="68">
        <v>0</v>
      </c>
      <c r="W132" s="68">
        <v>0</v>
      </c>
      <c r="X132" s="68">
        <v>0</v>
      </c>
      <c r="Y132" s="68">
        <v>2.68779054</v>
      </c>
      <c r="Z132" s="68">
        <v>2.68779054</v>
      </c>
      <c r="AA132" s="68">
        <v>2.68779054</v>
      </c>
      <c r="AB132" s="24">
        <f t="shared" si="27"/>
        <v>1</v>
      </c>
      <c r="AC132" s="46"/>
      <c r="AE132" s="46"/>
      <c r="AF132" s="46"/>
      <c r="AG132" s="46"/>
      <c r="AH132" s="46"/>
      <c r="AI132" s="46"/>
      <c r="AJ132" s="46"/>
      <c r="AK132" s="46"/>
      <c r="AL132" s="46"/>
      <c r="AM132" s="46"/>
      <c r="AN132" s="46"/>
      <c r="AO132" s="46"/>
      <c r="AP132" s="46"/>
      <c r="AQ132" s="46"/>
      <c r="AR132" s="46"/>
      <c r="AS132" s="46"/>
      <c r="AT132" s="46"/>
      <c r="AU132" s="46"/>
      <c r="AV132" s="46"/>
      <c r="AW132" s="46"/>
      <c r="AX132" s="46"/>
      <c r="AZ132" s="31" t="s">
        <v>64</v>
      </c>
      <c r="BA132" s="66">
        <v>0.34</v>
      </c>
      <c r="BB132" s="66">
        <v>0.44</v>
      </c>
      <c r="BC132" s="66">
        <v>0.22</v>
      </c>
      <c r="BE132" s="67"/>
    </row>
    <row r="133" spans="2:57" s="24" customFormat="1" ht="12.75" customHeight="1" x14ac:dyDescent="0.2">
      <c r="B133" s="31" t="s">
        <v>65</v>
      </c>
      <c r="C133" s="31" t="s">
        <v>61</v>
      </c>
      <c r="D133" s="31" t="s">
        <v>18</v>
      </c>
      <c r="E133" s="31"/>
      <c r="F133" s="65">
        <f t="shared" si="26"/>
        <v>0</v>
      </c>
      <c r="G133" s="24">
        <v>0</v>
      </c>
      <c r="H133" s="24">
        <v>0</v>
      </c>
      <c r="I133" s="24">
        <v>0</v>
      </c>
      <c r="J133" s="24">
        <v>0</v>
      </c>
      <c r="K133" s="24">
        <v>0</v>
      </c>
      <c r="L133" s="24">
        <v>0</v>
      </c>
      <c r="M133" s="24">
        <v>0</v>
      </c>
      <c r="N133" s="24">
        <v>0</v>
      </c>
      <c r="O133" s="24">
        <v>0</v>
      </c>
      <c r="P133" s="24">
        <v>0</v>
      </c>
      <c r="Q133" s="24">
        <v>0</v>
      </c>
      <c r="R133" s="24">
        <v>0</v>
      </c>
      <c r="S133" s="24">
        <v>0</v>
      </c>
      <c r="T133" s="24">
        <v>0</v>
      </c>
      <c r="U133" s="24">
        <v>0</v>
      </c>
      <c r="V133" s="24">
        <v>0</v>
      </c>
      <c r="W133" s="24">
        <v>0</v>
      </c>
      <c r="X133" s="24">
        <v>0</v>
      </c>
      <c r="Y133" s="24">
        <v>0</v>
      </c>
      <c r="Z133" s="24">
        <v>0</v>
      </c>
      <c r="AA133" s="24">
        <v>0</v>
      </c>
      <c r="AB133" s="24">
        <f t="shared" si="27"/>
        <v>0</v>
      </c>
      <c r="AC133" s="46"/>
      <c r="AE133" s="46"/>
      <c r="AF133" s="46"/>
      <c r="AG133" s="46"/>
      <c r="AH133" s="46"/>
      <c r="AI133" s="46"/>
      <c r="AJ133" s="46"/>
      <c r="AK133" s="46"/>
      <c r="AL133" s="46"/>
      <c r="AM133" s="46"/>
      <c r="AN133" s="46"/>
      <c r="AO133" s="46"/>
      <c r="AP133" s="46"/>
      <c r="AQ133" s="46"/>
      <c r="AR133" s="46"/>
      <c r="AS133" s="46"/>
      <c r="AT133" s="46"/>
      <c r="AU133" s="46"/>
      <c r="AV133" s="46"/>
      <c r="AW133" s="46"/>
      <c r="AX133" s="46"/>
      <c r="AZ133" s="31" t="s">
        <v>61</v>
      </c>
      <c r="BA133" s="66">
        <v>0.18</v>
      </c>
      <c r="BB133" s="66">
        <v>0.43</v>
      </c>
      <c r="BC133" s="66">
        <v>0.39</v>
      </c>
      <c r="BE133" s="67"/>
    </row>
    <row r="134" spans="2:57" s="24" customFormat="1" ht="12.75" customHeight="1" x14ac:dyDescent="0.2">
      <c r="B134" s="31" t="s">
        <v>66</v>
      </c>
      <c r="C134" s="31" t="s">
        <v>67</v>
      </c>
      <c r="D134" s="31" t="s">
        <v>21</v>
      </c>
      <c r="E134" s="31"/>
      <c r="F134" s="65">
        <f t="shared" si="26"/>
        <v>49.6704626</v>
      </c>
      <c r="G134" s="68">
        <v>5.0344158999999999</v>
      </c>
      <c r="H134" s="68">
        <v>0</v>
      </c>
      <c r="I134" s="68">
        <v>0</v>
      </c>
      <c r="J134" s="68">
        <v>19.724148700000001</v>
      </c>
      <c r="K134" s="68">
        <v>19.724148700000001</v>
      </c>
      <c r="L134" s="68">
        <v>16.416649899999999</v>
      </c>
      <c r="M134" s="68">
        <v>0</v>
      </c>
      <c r="N134" s="68">
        <v>0</v>
      </c>
      <c r="O134" s="68">
        <v>0</v>
      </c>
      <c r="P134" s="68">
        <v>0</v>
      </c>
      <c r="Q134" s="68">
        <v>0</v>
      </c>
      <c r="R134" s="68">
        <v>0</v>
      </c>
      <c r="S134" s="68">
        <v>0</v>
      </c>
      <c r="T134" s="68">
        <v>0</v>
      </c>
      <c r="U134" s="68">
        <v>0</v>
      </c>
      <c r="V134" s="68">
        <v>6.8593687000000001</v>
      </c>
      <c r="W134" s="68">
        <v>6.8593687000000001</v>
      </c>
      <c r="X134" s="68">
        <v>6.8593687000000001</v>
      </c>
      <c r="Y134" s="68">
        <v>18.0525293</v>
      </c>
      <c r="Z134" s="68">
        <v>18.0525293</v>
      </c>
      <c r="AA134" s="68">
        <v>18.0525293</v>
      </c>
      <c r="AB134" s="24">
        <f t="shared" si="27"/>
        <v>1</v>
      </c>
      <c r="AC134" s="46"/>
      <c r="AE134" s="46"/>
      <c r="AF134" s="46"/>
      <c r="AG134" s="46"/>
      <c r="AH134" s="46"/>
      <c r="AI134" s="46"/>
      <c r="AJ134" s="46"/>
      <c r="AK134" s="46"/>
      <c r="AL134" s="46"/>
      <c r="AM134" s="46"/>
      <c r="AN134" s="46"/>
      <c r="AO134" s="46"/>
      <c r="AP134" s="46"/>
      <c r="AQ134" s="46"/>
      <c r="AR134" s="46"/>
      <c r="AS134" s="46"/>
      <c r="AT134" s="46"/>
      <c r="AU134" s="46"/>
      <c r="AV134" s="46"/>
      <c r="AW134" s="46"/>
      <c r="AX134" s="46"/>
      <c r="AZ134" s="31" t="s">
        <v>68</v>
      </c>
      <c r="BA134" s="66">
        <v>0.48</v>
      </c>
      <c r="BB134" s="66">
        <v>0.39</v>
      </c>
      <c r="BC134" s="66">
        <v>0.12</v>
      </c>
      <c r="BE134" s="67"/>
    </row>
    <row r="135" spans="2:57" s="24" customFormat="1" ht="12.75" customHeight="1" x14ac:dyDescent="0.2">
      <c r="B135" s="31" t="s">
        <v>69</v>
      </c>
      <c r="C135" s="31" t="s">
        <v>70</v>
      </c>
      <c r="D135" s="31" t="s">
        <v>22</v>
      </c>
      <c r="E135" s="31"/>
      <c r="F135" s="65">
        <f t="shared" si="26"/>
        <v>11.192196599999999</v>
      </c>
      <c r="G135" s="68">
        <v>0.40120869999999997</v>
      </c>
      <c r="H135" s="68">
        <v>0</v>
      </c>
      <c r="I135" s="68">
        <v>0</v>
      </c>
      <c r="J135" s="68">
        <v>0.6259441</v>
      </c>
      <c r="K135" s="68">
        <v>0.6259441</v>
      </c>
      <c r="L135" s="68">
        <v>4.72828E-2</v>
      </c>
      <c r="M135" s="68">
        <v>0</v>
      </c>
      <c r="N135" s="68">
        <v>0</v>
      </c>
      <c r="O135" s="68">
        <v>0</v>
      </c>
      <c r="P135" s="68">
        <v>10.165043799999999</v>
      </c>
      <c r="Q135" s="68">
        <v>10.165043799999999</v>
      </c>
      <c r="R135" s="68">
        <v>10.047055</v>
      </c>
      <c r="S135" s="68">
        <v>0</v>
      </c>
      <c r="T135" s="68">
        <v>0</v>
      </c>
      <c r="U135" s="68">
        <v>0</v>
      </c>
      <c r="V135" s="68">
        <v>0</v>
      </c>
      <c r="W135" s="68">
        <v>0</v>
      </c>
      <c r="X135" s="68">
        <v>0</v>
      </c>
      <c r="Y135" s="68">
        <v>0</v>
      </c>
      <c r="Z135" s="68">
        <v>0</v>
      </c>
      <c r="AA135" s="68">
        <v>0</v>
      </c>
      <c r="AB135" s="24">
        <f t="shared" si="27"/>
        <v>1</v>
      </c>
      <c r="AC135" s="46"/>
      <c r="AE135" s="46"/>
      <c r="AF135" s="46"/>
      <c r="AG135" s="46"/>
      <c r="AH135" s="46"/>
      <c r="AI135" s="46"/>
      <c r="AJ135" s="46"/>
      <c r="AK135" s="46"/>
      <c r="AL135" s="46"/>
      <c r="AM135" s="46"/>
      <c r="AN135" s="46"/>
      <c r="AO135" s="46"/>
      <c r="AP135" s="46"/>
      <c r="AQ135" s="46"/>
      <c r="AR135" s="46"/>
      <c r="AS135" s="46"/>
      <c r="AT135" s="46"/>
      <c r="AU135" s="46"/>
      <c r="AV135" s="46"/>
      <c r="AW135" s="46"/>
      <c r="AX135" s="46"/>
      <c r="AZ135" s="31" t="s">
        <v>70</v>
      </c>
      <c r="BA135" s="66">
        <v>0.4</v>
      </c>
      <c r="BB135" s="66">
        <v>0.56000000000000005</v>
      </c>
      <c r="BC135" s="66">
        <v>0.04</v>
      </c>
      <c r="BE135" s="67"/>
    </row>
    <row r="136" spans="2:57" s="24" customFormat="1" ht="12.75" customHeight="1" x14ac:dyDescent="0.2">
      <c r="B136" s="31" t="s">
        <v>71</v>
      </c>
      <c r="C136" s="31" t="s">
        <v>72</v>
      </c>
      <c r="D136" s="31" t="s">
        <v>22</v>
      </c>
      <c r="E136" s="31"/>
      <c r="F136" s="65">
        <f t="shared" si="26"/>
        <v>106.81958646</v>
      </c>
      <c r="G136" s="68">
        <v>78.814586349999999</v>
      </c>
      <c r="H136" s="68">
        <v>0</v>
      </c>
      <c r="I136" s="68">
        <v>0</v>
      </c>
      <c r="J136" s="68">
        <v>18.629188599999999</v>
      </c>
      <c r="K136" s="68">
        <v>18.629188599999999</v>
      </c>
      <c r="L136" s="68">
        <v>12.68829828</v>
      </c>
      <c r="M136" s="68">
        <v>0</v>
      </c>
      <c r="N136" s="68">
        <v>0</v>
      </c>
      <c r="O136" s="68">
        <v>0</v>
      </c>
      <c r="P136" s="68">
        <v>0</v>
      </c>
      <c r="Q136" s="68">
        <v>0</v>
      </c>
      <c r="R136" s="68">
        <v>0</v>
      </c>
      <c r="S136" s="68">
        <v>6.0530328000000004</v>
      </c>
      <c r="T136" s="68">
        <v>6.0530328000000004</v>
      </c>
      <c r="U136" s="68">
        <v>6.0530328000000004</v>
      </c>
      <c r="V136" s="68">
        <v>0</v>
      </c>
      <c r="W136" s="68">
        <v>0</v>
      </c>
      <c r="X136" s="68">
        <v>0</v>
      </c>
      <c r="Y136" s="68">
        <v>3.3227787100000001</v>
      </c>
      <c r="Z136" s="68">
        <v>3.3227787100000001</v>
      </c>
      <c r="AA136" s="68">
        <v>3.02544988</v>
      </c>
      <c r="AB136" s="24">
        <f t="shared" si="27"/>
        <v>1</v>
      </c>
      <c r="AC136" s="46"/>
      <c r="AE136" s="46"/>
      <c r="AF136" s="46"/>
      <c r="AG136" s="46"/>
      <c r="AH136" s="46"/>
      <c r="AI136" s="46"/>
      <c r="AJ136" s="46"/>
      <c r="AK136" s="46"/>
      <c r="AL136" s="46"/>
      <c r="AM136" s="46"/>
      <c r="AN136" s="46"/>
      <c r="AO136" s="46"/>
      <c r="AP136" s="46"/>
      <c r="AQ136" s="46"/>
      <c r="AR136" s="46"/>
      <c r="AS136" s="46"/>
      <c r="AT136" s="46"/>
      <c r="AU136" s="46"/>
      <c r="AV136" s="46"/>
      <c r="AW136" s="46"/>
      <c r="AX136" s="46"/>
      <c r="AZ136" s="31" t="s">
        <v>73</v>
      </c>
      <c r="BA136" s="66">
        <v>0.24</v>
      </c>
      <c r="BB136" s="66">
        <v>0.51</v>
      </c>
      <c r="BC136" s="66">
        <v>0.24</v>
      </c>
      <c r="BE136" s="67"/>
    </row>
    <row r="137" spans="2:57" s="24" customFormat="1" ht="12.75" customHeight="1" x14ac:dyDescent="0.2">
      <c r="B137" s="31" t="s">
        <v>74</v>
      </c>
      <c r="C137" s="31" t="s">
        <v>75</v>
      </c>
      <c r="D137" s="31" t="s">
        <v>19</v>
      </c>
      <c r="E137" s="31"/>
      <c r="F137" s="65">
        <f t="shared" si="26"/>
        <v>0</v>
      </c>
      <c r="G137" s="24">
        <v>0</v>
      </c>
      <c r="H137" s="24">
        <v>0</v>
      </c>
      <c r="I137" s="24">
        <v>0</v>
      </c>
      <c r="J137" s="24">
        <v>0</v>
      </c>
      <c r="K137" s="24">
        <v>0</v>
      </c>
      <c r="L137" s="24">
        <v>0</v>
      </c>
      <c r="M137" s="24">
        <v>0</v>
      </c>
      <c r="N137" s="24">
        <v>0</v>
      </c>
      <c r="O137" s="24">
        <v>0</v>
      </c>
      <c r="P137" s="24">
        <v>0</v>
      </c>
      <c r="Q137" s="24">
        <v>0</v>
      </c>
      <c r="R137" s="24">
        <v>0</v>
      </c>
      <c r="S137" s="24">
        <v>0</v>
      </c>
      <c r="T137" s="24">
        <v>0</v>
      </c>
      <c r="U137" s="24">
        <v>0</v>
      </c>
      <c r="V137" s="24">
        <v>0</v>
      </c>
      <c r="W137" s="24">
        <v>0</v>
      </c>
      <c r="X137" s="24">
        <v>0</v>
      </c>
      <c r="Y137" s="24">
        <v>0</v>
      </c>
      <c r="Z137" s="24">
        <v>0</v>
      </c>
      <c r="AA137" s="24">
        <v>0</v>
      </c>
      <c r="AB137" s="24">
        <f t="shared" si="27"/>
        <v>0</v>
      </c>
      <c r="AC137" s="46"/>
      <c r="AE137" s="46"/>
      <c r="AF137" s="46"/>
      <c r="AG137" s="46"/>
      <c r="AH137" s="46"/>
      <c r="AI137" s="46"/>
      <c r="AJ137" s="46"/>
      <c r="AK137" s="46"/>
      <c r="AL137" s="46"/>
      <c r="AM137" s="46"/>
      <c r="AN137" s="46"/>
      <c r="AO137" s="46"/>
      <c r="AP137" s="46"/>
      <c r="AQ137" s="46"/>
      <c r="AR137" s="46"/>
      <c r="AS137" s="46"/>
      <c r="AT137" s="46"/>
      <c r="AU137" s="46"/>
      <c r="AV137" s="46"/>
      <c r="AW137" s="46"/>
      <c r="AX137" s="46"/>
      <c r="AZ137" s="31" t="s">
        <v>72</v>
      </c>
      <c r="BA137" s="66">
        <v>0.32</v>
      </c>
      <c r="BB137" s="66">
        <v>0.6</v>
      </c>
      <c r="BC137" s="66">
        <v>0.08</v>
      </c>
      <c r="BE137" s="67"/>
    </row>
    <row r="138" spans="2:57" s="24" customFormat="1" ht="12.75" customHeight="1" x14ac:dyDescent="0.2">
      <c r="B138" s="31" t="s">
        <v>76</v>
      </c>
      <c r="C138" s="31" t="s">
        <v>77</v>
      </c>
      <c r="D138" s="31" t="s">
        <v>18</v>
      </c>
      <c r="E138" s="31"/>
      <c r="F138" s="65">
        <f t="shared" si="26"/>
        <v>901.14718083999992</v>
      </c>
      <c r="G138" s="68">
        <v>214.95765954000001</v>
      </c>
      <c r="H138" s="68">
        <v>0</v>
      </c>
      <c r="I138" s="68">
        <v>0</v>
      </c>
      <c r="J138" s="68">
        <v>264.87503366999999</v>
      </c>
      <c r="K138" s="68">
        <v>264.87503366999999</v>
      </c>
      <c r="L138" s="68">
        <v>217.8122079</v>
      </c>
      <c r="M138" s="68">
        <v>1.6635111300000001</v>
      </c>
      <c r="N138" s="68">
        <v>1.6635111300000001</v>
      </c>
      <c r="O138" s="68">
        <v>1.6635111300000001</v>
      </c>
      <c r="P138" s="68">
        <v>104.2736542</v>
      </c>
      <c r="Q138" s="68">
        <v>104.2736542</v>
      </c>
      <c r="R138" s="68">
        <v>89.304987999999994</v>
      </c>
      <c r="S138" s="68">
        <v>39.02563559</v>
      </c>
      <c r="T138" s="68">
        <v>39.02563559</v>
      </c>
      <c r="U138" s="68">
        <v>38.994960820000003</v>
      </c>
      <c r="V138" s="68">
        <v>10.722387400000001</v>
      </c>
      <c r="W138" s="68">
        <v>10.722387400000001</v>
      </c>
      <c r="X138" s="68">
        <v>10.393379599999999</v>
      </c>
      <c r="Y138" s="68">
        <v>265.62929931000002</v>
      </c>
      <c r="Z138" s="68">
        <v>265.62929931000002</v>
      </c>
      <c r="AA138" s="68">
        <v>261.28858030999999</v>
      </c>
      <c r="AB138" s="24">
        <f t="shared" si="27"/>
        <v>1</v>
      </c>
      <c r="AC138" s="46"/>
      <c r="AE138" s="46"/>
      <c r="AF138" s="46"/>
      <c r="AG138" s="46"/>
      <c r="AH138" s="46"/>
      <c r="AI138" s="46"/>
      <c r="AJ138" s="46"/>
      <c r="AK138" s="46"/>
      <c r="AL138" s="46"/>
      <c r="AM138" s="46"/>
      <c r="AN138" s="46"/>
      <c r="AO138" s="46"/>
      <c r="AP138" s="46"/>
      <c r="AQ138" s="46"/>
      <c r="AR138" s="46"/>
      <c r="AS138" s="46"/>
      <c r="AT138" s="46"/>
      <c r="AU138" s="46"/>
      <c r="AV138" s="46"/>
      <c r="AW138" s="46"/>
      <c r="AX138" s="46"/>
      <c r="AZ138" s="31" t="s">
        <v>77</v>
      </c>
      <c r="BA138" s="66">
        <v>0.08</v>
      </c>
      <c r="BB138" s="66">
        <v>0.51</v>
      </c>
      <c r="BC138" s="66">
        <v>0.41</v>
      </c>
      <c r="BE138" s="67"/>
    </row>
    <row r="139" spans="2:57" s="24" customFormat="1" ht="12.75" customHeight="1" x14ac:dyDescent="0.2">
      <c r="B139" s="31" t="s">
        <v>78</v>
      </c>
      <c r="C139" s="31" t="s">
        <v>68</v>
      </c>
      <c r="D139" s="31" t="s">
        <v>18</v>
      </c>
      <c r="E139" s="31" t="s">
        <v>10</v>
      </c>
      <c r="F139" s="65">
        <f t="shared" si="26"/>
        <v>0</v>
      </c>
      <c r="G139" s="24">
        <v>0</v>
      </c>
      <c r="H139" s="24">
        <v>0</v>
      </c>
      <c r="I139" s="24">
        <v>0</v>
      </c>
      <c r="J139" s="24">
        <v>0</v>
      </c>
      <c r="K139" s="24">
        <v>0</v>
      </c>
      <c r="L139" s="24">
        <v>0</v>
      </c>
      <c r="M139" s="24">
        <v>0</v>
      </c>
      <c r="N139" s="24">
        <v>0</v>
      </c>
      <c r="O139" s="24">
        <v>0</v>
      </c>
      <c r="P139" s="24">
        <v>0</v>
      </c>
      <c r="Q139" s="24">
        <v>0</v>
      </c>
      <c r="R139" s="24">
        <v>0</v>
      </c>
      <c r="S139" s="24">
        <v>0</v>
      </c>
      <c r="T139" s="24">
        <v>0</v>
      </c>
      <c r="U139" s="24">
        <v>0</v>
      </c>
      <c r="V139" s="24">
        <v>0</v>
      </c>
      <c r="W139" s="24">
        <v>0</v>
      </c>
      <c r="X139" s="24">
        <v>0</v>
      </c>
      <c r="Y139" s="24">
        <v>0</v>
      </c>
      <c r="Z139" s="24">
        <v>0</v>
      </c>
      <c r="AA139" s="24">
        <v>0</v>
      </c>
      <c r="AB139" s="24">
        <f t="shared" si="27"/>
        <v>0</v>
      </c>
      <c r="AC139" s="46"/>
      <c r="AE139" s="46"/>
      <c r="AF139" s="46"/>
      <c r="AG139" s="46"/>
      <c r="AH139" s="46"/>
      <c r="AI139" s="46"/>
      <c r="AJ139" s="46"/>
      <c r="AK139" s="46"/>
      <c r="AL139" s="46"/>
      <c r="AM139" s="46"/>
      <c r="AN139" s="46"/>
      <c r="AO139" s="46"/>
      <c r="AP139" s="46"/>
      <c r="AQ139" s="46"/>
      <c r="AR139" s="46"/>
      <c r="AS139" s="46"/>
      <c r="AT139" s="46"/>
      <c r="AU139" s="46"/>
      <c r="AV139" s="46"/>
      <c r="AW139" s="46"/>
      <c r="AX139" s="46"/>
      <c r="AZ139" s="31" t="s">
        <v>79</v>
      </c>
      <c r="BA139" s="66">
        <v>0.31</v>
      </c>
      <c r="BB139" s="66">
        <v>0.55000000000000004</v>
      </c>
      <c r="BC139" s="66">
        <v>0.14000000000000001</v>
      </c>
      <c r="BE139" s="67"/>
    </row>
    <row r="140" spans="2:57" s="24" customFormat="1" ht="12.75" customHeight="1" x14ac:dyDescent="0.2">
      <c r="B140" s="31" t="s">
        <v>80</v>
      </c>
      <c r="C140" s="31" t="s">
        <v>75</v>
      </c>
      <c r="D140" s="31" t="s">
        <v>19</v>
      </c>
      <c r="E140" s="31"/>
      <c r="F140" s="65">
        <f t="shared" si="26"/>
        <v>0</v>
      </c>
      <c r="G140" s="68">
        <v>0</v>
      </c>
      <c r="H140" s="68">
        <v>0</v>
      </c>
      <c r="I140" s="68">
        <v>0</v>
      </c>
      <c r="J140" s="68">
        <v>0</v>
      </c>
      <c r="K140" s="68">
        <v>0</v>
      </c>
      <c r="L140" s="68">
        <v>0</v>
      </c>
      <c r="M140" s="68">
        <v>0</v>
      </c>
      <c r="N140" s="68">
        <v>0</v>
      </c>
      <c r="O140" s="68">
        <v>0</v>
      </c>
      <c r="P140" s="68">
        <v>0</v>
      </c>
      <c r="Q140" s="68">
        <v>0</v>
      </c>
      <c r="R140" s="68">
        <v>0</v>
      </c>
      <c r="S140" s="68">
        <v>0</v>
      </c>
      <c r="T140" s="68">
        <v>0</v>
      </c>
      <c r="U140" s="68">
        <v>0</v>
      </c>
      <c r="V140" s="68">
        <v>0</v>
      </c>
      <c r="W140" s="68">
        <v>0</v>
      </c>
      <c r="X140" s="68">
        <v>0</v>
      </c>
      <c r="Y140" s="68">
        <v>0</v>
      </c>
      <c r="Z140" s="68">
        <v>0</v>
      </c>
      <c r="AA140" s="68">
        <v>0</v>
      </c>
      <c r="AB140" s="24">
        <f t="shared" si="27"/>
        <v>0</v>
      </c>
      <c r="AC140" s="46" t="s">
        <v>81</v>
      </c>
      <c r="AE140" s="46"/>
      <c r="AF140" s="46"/>
      <c r="AG140" s="46"/>
      <c r="AH140" s="46"/>
      <c r="AI140" s="46"/>
      <c r="AJ140" s="46"/>
      <c r="AK140" s="46"/>
      <c r="AL140" s="46"/>
      <c r="AM140" s="46"/>
      <c r="AN140" s="46"/>
      <c r="AO140" s="46"/>
      <c r="AP140" s="46"/>
      <c r="AQ140" s="46"/>
      <c r="AR140" s="46"/>
      <c r="AS140" s="46"/>
      <c r="AT140" s="46"/>
      <c r="AU140" s="46"/>
      <c r="AV140" s="46"/>
      <c r="AW140" s="46"/>
      <c r="AX140" s="46"/>
      <c r="AZ140" s="31" t="s">
        <v>82</v>
      </c>
      <c r="BA140" s="66">
        <v>0.36</v>
      </c>
      <c r="BB140" s="66">
        <v>0.49</v>
      </c>
      <c r="BC140" s="66">
        <v>0.14000000000000001</v>
      </c>
      <c r="BE140" s="67"/>
    </row>
    <row r="141" spans="2:57" s="24" customFormat="1" ht="12.75" customHeight="1" x14ac:dyDescent="0.2">
      <c r="B141" s="31" t="s">
        <v>83</v>
      </c>
      <c r="C141" s="31" t="s">
        <v>70</v>
      </c>
      <c r="D141" s="31" t="s">
        <v>22</v>
      </c>
      <c r="E141" s="31"/>
      <c r="F141" s="65">
        <f t="shared" si="26"/>
        <v>61.473794699999999</v>
      </c>
      <c r="G141" s="68">
        <v>12.038901900000001</v>
      </c>
      <c r="H141" s="68">
        <v>0</v>
      </c>
      <c r="I141" s="68">
        <v>0</v>
      </c>
      <c r="J141" s="68">
        <v>8.2129934000000002</v>
      </c>
      <c r="K141" s="68">
        <v>8.2129934000000002</v>
      </c>
      <c r="L141" s="68">
        <v>2.3368414</v>
      </c>
      <c r="M141" s="68">
        <v>0</v>
      </c>
      <c r="N141" s="68">
        <v>0</v>
      </c>
      <c r="O141" s="68">
        <v>0</v>
      </c>
      <c r="P141" s="68">
        <v>41.221899399999998</v>
      </c>
      <c r="Q141" s="68">
        <v>41.221899399999998</v>
      </c>
      <c r="R141" s="68">
        <v>39.737893</v>
      </c>
      <c r="S141" s="68">
        <v>0</v>
      </c>
      <c r="T141" s="68">
        <v>0</v>
      </c>
      <c r="U141" s="68">
        <v>0</v>
      </c>
      <c r="V141" s="68">
        <v>0</v>
      </c>
      <c r="W141" s="68">
        <v>0</v>
      </c>
      <c r="X141" s="68">
        <v>0</v>
      </c>
      <c r="Y141" s="68">
        <v>0</v>
      </c>
      <c r="Z141" s="68">
        <v>0</v>
      </c>
      <c r="AA141" s="68">
        <v>0</v>
      </c>
      <c r="AB141" s="24">
        <f t="shared" si="27"/>
        <v>1</v>
      </c>
      <c r="AC141" s="46"/>
      <c r="AE141" s="46"/>
      <c r="AF141" s="46"/>
      <c r="AG141" s="46"/>
      <c r="AH141" s="46"/>
      <c r="AI141" s="46"/>
      <c r="AJ141" s="46"/>
      <c r="AK141" s="46"/>
      <c r="AL141" s="46"/>
      <c r="AM141" s="46"/>
      <c r="AN141" s="46"/>
      <c r="AO141" s="46"/>
      <c r="AP141" s="46"/>
      <c r="AQ141" s="46"/>
      <c r="AR141" s="46"/>
      <c r="AS141" s="46"/>
      <c r="AT141" s="46"/>
      <c r="AU141" s="46"/>
      <c r="AV141" s="46"/>
      <c r="AW141" s="46"/>
      <c r="AX141" s="46"/>
      <c r="AZ141" s="31" t="s">
        <v>67</v>
      </c>
      <c r="BA141" s="66">
        <v>0.2</v>
      </c>
      <c r="BB141" s="66">
        <v>0.75</v>
      </c>
      <c r="BC141" s="66">
        <v>0.05</v>
      </c>
      <c r="BE141" s="67"/>
    </row>
    <row r="142" spans="2:57" s="24" customFormat="1" ht="12.75" customHeight="1" x14ac:dyDescent="0.2">
      <c r="B142" s="31" t="s">
        <v>84</v>
      </c>
      <c r="C142" s="31" t="s">
        <v>85</v>
      </c>
      <c r="D142" s="31" t="s">
        <v>21</v>
      </c>
      <c r="E142" s="31"/>
      <c r="F142" s="65">
        <f t="shared" si="26"/>
        <v>0.76465320000000003</v>
      </c>
      <c r="G142" s="68">
        <v>0.76465320000000003</v>
      </c>
      <c r="H142" s="68">
        <v>0</v>
      </c>
      <c r="I142" s="68">
        <v>0</v>
      </c>
      <c r="J142" s="68">
        <v>0</v>
      </c>
      <c r="K142" s="68">
        <v>0</v>
      </c>
      <c r="L142" s="68">
        <v>0</v>
      </c>
      <c r="M142" s="68">
        <v>0</v>
      </c>
      <c r="N142" s="68">
        <v>0</v>
      </c>
      <c r="O142" s="68">
        <v>0</v>
      </c>
      <c r="P142" s="68">
        <v>0</v>
      </c>
      <c r="Q142" s="68">
        <v>0</v>
      </c>
      <c r="R142" s="68">
        <v>0</v>
      </c>
      <c r="S142" s="68">
        <v>0</v>
      </c>
      <c r="T142" s="68">
        <v>0</v>
      </c>
      <c r="U142" s="68">
        <v>0</v>
      </c>
      <c r="V142" s="68">
        <v>0</v>
      </c>
      <c r="W142" s="68">
        <v>0</v>
      </c>
      <c r="X142" s="68">
        <v>0</v>
      </c>
      <c r="Y142" s="68">
        <v>0</v>
      </c>
      <c r="Z142" s="68">
        <v>0</v>
      </c>
      <c r="AA142" s="68">
        <v>0</v>
      </c>
      <c r="AB142" s="24">
        <f t="shared" si="27"/>
        <v>1</v>
      </c>
      <c r="AC142" s="46"/>
      <c r="AE142" s="46"/>
      <c r="AF142" s="46"/>
      <c r="AG142" s="46"/>
      <c r="AH142" s="46"/>
      <c r="AI142" s="46"/>
      <c r="AJ142" s="46"/>
      <c r="AK142" s="46"/>
      <c r="AL142" s="46"/>
      <c r="AM142" s="46"/>
      <c r="AN142" s="46"/>
      <c r="AO142" s="46"/>
      <c r="AP142" s="46"/>
      <c r="AQ142" s="46"/>
      <c r="AR142" s="46"/>
      <c r="AS142" s="46"/>
      <c r="AT142" s="46"/>
      <c r="AU142" s="46"/>
      <c r="AV142" s="46"/>
      <c r="AW142" s="46"/>
      <c r="AX142" s="46"/>
      <c r="AZ142" s="31" t="s">
        <v>86</v>
      </c>
      <c r="BA142" s="66">
        <v>0.34</v>
      </c>
      <c r="BB142" s="66">
        <v>0.54</v>
      </c>
      <c r="BC142" s="66">
        <v>0.11</v>
      </c>
      <c r="BE142" s="67"/>
    </row>
    <row r="143" spans="2:57" s="24" customFormat="1" ht="12.75" customHeight="1" x14ac:dyDescent="0.2">
      <c r="B143" s="31" t="s">
        <v>87</v>
      </c>
      <c r="C143" s="31" t="s">
        <v>58</v>
      </c>
      <c r="D143" s="31" t="s">
        <v>20</v>
      </c>
      <c r="E143" s="31"/>
      <c r="F143" s="65">
        <f t="shared" si="26"/>
        <v>11.0290388</v>
      </c>
      <c r="G143" s="68">
        <v>6.5255634000000002</v>
      </c>
      <c r="H143" s="68">
        <v>0</v>
      </c>
      <c r="I143" s="68">
        <v>0</v>
      </c>
      <c r="J143" s="68">
        <v>2.7582382999999999</v>
      </c>
      <c r="K143" s="68">
        <v>2.7582382999999999</v>
      </c>
      <c r="L143" s="68">
        <v>2.2246022999999999</v>
      </c>
      <c r="M143" s="68">
        <v>0</v>
      </c>
      <c r="N143" s="68">
        <v>0</v>
      </c>
      <c r="O143" s="68">
        <v>0</v>
      </c>
      <c r="P143" s="68">
        <v>0</v>
      </c>
      <c r="Q143" s="68">
        <v>0</v>
      </c>
      <c r="R143" s="68">
        <v>0</v>
      </c>
      <c r="S143" s="68">
        <v>0</v>
      </c>
      <c r="T143" s="68">
        <v>0</v>
      </c>
      <c r="U143" s="68">
        <v>0</v>
      </c>
      <c r="V143" s="68">
        <v>0</v>
      </c>
      <c r="W143" s="68">
        <v>0</v>
      </c>
      <c r="X143" s="68">
        <v>0</v>
      </c>
      <c r="Y143" s="68">
        <v>1.7452371</v>
      </c>
      <c r="Z143" s="68">
        <v>1.7452371</v>
      </c>
      <c r="AA143" s="68">
        <v>1.7452371</v>
      </c>
      <c r="AB143" s="24">
        <f t="shared" si="27"/>
        <v>1</v>
      </c>
      <c r="AC143" s="46"/>
      <c r="AE143" s="46"/>
      <c r="AF143" s="46"/>
      <c r="AG143" s="46"/>
      <c r="AH143" s="46"/>
      <c r="AI143" s="46"/>
      <c r="AJ143" s="46"/>
      <c r="AK143" s="46"/>
      <c r="AL143" s="46"/>
      <c r="AM143" s="46"/>
      <c r="AN143" s="46"/>
      <c r="AO143" s="46"/>
      <c r="AP143" s="46"/>
      <c r="AQ143" s="46"/>
      <c r="AR143" s="46"/>
      <c r="AS143" s="46"/>
      <c r="AT143" s="46"/>
      <c r="AU143" s="46"/>
      <c r="AV143" s="46"/>
      <c r="AW143" s="46"/>
      <c r="AX143" s="46"/>
      <c r="AZ143" s="31" t="s">
        <v>88</v>
      </c>
      <c r="BA143" s="66">
        <v>0.16</v>
      </c>
      <c r="BB143" s="66">
        <v>0.49</v>
      </c>
      <c r="BC143" s="66">
        <v>0.35</v>
      </c>
      <c r="BE143" s="67"/>
    </row>
    <row r="144" spans="2:57" s="24" customFormat="1" ht="12.75" customHeight="1" x14ac:dyDescent="0.2">
      <c r="B144" s="31" t="s">
        <v>89</v>
      </c>
      <c r="C144" s="31" t="s">
        <v>70</v>
      </c>
      <c r="D144" s="31" t="s">
        <v>22</v>
      </c>
      <c r="E144" s="31"/>
      <c r="F144" s="65">
        <f t="shared" si="26"/>
        <v>18.560796800000002</v>
      </c>
      <c r="G144" s="68">
        <v>1.20474E-2</v>
      </c>
      <c r="H144" s="68">
        <v>0</v>
      </c>
      <c r="I144" s="68">
        <v>0</v>
      </c>
      <c r="J144" s="68">
        <v>5.2747403000000004</v>
      </c>
      <c r="K144" s="68">
        <v>5.2747403000000004</v>
      </c>
      <c r="L144" s="68">
        <v>4.9019238999999999</v>
      </c>
      <c r="M144" s="68">
        <v>0</v>
      </c>
      <c r="N144" s="68">
        <v>0</v>
      </c>
      <c r="O144" s="68">
        <v>0</v>
      </c>
      <c r="P144" s="68">
        <v>0</v>
      </c>
      <c r="Q144" s="68">
        <v>0</v>
      </c>
      <c r="R144" s="68">
        <v>0</v>
      </c>
      <c r="S144" s="68">
        <v>0</v>
      </c>
      <c r="T144" s="68">
        <v>0</v>
      </c>
      <c r="U144" s="68">
        <v>0</v>
      </c>
      <c r="V144" s="68">
        <v>0</v>
      </c>
      <c r="W144" s="68">
        <v>0</v>
      </c>
      <c r="X144" s="68">
        <v>0</v>
      </c>
      <c r="Y144" s="68">
        <v>13.274009100000001</v>
      </c>
      <c r="Z144" s="68">
        <v>13.274009100000001</v>
      </c>
      <c r="AA144" s="68">
        <v>13.274009100000001</v>
      </c>
      <c r="AB144" s="24">
        <f t="shared" si="27"/>
        <v>1</v>
      </c>
      <c r="AC144" s="46"/>
      <c r="AE144" s="46"/>
      <c r="AF144" s="46"/>
      <c r="AG144" s="46"/>
      <c r="AH144" s="46"/>
      <c r="AI144" s="46"/>
      <c r="AJ144" s="46"/>
      <c r="AK144" s="46"/>
      <c r="AL144" s="46"/>
      <c r="AM144" s="46"/>
      <c r="AN144" s="46"/>
      <c r="AO144" s="46"/>
      <c r="AP144" s="46"/>
      <c r="AQ144" s="46"/>
      <c r="AR144" s="46"/>
      <c r="AS144" s="46"/>
      <c r="AT144" s="46"/>
      <c r="AU144" s="46"/>
      <c r="AV144" s="46"/>
      <c r="AW144" s="46"/>
      <c r="AX144" s="46"/>
      <c r="AZ144" s="31" t="s">
        <v>90</v>
      </c>
      <c r="BA144" s="66">
        <v>0.31</v>
      </c>
      <c r="BB144" s="66">
        <v>0.56999999999999995</v>
      </c>
      <c r="BC144" s="66">
        <v>0.12</v>
      </c>
      <c r="BE144" s="67"/>
    </row>
    <row r="145" spans="2:57" s="24" customFormat="1" ht="12.75" customHeight="1" x14ac:dyDescent="0.2">
      <c r="B145" s="31" t="s">
        <v>91</v>
      </c>
      <c r="C145" s="31" t="s">
        <v>19</v>
      </c>
      <c r="D145" s="31" t="s">
        <v>19</v>
      </c>
      <c r="E145" s="31"/>
      <c r="F145" s="65">
        <f t="shared" si="26"/>
        <v>0</v>
      </c>
      <c r="G145" s="68">
        <v>0</v>
      </c>
      <c r="H145" s="68">
        <v>0</v>
      </c>
      <c r="I145" s="68">
        <v>0</v>
      </c>
      <c r="J145" s="68">
        <v>0</v>
      </c>
      <c r="K145" s="68">
        <v>0</v>
      </c>
      <c r="L145" s="68">
        <v>0</v>
      </c>
      <c r="M145" s="68">
        <v>0</v>
      </c>
      <c r="N145" s="68">
        <v>0</v>
      </c>
      <c r="O145" s="68">
        <v>0</v>
      </c>
      <c r="P145" s="68">
        <v>0</v>
      </c>
      <c r="Q145" s="68">
        <v>0</v>
      </c>
      <c r="R145" s="68">
        <v>0</v>
      </c>
      <c r="S145" s="68">
        <v>0</v>
      </c>
      <c r="T145" s="68">
        <v>0</v>
      </c>
      <c r="U145" s="68">
        <v>0</v>
      </c>
      <c r="V145" s="68">
        <v>0</v>
      </c>
      <c r="W145" s="68">
        <v>0</v>
      </c>
      <c r="X145" s="68">
        <v>0</v>
      </c>
      <c r="Y145" s="68">
        <v>0</v>
      </c>
      <c r="Z145" s="68">
        <v>0</v>
      </c>
      <c r="AA145" s="68">
        <v>0</v>
      </c>
      <c r="AB145" s="24">
        <f t="shared" si="27"/>
        <v>0</v>
      </c>
      <c r="AC145" s="46"/>
      <c r="AE145" s="46"/>
      <c r="AF145" s="46"/>
      <c r="AG145" s="46"/>
      <c r="AH145" s="46"/>
      <c r="AI145" s="46"/>
      <c r="AJ145" s="46"/>
      <c r="AK145" s="46"/>
      <c r="AL145" s="46"/>
      <c r="AM145" s="46"/>
      <c r="AN145" s="46"/>
      <c r="AO145" s="46"/>
      <c r="AP145" s="46"/>
      <c r="AQ145" s="46"/>
      <c r="AR145" s="46"/>
      <c r="AS145" s="46"/>
      <c r="AT145" s="46"/>
      <c r="AU145" s="46"/>
      <c r="AV145" s="46"/>
      <c r="AW145" s="46"/>
      <c r="AX145" s="46"/>
      <c r="AZ145" s="31" t="s">
        <v>63</v>
      </c>
      <c r="BA145" s="66">
        <v>0.16</v>
      </c>
      <c r="BB145" s="66">
        <v>0.49</v>
      </c>
      <c r="BC145" s="66">
        <v>0.35</v>
      </c>
      <c r="BE145" s="67"/>
    </row>
    <row r="146" spans="2:57" s="24" customFormat="1" ht="12.75" customHeight="1" x14ac:dyDescent="0.2">
      <c r="B146" s="31" t="s">
        <v>92</v>
      </c>
      <c r="C146" s="31" t="s">
        <v>68</v>
      </c>
      <c r="D146" s="31" t="s">
        <v>18</v>
      </c>
      <c r="E146" s="31" t="s">
        <v>10</v>
      </c>
      <c r="F146" s="65">
        <f t="shared" si="26"/>
        <v>0.34656450999999999</v>
      </c>
      <c r="G146" s="68">
        <v>0.34656450999999999</v>
      </c>
      <c r="H146" s="68">
        <v>0</v>
      </c>
      <c r="I146" s="68">
        <v>0</v>
      </c>
      <c r="J146" s="68">
        <v>0</v>
      </c>
      <c r="K146" s="68">
        <v>0</v>
      </c>
      <c r="L146" s="68">
        <v>0</v>
      </c>
      <c r="M146" s="68">
        <v>0</v>
      </c>
      <c r="N146" s="68">
        <v>0</v>
      </c>
      <c r="O146" s="68">
        <v>0</v>
      </c>
      <c r="P146" s="68">
        <v>0</v>
      </c>
      <c r="Q146" s="68">
        <v>0</v>
      </c>
      <c r="R146" s="68">
        <v>0</v>
      </c>
      <c r="S146" s="68">
        <v>0</v>
      </c>
      <c r="T146" s="68">
        <v>0</v>
      </c>
      <c r="U146" s="68">
        <v>0</v>
      </c>
      <c r="V146" s="68">
        <v>0</v>
      </c>
      <c r="W146" s="68">
        <v>0</v>
      </c>
      <c r="X146" s="68">
        <v>0</v>
      </c>
      <c r="Y146" s="68">
        <v>0</v>
      </c>
      <c r="Z146" s="68">
        <v>0</v>
      </c>
      <c r="AA146" s="68">
        <v>0</v>
      </c>
      <c r="AB146" s="24">
        <f t="shared" si="27"/>
        <v>1</v>
      </c>
      <c r="AC146" s="46"/>
      <c r="AE146" s="46"/>
      <c r="AF146" s="46"/>
      <c r="AG146" s="46"/>
      <c r="AH146" s="46"/>
      <c r="AI146" s="46"/>
      <c r="AJ146" s="46"/>
      <c r="AK146" s="46"/>
      <c r="AL146" s="46"/>
      <c r="AM146" s="46"/>
      <c r="AN146" s="46"/>
      <c r="AO146" s="46"/>
      <c r="AP146" s="46"/>
      <c r="AQ146" s="46"/>
      <c r="AR146" s="46"/>
      <c r="AS146" s="46"/>
      <c r="AT146" s="46"/>
      <c r="AU146" s="46"/>
      <c r="AV146" s="46"/>
      <c r="AW146" s="46"/>
      <c r="AX146" s="46"/>
      <c r="AZ146" s="31" t="s">
        <v>85</v>
      </c>
      <c r="BA146" s="66">
        <v>7.0000000000000007E-2</v>
      </c>
      <c r="BB146" s="66">
        <v>0.57999999999999996</v>
      </c>
      <c r="BC146" s="66">
        <v>0.35</v>
      </c>
      <c r="BE146" s="67"/>
    </row>
    <row r="147" spans="2:57" s="24" customFormat="1" ht="12.75" customHeight="1" x14ac:dyDescent="0.2">
      <c r="B147" s="31" t="s">
        <v>93</v>
      </c>
      <c r="C147" s="31" t="s">
        <v>73</v>
      </c>
      <c r="D147" s="31" t="s">
        <v>22</v>
      </c>
      <c r="E147" s="31"/>
      <c r="F147" s="65">
        <f t="shared" si="26"/>
        <v>3.3307850000000001</v>
      </c>
      <c r="G147" s="68">
        <v>0.94562780000000002</v>
      </c>
      <c r="H147" s="68">
        <v>0</v>
      </c>
      <c r="I147" s="68">
        <v>0</v>
      </c>
      <c r="J147" s="68">
        <v>2.3851572000000001</v>
      </c>
      <c r="K147" s="68">
        <v>2.3851572000000001</v>
      </c>
      <c r="L147" s="68">
        <v>1.9481142</v>
      </c>
      <c r="M147" s="68">
        <v>0</v>
      </c>
      <c r="N147" s="68">
        <v>0</v>
      </c>
      <c r="O147" s="68">
        <v>0</v>
      </c>
      <c r="P147" s="68">
        <v>0</v>
      </c>
      <c r="Q147" s="68">
        <v>0</v>
      </c>
      <c r="R147" s="68">
        <v>0</v>
      </c>
      <c r="S147" s="68">
        <v>0</v>
      </c>
      <c r="T147" s="68">
        <v>0</v>
      </c>
      <c r="U147" s="68">
        <v>0</v>
      </c>
      <c r="V147" s="68">
        <v>0</v>
      </c>
      <c r="W147" s="68">
        <v>0</v>
      </c>
      <c r="X147" s="68">
        <v>0</v>
      </c>
      <c r="Y147" s="68">
        <v>0</v>
      </c>
      <c r="Z147" s="68">
        <v>0</v>
      </c>
      <c r="AA147" s="68">
        <v>0</v>
      </c>
      <c r="AB147" s="24">
        <f t="shared" si="27"/>
        <v>1</v>
      </c>
      <c r="AC147" s="46"/>
      <c r="AE147" s="46"/>
      <c r="AF147" s="46"/>
      <c r="AG147" s="46"/>
      <c r="AH147" s="46"/>
      <c r="AI147" s="46"/>
      <c r="AJ147" s="46"/>
      <c r="AK147" s="46"/>
      <c r="AL147" s="46"/>
      <c r="AM147" s="46"/>
      <c r="AN147" s="46"/>
      <c r="AO147" s="46"/>
      <c r="AP147" s="46"/>
      <c r="AQ147" s="46"/>
      <c r="AR147" s="46"/>
      <c r="AS147" s="46"/>
      <c r="AT147" s="46"/>
      <c r="AU147" s="46"/>
      <c r="AV147" s="46"/>
      <c r="AW147" s="46"/>
      <c r="AX147" s="46"/>
      <c r="AZ147" s="31" t="s">
        <v>94</v>
      </c>
      <c r="BA147" s="66">
        <v>0.28000000000000003</v>
      </c>
      <c r="BB147" s="66">
        <v>0.55000000000000004</v>
      </c>
      <c r="BC147" s="66">
        <v>0.17</v>
      </c>
      <c r="BE147" s="67"/>
    </row>
    <row r="148" spans="2:57" s="24" customFormat="1" ht="12.75" customHeight="1" x14ac:dyDescent="0.2">
      <c r="B148" s="31" t="s">
        <v>95</v>
      </c>
      <c r="C148" s="31" t="s">
        <v>90</v>
      </c>
      <c r="D148" s="31" t="s">
        <v>21</v>
      </c>
      <c r="E148" s="31"/>
      <c r="F148" s="65">
        <f t="shared" si="26"/>
        <v>3.5354407999999999</v>
      </c>
      <c r="G148" s="68">
        <v>0.27041169999999998</v>
      </c>
      <c r="H148" s="68">
        <v>0</v>
      </c>
      <c r="I148" s="68">
        <v>0</v>
      </c>
      <c r="J148" s="68">
        <v>1.5260284</v>
      </c>
      <c r="K148" s="68">
        <v>1.5260284</v>
      </c>
      <c r="L148" s="68">
        <v>1.4276740000000001</v>
      </c>
      <c r="M148" s="68">
        <v>0</v>
      </c>
      <c r="N148" s="68">
        <v>0</v>
      </c>
      <c r="O148" s="68">
        <v>0</v>
      </c>
      <c r="P148" s="68">
        <v>0</v>
      </c>
      <c r="Q148" s="68">
        <v>0</v>
      </c>
      <c r="R148" s="68">
        <v>0</v>
      </c>
      <c r="S148" s="68">
        <v>0</v>
      </c>
      <c r="T148" s="68">
        <v>0</v>
      </c>
      <c r="U148" s="68">
        <v>0</v>
      </c>
      <c r="V148" s="68">
        <v>1.7390007000000001</v>
      </c>
      <c r="W148" s="68">
        <v>1.7390007000000001</v>
      </c>
      <c r="X148" s="68">
        <v>1.7390007000000001</v>
      </c>
      <c r="Y148" s="68">
        <v>0</v>
      </c>
      <c r="Z148" s="68">
        <v>0</v>
      </c>
      <c r="AA148" s="68">
        <v>0</v>
      </c>
      <c r="AB148" s="24">
        <f t="shared" si="27"/>
        <v>1</v>
      </c>
      <c r="AC148" s="46"/>
      <c r="AE148" s="46"/>
      <c r="AF148" s="46"/>
      <c r="AG148" s="46"/>
      <c r="AH148" s="46"/>
      <c r="AI148" s="46"/>
      <c r="AJ148" s="46"/>
      <c r="AK148" s="46"/>
      <c r="AL148" s="46"/>
      <c r="AM148" s="46"/>
      <c r="AN148" s="46"/>
      <c r="AO148" s="46"/>
      <c r="AP148" s="46"/>
      <c r="AQ148" s="46"/>
      <c r="AR148" s="46"/>
      <c r="AS148" s="46"/>
      <c r="AT148" s="46"/>
      <c r="AU148" s="46"/>
      <c r="AV148" s="46"/>
      <c r="AW148" s="46"/>
      <c r="AX148" s="46"/>
      <c r="AZ148" s="31" t="s">
        <v>58</v>
      </c>
      <c r="BA148" s="66">
        <v>0.25</v>
      </c>
      <c r="BB148" s="66">
        <v>0.42</v>
      </c>
      <c r="BC148" s="66">
        <v>0.33</v>
      </c>
      <c r="BE148" s="67"/>
    </row>
    <row r="149" spans="2:57" s="24" customFormat="1" ht="12.75" customHeight="1" x14ac:dyDescent="0.2">
      <c r="B149" s="31" t="s">
        <v>96</v>
      </c>
      <c r="C149" s="31" t="s">
        <v>58</v>
      </c>
      <c r="D149" s="31" t="s">
        <v>20</v>
      </c>
      <c r="E149" s="31"/>
      <c r="F149" s="65">
        <f t="shared" si="26"/>
        <v>0</v>
      </c>
      <c r="G149" s="24">
        <v>0</v>
      </c>
      <c r="H149" s="24">
        <v>0</v>
      </c>
      <c r="I149" s="24">
        <v>0</v>
      </c>
      <c r="J149" s="24">
        <v>0</v>
      </c>
      <c r="K149" s="24">
        <v>0</v>
      </c>
      <c r="L149" s="24">
        <v>0</v>
      </c>
      <c r="M149" s="24">
        <v>0</v>
      </c>
      <c r="N149" s="24">
        <v>0</v>
      </c>
      <c r="O149" s="24">
        <v>0</v>
      </c>
      <c r="P149" s="24">
        <v>0</v>
      </c>
      <c r="Q149" s="24">
        <v>0</v>
      </c>
      <c r="R149" s="24">
        <v>0</v>
      </c>
      <c r="S149" s="24">
        <v>0</v>
      </c>
      <c r="T149" s="24">
        <v>0</v>
      </c>
      <c r="U149" s="24">
        <v>0</v>
      </c>
      <c r="V149" s="24">
        <v>0</v>
      </c>
      <c r="W149" s="24">
        <v>0</v>
      </c>
      <c r="X149" s="24">
        <v>0</v>
      </c>
      <c r="Y149" s="24">
        <v>0</v>
      </c>
      <c r="Z149" s="24">
        <v>0</v>
      </c>
      <c r="AA149" s="24">
        <v>0</v>
      </c>
      <c r="AB149" s="24">
        <f t="shared" si="27"/>
        <v>0</v>
      </c>
      <c r="AC149" s="46"/>
      <c r="AE149" s="46"/>
      <c r="AF149" s="46"/>
      <c r="AG149" s="46"/>
      <c r="AH149" s="46"/>
      <c r="AI149" s="46"/>
      <c r="AJ149" s="46"/>
      <c r="AK149" s="46"/>
      <c r="AL149" s="46"/>
      <c r="AM149" s="46"/>
      <c r="AN149" s="46"/>
      <c r="AO149" s="46"/>
      <c r="AP149" s="46"/>
      <c r="AQ149" s="46"/>
      <c r="AR149" s="46"/>
      <c r="AS149" s="46"/>
      <c r="AT149" s="46"/>
      <c r="AU149" s="46"/>
      <c r="AV149" s="46"/>
      <c r="AW149" s="46"/>
      <c r="AX149" s="46"/>
      <c r="AZ149" s="31" t="s">
        <v>97</v>
      </c>
      <c r="BA149" s="66">
        <v>0.17</v>
      </c>
      <c r="BB149" s="66">
        <v>0.48</v>
      </c>
      <c r="BC149" s="66">
        <v>0.35</v>
      </c>
      <c r="BE149" s="67"/>
    </row>
    <row r="150" spans="2:57" s="24" customFormat="1" ht="12.75" customHeight="1" x14ac:dyDescent="0.2">
      <c r="B150" s="31" t="s">
        <v>98</v>
      </c>
      <c r="C150" s="31" t="s">
        <v>72</v>
      </c>
      <c r="D150" s="31" t="s">
        <v>22</v>
      </c>
      <c r="E150" s="31"/>
      <c r="F150" s="65">
        <f t="shared" si="26"/>
        <v>0</v>
      </c>
      <c r="G150" s="68">
        <v>0</v>
      </c>
      <c r="H150" s="68">
        <v>0</v>
      </c>
      <c r="I150" s="68">
        <v>0</v>
      </c>
      <c r="J150" s="68">
        <v>0</v>
      </c>
      <c r="K150" s="68">
        <v>0</v>
      </c>
      <c r="L150" s="68">
        <v>0</v>
      </c>
      <c r="M150" s="68">
        <v>0</v>
      </c>
      <c r="N150" s="68">
        <v>0</v>
      </c>
      <c r="O150" s="68">
        <v>0</v>
      </c>
      <c r="P150" s="68">
        <v>0</v>
      </c>
      <c r="Q150" s="68">
        <v>0</v>
      </c>
      <c r="R150" s="68">
        <v>0</v>
      </c>
      <c r="S150" s="68">
        <v>0</v>
      </c>
      <c r="T150" s="68">
        <v>0</v>
      </c>
      <c r="U150" s="68">
        <v>0</v>
      </c>
      <c r="V150" s="68">
        <v>0</v>
      </c>
      <c r="W150" s="68">
        <v>0</v>
      </c>
      <c r="X150" s="68">
        <v>0</v>
      </c>
      <c r="Y150" s="68">
        <v>0</v>
      </c>
      <c r="Z150" s="68">
        <v>0</v>
      </c>
      <c r="AA150" s="68">
        <v>0</v>
      </c>
      <c r="AB150" s="24">
        <f t="shared" si="27"/>
        <v>0</v>
      </c>
      <c r="AC150" s="46"/>
      <c r="AE150" s="46"/>
      <c r="AF150" s="46"/>
      <c r="AG150" s="46"/>
      <c r="AH150" s="46"/>
      <c r="AI150" s="46"/>
      <c r="AJ150" s="46"/>
      <c r="AK150" s="46"/>
      <c r="AL150" s="46"/>
      <c r="AM150" s="46"/>
      <c r="AN150" s="46"/>
      <c r="AO150" s="46"/>
      <c r="AP150" s="46"/>
      <c r="AQ150" s="46"/>
      <c r="AR150" s="46"/>
      <c r="AS150" s="46"/>
      <c r="AT150" s="46"/>
      <c r="AU150" s="46"/>
      <c r="AV150" s="46"/>
      <c r="AW150" s="46"/>
      <c r="AX150" s="46"/>
      <c r="AZ150" s="31" t="s">
        <v>75</v>
      </c>
      <c r="BA150" s="66">
        <v>0.03</v>
      </c>
      <c r="BB150" s="66">
        <v>0.74</v>
      </c>
      <c r="BC150" s="66">
        <v>0.23</v>
      </c>
      <c r="BE150" s="67"/>
    </row>
    <row r="151" spans="2:57" s="24" customFormat="1" ht="12.75" customHeight="1" x14ac:dyDescent="0.2">
      <c r="B151" s="31" t="s">
        <v>99</v>
      </c>
      <c r="C151" s="31" t="s">
        <v>61</v>
      </c>
      <c r="D151" s="31" t="s">
        <v>19</v>
      </c>
      <c r="E151" s="31"/>
      <c r="F151" s="65">
        <f t="shared" si="26"/>
        <v>0</v>
      </c>
      <c r="G151" s="68">
        <v>0</v>
      </c>
      <c r="H151" s="68">
        <v>0</v>
      </c>
      <c r="I151" s="68">
        <v>0</v>
      </c>
      <c r="J151" s="68">
        <v>0</v>
      </c>
      <c r="K151" s="68">
        <v>0</v>
      </c>
      <c r="L151" s="68">
        <v>0</v>
      </c>
      <c r="M151" s="68">
        <v>0</v>
      </c>
      <c r="N151" s="68">
        <v>0</v>
      </c>
      <c r="O151" s="68">
        <v>0</v>
      </c>
      <c r="P151" s="68">
        <v>0</v>
      </c>
      <c r="Q151" s="68">
        <v>0</v>
      </c>
      <c r="R151" s="68">
        <v>0</v>
      </c>
      <c r="S151" s="68">
        <v>0</v>
      </c>
      <c r="T151" s="68">
        <v>0</v>
      </c>
      <c r="U151" s="68">
        <v>0</v>
      </c>
      <c r="V151" s="68">
        <v>0</v>
      </c>
      <c r="W151" s="68">
        <v>0</v>
      </c>
      <c r="X151" s="68">
        <v>0</v>
      </c>
      <c r="Y151" s="68">
        <v>0</v>
      </c>
      <c r="Z151" s="68">
        <v>0</v>
      </c>
      <c r="AA151" s="68">
        <v>0</v>
      </c>
      <c r="AB151" s="24">
        <f t="shared" si="27"/>
        <v>0</v>
      </c>
      <c r="AC151" s="46" t="s">
        <v>100</v>
      </c>
      <c r="AE151" s="46"/>
      <c r="AF151" s="46"/>
      <c r="AG151" s="46"/>
      <c r="AH151" s="46"/>
      <c r="AI151" s="46"/>
      <c r="AJ151" s="46"/>
      <c r="AK151" s="46"/>
      <c r="AL151" s="46"/>
      <c r="AM151" s="46"/>
      <c r="AN151" s="46"/>
      <c r="AO151" s="46"/>
      <c r="AP151" s="46"/>
      <c r="AQ151" s="46"/>
      <c r="AR151" s="46"/>
      <c r="AS151" s="46"/>
      <c r="AT151" s="46"/>
      <c r="AU151" s="46"/>
      <c r="AV151" s="46"/>
      <c r="AW151" s="46"/>
      <c r="AX151" s="46"/>
      <c r="AZ151" s="69" t="s">
        <v>101</v>
      </c>
      <c r="BA151" s="69"/>
      <c r="BB151" s="69"/>
      <c r="BC151" s="69"/>
    </row>
    <row r="152" spans="2:57" s="24" customFormat="1" ht="12.75" customHeight="1" x14ac:dyDescent="0.2">
      <c r="B152" s="31" t="s">
        <v>102</v>
      </c>
      <c r="C152" s="31" t="s">
        <v>86</v>
      </c>
      <c r="D152" s="31" t="s">
        <v>21</v>
      </c>
      <c r="E152" s="31"/>
      <c r="F152" s="65">
        <f t="shared" si="26"/>
        <v>0</v>
      </c>
      <c r="G152" s="24">
        <v>0</v>
      </c>
      <c r="H152" s="24">
        <v>0</v>
      </c>
      <c r="I152" s="24">
        <v>0</v>
      </c>
      <c r="J152" s="24">
        <v>0</v>
      </c>
      <c r="K152" s="24">
        <v>0</v>
      </c>
      <c r="L152" s="24">
        <v>0</v>
      </c>
      <c r="M152" s="24">
        <v>0</v>
      </c>
      <c r="N152" s="24">
        <v>0</v>
      </c>
      <c r="O152" s="24">
        <v>0</v>
      </c>
      <c r="P152" s="24">
        <v>0</v>
      </c>
      <c r="Q152" s="24">
        <v>0</v>
      </c>
      <c r="R152" s="24">
        <v>0</v>
      </c>
      <c r="S152" s="24">
        <v>0</v>
      </c>
      <c r="T152" s="24">
        <v>0</v>
      </c>
      <c r="U152" s="24">
        <v>0</v>
      </c>
      <c r="V152" s="24">
        <v>0</v>
      </c>
      <c r="W152" s="24">
        <v>0</v>
      </c>
      <c r="X152" s="24">
        <v>0</v>
      </c>
      <c r="Y152" s="24">
        <v>0</v>
      </c>
      <c r="Z152" s="24">
        <v>0</v>
      </c>
      <c r="AA152" s="24">
        <v>0</v>
      </c>
      <c r="AB152" s="24">
        <f t="shared" si="27"/>
        <v>0</v>
      </c>
      <c r="AC152" s="46"/>
      <c r="AE152" s="46"/>
      <c r="AF152" s="46"/>
      <c r="AG152" s="46"/>
      <c r="AH152" s="46"/>
      <c r="AI152" s="46"/>
      <c r="AJ152" s="46"/>
      <c r="AK152" s="46"/>
      <c r="AL152" s="46"/>
      <c r="AM152" s="46"/>
      <c r="AN152" s="46"/>
      <c r="AO152" s="46"/>
      <c r="AP152" s="46"/>
      <c r="AQ152" s="46"/>
      <c r="AR152" s="46"/>
      <c r="AS152" s="46"/>
      <c r="AT152" s="46"/>
      <c r="AU152" s="46"/>
      <c r="AV152" s="46"/>
      <c r="AW152" s="46"/>
      <c r="AX152" s="46"/>
      <c r="AZ152" s="70"/>
      <c r="BA152" s="70"/>
      <c r="BB152" s="70"/>
      <c r="BC152" s="70"/>
    </row>
    <row r="153" spans="2:57" s="24" customFormat="1" ht="12.75" customHeight="1" x14ac:dyDescent="0.2">
      <c r="B153" s="31" t="s">
        <v>103</v>
      </c>
      <c r="C153" s="31" t="s">
        <v>72</v>
      </c>
      <c r="D153" s="31" t="s">
        <v>22</v>
      </c>
      <c r="E153" s="31"/>
      <c r="F153" s="65">
        <f t="shared" si="26"/>
        <v>366.98562089999996</v>
      </c>
      <c r="G153" s="68">
        <v>73.416790500000005</v>
      </c>
      <c r="H153" s="68">
        <v>0</v>
      </c>
      <c r="I153" s="68">
        <v>0</v>
      </c>
      <c r="J153" s="68">
        <v>76.122259299999996</v>
      </c>
      <c r="K153" s="68">
        <v>76.122259299999996</v>
      </c>
      <c r="L153" s="68">
        <v>64.345225499999998</v>
      </c>
      <c r="M153" s="68">
        <v>0</v>
      </c>
      <c r="N153" s="68">
        <v>0</v>
      </c>
      <c r="O153" s="68">
        <v>0</v>
      </c>
      <c r="P153" s="68">
        <v>124.4758169</v>
      </c>
      <c r="Q153" s="68">
        <v>124.4758169</v>
      </c>
      <c r="R153" s="68">
        <v>123.1406169</v>
      </c>
      <c r="S153" s="68">
        <v>0</v>
      </c>
      <c r="T153" s="68">
        <v>0</v>
      </c>
      <c r="U153" s="68">
        <v>0</v>
      </c>
      <c r="V153" s="68">
        <v>73.503355799999994</v>
      </c>
      <c r="W153" s="68">
        <v>73.503355799999994</v>
      </c>
      <c r="X153" s="68">
        <v>73.478628299999997</v>
      </c>
      <c r="Y153" s="68">
        <v>19.4673984</v>
      </c>
      <c r="Z153" s="68">
        <v>19.4673984</v>
      </c>
      <c r="AA153" s="68">
        <v>19.4567014</v>
      </c>
      <c r="AB153" s="24">
        <f t="shared" si="27"/>
        <v>1</v>
      </c>
      <c r="AC153" s="46"/>
      <c r="AE153" s="46"/>
      <c r="AF153" s="46"/>
      <c r="AG153" s="46"/>
      <c r="AH153" s="46"/>
      <c r="AI153" s="46"/>
      <c r="AJ153" s="46"/>
      <c r="AK153" s="46"/>
      <c r="AL153" s="46"/>
      <c r="AM153" s="46"/>
      <c r="AN153" s="46"/>
      <c r="AO153" s="46"/>
      <c r="AP153" s="46"/>
      <c r="AQ153" s="46"/>
      <c r="AR153" s="46"/>
      <c r="AS153" s="46"/>
      <c r="AT153" s="46"/>
      <c r="AU153" s="46"/>
      <c r="AV153" s="46"/>
      <c r="AW153" s="46"/>
      <c r="AX153" s="46"/>
      <c r="AZ153" s="70"/>
      <c r="BA153" s="70"/>
      <c r="BB153" s="70"/>
      <c r="BC153" s="70"/>
    </row>
    <row r="154" spans="2:57" s="24" customFormat="1" ht="12.75" customHeight="1" x14ac:dyDescent="0.2">
      <c r="B154" s="31" t="s">
        <v>104</v>
      </c>
      <c r="C154" s="31" t="s">
        <v>94</v>
      </c>
      <c r="D154" s="31" t="s">
        <v>20</v>
      </c>
      <c r="E154" s="31"/>
      <c r="F154" s="65">
        <f t="shared" si="26"/>
        <v>4.3399323000000001</v>
      </c>
      <c r="G154" s="68">
        <v>0.92367790000000005</v>
      </c>
      <c r="H154" s="68">
        <v>0</v>
      </c>
      <c r="I154" s="68">
        <v>0</v>
      </c>
      <c r="J154" s="68">
        <v>3.4162544000000001</v>
      </c>
      <c r="K154" s="68">
        <v>3.4162544000000001</v>
      </c>
      <c r="L154" s="68">
        <v>3.1209520999999998</v>
      </c>
      <c r="M154" s="68">
        <v>0</v>
      </c>
      <c r="N154" s="68">
        <v>0</v>
      </c>
      <c r="O154" s="68">
        <v>0</v>
      </c>
      <c r="P154" s="68">
        <v>0</v>
      </c>
      <c r="Q154" s="68">
        <v>0</v>
      </c>
      <c r="R154" s="68">
        <v>0</v>
      </c>
      <c r="S154" s="68">
        <v>0</v>
      </c>
      <c r="T154" s="68">
        <v>0</v>
      </c>
      <c r="U154" s="68">
        <v>0</v>
      </c>
      <c r="V154" s="68">
        <v>0</v>
      </c>
      <c r="W154" s="68">
        <v>0</v>
      </c>
      <c r="X154" s="68">
        <v>0</v>
      </c>
      <c r="Y154" s="68">
        <v>0</v>
      </c>
      <c r="Z154" s="68">
        <v>0</v>
      </c>
      <c r="AA154" s="68">
        <v>0</v>
      </c>
      <c r="AB154" s="24">
        <f t="shared" si="27"/>
        <v>1</v>
      </c>
      <c r="AC154" s="46"/>
      <c r="AE154" s="46"/>
      <c r="AF154" s="46"/>
      <c r="AG154" s="46"/>
      <c r="AH154" s="46"/>
      <c r="AI154" s="46"/>
      <c r="AJ154" s="46"/>
      <c r="AK154" s="46"/>
      <c r="AL154" s="46"/>
      <c r="AM154" s="46"/>
      <c r="AN154" s="46"/>
      <c r="AO154" s="46"/>
      <c r="AP154" s="46"/>
      <c r="AQ154" s="46"/>
      <c r="AR154" s="46"/>
      <c r="AS154" s="46"/>
      <c r="AT154" s="46"/>
      <c r="AU154" s="46"/>
      <c r="AV154" s="46"/>
      <c r="AW154" s="46"/>
      <c r="AX154" s="46"/>
      <c r="AZ154" s="71" t="s">
        <v>105</v>
      </c>
      <c r="BA154" s="72"/>
      <c r="BB154" s="72"/>
      <c r="BC154" s="72"/>
    </row>
    <row r="155" spans="2:57" s="24" customFormat="1" ht="12.75" customHeight="1" x14ac:dyDescent="0.2">
      <c r="B155" s="31" t="s">
        <v>106</v>
      </c>
      <c r="C155" s="31" t="s">
        <v>19</v>
      </c>
      <c r="D155" s="31" t="s">
        <v>19</v>
      </c>
      <c r="E155" s="31" t="s">
        <v>10</v>
      </c>
      <c r="F155" s="65">
        <f t="shared" si="26"/>
        <v>3.4307429899999997</v>
      </c>
      <c r="G155" s="68">
        <v>1.0959590400000001</v>
      </c>
      <c r="H155" s="68">
        <v>0</v>
      </c>
      <c r="I155" s="68">
        <v>0</v>
      </c>
      <c r="J155" s="68">
        <v>2.3347839499999998</v>
      </c>
      <c r="K155" s="68">
        <v>2.3347839499999998</v>
      </c>
      <c r="L155" s="68">
        <v>1.92792293</v>
      </c>
      <c r="M155" s="68">
        <v>0</v>
      </c>
      <c r="N155" s="68">
        <v>0</v>
      </c>
      <c r="O155" s="68">
        <v>0</v>
      </c>
      <c r="P155" s="68">
        <v>0</v>
      </c>
      <c r="Q155" s="68">
        <v>0</v>
      </c>
      <c r="R155" s="68">
        <v>0</v>
      </c>
      <c r="S155" s="68">
        <v>0</v>
      </c>
      <c r="T155" s="68">
        <v>0</v>
      </c>
      <c r="U155" s="68">
        <v>0</v>
      </c>
      <c r="V155" s="68">
        <v>0</v>
      </c>
      <c r="W155" s="68">
        <v>0</v>
      </c>
      <c r="X155" s="68">
        <v>0</v>
      </c>
      <c r="Y155" s="68">
        <v>0</v>
      </c>
      <c r="Z155" s="68">
        <v>0</v>
      </c>
      <c r="AA155" s="68">
        <v>0</v>
      </c>
      <c r="AB155" s="24">
        <f t="shared" si="27"/>
        <v>1</v>
      </c>
      <c r="AC155" s="46"/>
      <c r="AE155" s="46"/>
      <c r="AF155" s="46"/>
      <c r="AG155" s="46"/>
      <c r="AH155" s="46"/>
      <c r="AI155" s="46"/>
      <c r="AJ155" s="46"/>
      <c r="AK155" s="46"/>
      <c r="AL155" s="46"/>
      <c r="AM155" s="46"/>
      <c r="AN155" s="46"/>
      <c r="AO155" s="46"/>
      <c r="AP155" s="46"/>
      <c r="AQ155" s="46"/>
      <c r="AR155" s="46"/>
      <c r="AS155" s="46"/>
      <c r="AT155" s="46"/>
      <c r="AU155" s="46"/>
      <c r="AV155" s="46"/>
      <c r="AW155" s="46"/>
      <c r="AX155" s="46"/>
      <c r="AZ155" s="17"/>
    </row>
    <row r="156" spans="2:57" s="24" customFormat="1" ht="12.75" customHeight="1" x14ac:dyDescent="0.2">
      <c r="B156" s="31" t="s">
        <v>107</v>
      </c>
      <c r="C156" s="31" t="s">
        <v>88</v>
      </c>
      <c r="D156" s="31" t="s">
        <v>21</v>
      </c>
      <c r="E156" s="31"/>
      <c r="F156" s="65">
        <f t="shared" si="26"/>
        <v>0</v>
      </c>
      <c r="G156" s="24">
        <v>0</v>
      </c>
      <c r="H156" s="24">
        <v>0</v>
      </c>
      <c r="I156" s="24">
        <v>0</v>
      </c>
      <c r="J156" s="24">
        <v>0</v>
      </c>
      <c r="K156" s="24">
        <v>0</v>
      </c>
      <c r="L156" s="24">
        <v>0</v>
      </c>
      <c r="M156" s="24">
        <v>0</v>
      </c>
      <c r="N156" s="24">
        <v>0</v>
      </c>
      <c r="O156" s="24">
        <v>0</v>
      </c>
      <c r="P156" s="24">
        <v>0</v>
      </c>
      <c r="Q156" s="24">
        <v>0</v>
      </c>
      <c r="R156" s="24">
        <v>0</v>
      </c>
      <c r="S156" s="24">
        <v>0</v>
      </c>
      <c r="T156" s="24">
        <v>0</v>
      </c>
      <c r="U156" s="24">
        <v>0</v>
      </c>
      <c r="V156" s="24">
        <v>0</v>
      </c>
      <c r="W156" s="24">
        <v>0</v>
      </c>
      <c r="X156" s="24">
        <v>0</v>
      </c>
      <c r="Y156" s="24">
        <v>0</v>
      </c>
      <c r="Z156" s="24">
        <v>0</v>
      </c>
      <c r="AA156" s="24">
        <v>0</v>
      </c>
      <c r="AB156" s="24">
        <f t="shared" si="27"/>
        <v>0</v>
      </c>
      <c r="AC156" s="46"/>
      <c r="AE156" s="46"/>
      <c r="AF156" s="46"/>
      <c r="AG156" s="46"/>
      <c r="AH156" s="46"/>
      <c r="AI156" s="46"/>
      <c r="AJ156" s="46"/>
      <c r="AK156" s="46"/>
      <c r="AL156" s="46"/>
      <c r="AM156" s="46"/>
      <c r="AN156" s="46"/>
      <c r="AO156" s="46"/>
      <c r="AP156" s="46"/>
      <c r="AQ156" s="46"/>
      <c r="AR156" s="46"/>
      <c r="AS156" s="46"/>
      <c r="AT156" s="46"/>
      <c r="AU156" s="46"/>
      <c r="AV156" s="46"/>
      <c r="AW156" s="46"/>
      <c r="AX156" s="46"/>
      <c r="AZ156" s="17"/>
    </row>
    <row r="157" spans="2:57" s="24" customFormat="1" ht="12.75" customHeight="1" x14ac:dyDescent="0.2">
      <c r="B157" s="31" t="s">
        <v>108</v>
      </c>
      <c r="C157" s="31" t="s">
        <v>82</v>
      </c>
      <c r="D157" s="31" t="s">
        <v>21</v>
      </c>
      <c r="E157" s="31"/>
      <c r="F157" s="65">
        <f t="shared" si="26"/>
        <v>0</v>
      </c>
      <c r="G157" s="24">
        <v>0</v>
      </c>
      <c r="H157" s="24">
        <v>0</v>
      </c>
      <c r="I157" s="24">
        <v>0</v>
      </c>
      <c r="J157" s="24">
        <v>0</v>
      </c>
      <c r="K157" s="24">
        <v>0</v>
      </c>
      <c r="L157" s="24">
        <v>0</v>
      </c>
      <c r="M157" s="24">
        <v>0</v>
      </c>
      <c r="N157" s="24">
        <v>0</v>
      </c>
      <c r="O157" s="24">
        <v>0</v>
      </c>
      <c r="P157" s="24">
        <v>0</v>
      </c>
      <c r="Q157" s="24">
        <v>0</v>
      </c>
      <c r="R157" s="24">
        <v>0</v>
      </c>
      <c r="S157" s="24">
        <v>0</v>
      </c>
      <c r="T157" s="24">
        <v>0</v>
      </c>
      <c r="U157" s="24">
        <v>0</v>
      </c>
      <c r="V157" s="24">
        <v>0</v>
      </c>
      <c r="W157" s="24">
        <v>0</v>
      </c>
      <c r="X157" s="24">
        <v>0</v>
      </c>
      <c r="Y157" s="24">
        <v>0</v>
      </c>
      <c r="Z157" s="24">
        <v>0</v>
      </c>
      <c r="AA157" s="24">
        <v>0</v>
      </c>
      <c r="AB157" s="24">
        <f t="shared" si="27"/>
        <v>0</v>
      </c>
      <c r="AC157" s="46"/>
      <c r="AE157" s="46"/>
      <c r="AF157" s="46"/>
      <c r="AG157" s="46"/>
      <c r="AH157" s="46"/>
      <c r="AI157" s="46"/>
      <c r="AJ157" s="46"/>
      <c r="AK157" s="46"/>
      <c r="AL157" s="46"/>
      <c r="AM157" s="46"/>
      <c r="AN157" s="46"/>
      <c r="AO157" s="46"/>
      <c r="AP157" s="46"/>
      <c r="AQ157" s="46"/>
      <c r="AR157" s="46"/>
      <c r="AS157" s="46"/>
      <c r="AT157" s="46"/>
      <c r="AU157" s="46"/>
      <c r="AV157" s="46"/>
      <c r="AW157" s="46"/>
      <c r="AX157" s="46"/>
      <c r="AZ157" s="17"/>
    </row>
    <row r="158" spans="2:57" s="24" customFormat="1" ht="12.75" customHeight="1" x14ac:dyDescent="0.2">
      <c r="B158" s="31" t="s">
        <v>109</v>
      </c>
      <c r="C158" s="31" t="s">
        <v>94</v>
      </c>
      <c r="D158" s="31" t="s">
        <v>20</v>
      </c>
      <c r="E158" s="31"/>
      <c r="F158" s="65">
        <f t="shared" si="26"/>
        <v>4.8062586999999999</v>
      </c>
      <c r="G158" s="68">
        <v>4.8062586999999999</v>
      </c>
      <c r="H158" s="68">
        <v>0</v>
      </c>
      <c r="I158" s="68">
        <v>0</v>
      </c>
      <c r="J158" s="68">
        <v>0</v>
      </c>
      <c r="K158" s="68">
        <v>0</v>
      </c>
      <c r="L158" s="68">
        <v>0</v>
      </c>
      <c r="M158" s="68">
        <v>0</v>
      </c>
      <c r="N158" s="68">
        <v>0</v>
      </c>
      <c r="O158" s="68">
        <v>0</v>
      </c>
      <c r="P158" s="68">
        <v>0</v>
      </c>
      <c r="Q158" s="68">
        <v>0</v>
      </c>
      <c r="R158" s="68">
        <v>0</v>
      </c>
      <c r="S158" s="68">
        <v>0</v>
      </c>
      <c r="T158" s="68">
        <v>0</v>
      </c>
      <c r="U158" s="68">
        <v>0</v>
      </c>
      <c r="V158" s="68">
        <v>0</v>
      </c>
      <c r="W158" s="68">
        <v>0</v>
      </c>
      <c r="X158" s="68">
        <v>0</v>
      </c>
      <c r="Y158" s="68">
        <v>0</v>
      </c>
      <c r="Z158" s="68">
        <v>0</v>
      </c>
      <c r="AA158" s="68">
        <v>0</v>
      </c>
      <c r="AB158" s="24">
        <f t="shared" si="27"/>
        <v>1</v>
      </c>
      <c r="AC158" s="46"/>
      <c r="AE158" s="46"/>
      <c r="AF158" s="46"/>
      <c r="AG158" s="46"/>
      <c r="AH158" s="46"/>
      <c r="AI158" s="46"/>
      <c r="AJ158" s="46"/>
      <c r="AK158" s="46"/>
      <c r="AL158" s="46"/>
      <c r="AM158" s="46"/>
      <c r="AN158" s="46"/>
      <c r="AO158" s="46"/>
      <c r="AP158" s="46"/>
      <c r="AQ158" s="46"/>
      <c r="AR158" s="46"/>
      <c r="AS158" s="46"/>
      <c r="AT158" s="46"/>
      <c r="AU158" s="46"/>
      <c r="AV158" s="46"/>
      <c r="AW158" s="46"/>
      <c r="AX158" s="46"/>
      <c r="AZ158" s="17"/>
    </row>
    <row r="159" spans="2:57" s="24" customFormat="1" ht="12.75" customHeight="1" x14ac:dyDescent="0.2">
      <c r="B159" s="31" t="s">
        <v>110</v>
      </c>
      <c r="C159" s="31" t="s">
        <v>90</v>
      </c>
      <c r="D159" s="31" t="s">
        <v>21</v>
      </c>
      <c r="E159" s="31"/>
      <c r="F159" s="65">
        <f t="shared" si="26"/>
        <v>1.4809890999999999</v>
      </c>
      <c r="G159" s="68">
        <v>1.1352287999999999</v>
      </c>
      <c r="H159" s="68">
        <v>0</v>
      </c>
      <c r="I159" s="68">
        <v>0</v>
      </c>
      <c r="J159" s="68">
        <v>0.34576030000000002</v>
      </c>
      <c r="K159" s="68">
        <v>0.34576030000000002</v>
      </c>
      <c r="L159" s="68">
        <v>0.16054769999999999</v>
      </c>
      <c r="M159" s="68">
        <v>0</v>
      </c>
      <c r="N159" s="68">
        <v>0</v>
      </c>
      <c r="O159" s="68">
        <v>0</v>
      </c>
      <c r="P159" s="68">
        <v>0</v>
      </c>
      <c r="Q159" s="68">
        <v>0</v>
      </c>
      <c r="R159" s="68">
        <v>0</v>
      </c>
      <c r="S159" s="68">
        <v>0</v>
      </c>
      <c r="T159" s="68">
        <v>0</v>
      </c>
      <c r="U159" s="68">
        <v>0</v>
      </c>
      <c r="V159" s="68">
        <v>0</v>
      </c>
      <c r="W159" s="68">
        <v>0</v>
      </c>
      <c r="X159" s="68">
        <v>0</v>
      </c>
      <c r="Y159" s="68">
        <v>0</v>
      </c>
      <c r="Z159" s="68">
        <v>0</v>
      </c>
      <c r="AA159" s="68">
        <v>0</v>
      </c>
      <c r="AB159" s="24">
        <f t="shared" si="27"/>
        <v>1</v>
      </c>
      <c r="AC159" s="46"/>
      <c r="AE159" s="46"/>
      <c r="AF159" s="46"/>
      <c r="AG159" s="46"/>
      <c r="AH159" s="46"/>
      <c r="AI159" s="46"/>
      <c r="AJ159" s="46"/>
      <c r="AK159" s="46"/>
      <c r="AL159" s="46"/>
      <c r="AM159" s="46"/>
      <c r="AN159" s="46"/>
      <c r="AO159" s="46"/>
      <c r="AP159" s="46"/>
      <c r="AQ159" s="46"/>
      <c r="AR159" s="46"/>
      <c r="AS159" s="46"/>
      <c r="AT159" s="46"/>
      <c r="AU159" s="46"/>
      <c r="AV159" s="46"/>
      <c r="AW159" s="46"/>
      <c r="AX159" s="46"/>
      <c r="AZ159" s="17"/>
    </row>
    <row r="160" spans="2:57" s="24" customFormat="1" ht="12.75" customHeight="1" x14ac:dyDescent="0.2">
      <c r="B160" s="31" t="s">
        <v>111</v>
      </c>
      <c r="C160" s="31" t="s">
        <v>59</v>
      </c>
      <c r="D160" s="31" t="s">
        <v>18</v>
      </c>
      <c r="E160" s="31"/>
      <c r="F160" s="65">
        <f t="shared" si="26"/>
        <v>567.53883570099993</v>
      </c>
      <c r="G160" s="68">
        <v>41.554724479999997</v>
      </c>
      <c r="H160" s="68">
        <v>0</v>
      </c>
      <c r="I160" s="68">
        <v>0</v>
      </c>
      <c r="J160" s="68">
        <v>34.850108949999999</v>
      </c>
      <c r="K160" s="68">
        <v>34.850108949999999</v>
      </c>
      <c r="L160" s="68">
        <v>27.365677869999999</v>
      </c>
      <c r="M160" s="68">
        <v>443.83294985100002</v>
      </c>
      <c r="N160" s="68">
        <v>219.640373181</v>
      </c>
      <c r="O160" s="68">
        <v>86.857331579999993</v>
      </c>
      <c r="P160" s="68">
        <v>1.4812209999999999E-2</v>
      </c>
      <c r="Q160" s="68">
        <v>1.4812209999999999E-2</v>
      </c>
      <c r="R160" s="68">
        <v>0</v>
      </c>
      <c r="S160" s="68">
        <v>47.286240210000003</v>
      </c>
      <c r="T160" s="68">
        <v>47.286240210000003</v>
      </c>
      <c r="U160" s="68">
        <v>46.058965460000003</v>
      </c>
      <c r="V160" s="68">
        <v>0</v>
      </c>
      <c r="W160" s="68">
        <v>0</v>
      </c>
      <c r="X160" s="68">
        <v>0</v>
      </c>
      <c r="Y160" s="68">
        <v>0</v>
      </c>
      <c r="Z160" s="68">
        <v>0</v>
      </c>
      <c r="AA160" s="68">
        <v>0</v>
      </c>
      <c r="AB160" s="24">
        <f t="shared" si="27"/>
        <v>1</v>
      </c>
      <c r="AC160" s="46"/>
      <c r="AE160" s="46"/>
      <c r="AF160" s="46"/>
      <c r="AG160" s="46"/>
      <c r="AH160" s="46"/>
      <c r="AI160" s="46"/>
      <c r="AJ160" s="46"/>
      <c r="AK160" s="46"/>
      <c r="AL160" s="46"/>
      <c r="AM160" s="46"/>
      <c r="AN160" s="46"/>
      <c r="AO160" s="46"/>
      <c r="AP160" s="46"/>
      <c r="AQ160" s="46"/>
      <c r="AR160" s="46"/>
      <c r="AS160" s="46"/>
      <c r="AT160" s="46"/>
      <c r="AU160" s="46"/>
      <c r="AV160" s="46"/>
      <c r="AW160" s="46"/>
      <c r="AX160" s="46"/>
      <c r="AZ160" s="17"/>
    </row>
    <row r="161" spans="2:52" s="24" customFormat="1" ht="12.75" customHeight="1" x14ac:dyDescent="0.2">
      <c r="B161" s="31" t="s">
        <v>112</v>
      </c>
      <c r="C161" s="31" t="s">
        <v>88</v>
      </c>
      <c r="D161" s="31" t="s">
        <v>21</v>
      </c>
      <c r="E161" s="31"/>
      <c r="F161" s="65">
        <f t="shared" si="26"/>
        <v>80.349838300000002</v>
      </c>
      <c r="G161" s="68">
        <v>0.4156456</v>
      </c>
      <c r="H161" s="68">
        <v>0</v>
      </c>
      <c r="I161" s="68">
        <v>0</v>
      </c>
      <c r="J161" s="68">
        <v>18.059455700000001</v>
      </c>
      <c r="K161" s="68">
        <v>18.059455700000001</v>
      </c>
      <c r="L161" s="68">
        <v>17.299142499999999</v>
      </c>
      <c r="M161" s="68">
        <v>0</v>
      </c>
      <c r="N161" s="68">
        <v>0</v>
      </c>
      <c r="O161" s="68">
        <v>0</v>
      </c>
      <c r="P161" s="68">
        <v>0</v>
      </c>
      <c r="Q161" s="68">
        <v>0</v>
      </c>
      <c r="R161" s="68">
        <v>0</v>
      </c>
      <c r="S161" s="68">
        <v>0</v>
      </c>
      <c r="T161" s="68">
        <v>0</v>
      </c>
      <c r="U161" s="68">
        <v>0</v>
      </c>
      <c r="V161" s="68">
        <v>0</v>
      </c>
      <c r="W161" s="68">
        <v>0</v>
      </c>
      <c r="X161" s="68">
        <v>0</v>
      </c>
      <c r="Y161" s="68">
        <v>61.874737000000003</v>
      </c>
      <c r="Z161" s="68">
        <v>61.874737000000003</v>
      </c>
      <c r="AA161" s="68">
        <v>61.874737000000003</v>
      </c>
      <c r="AB161" s="24">
        <f t="shared" si="27"/>
        <v>1</v>
      </c>
      <c r="AC161" s="46"/>
      <c r="AE161" s="46"/>
      <c r="AF161" s="46"/>
      <c r="AG161" s="46"/>
      <c r="AH161" s="46"/>
      <c r="AI161" s="46"/>
      <c r="AJ161" s="46"/>
      <c r="AK161" s="46"/>
      <c r="AL161" s="46"/>
      <c r="AM161" s="46"/>
      <c r="AN161" s="46"/>
      <c r="AO161" s="46"/>
      <c r="AP161" s="46"/>
      <c r="AQ161" s="46"/>
      <c r="AR161" s="46"/>
      <c r="AS161" s="46"/>
      <c r="AT161" s="46"/>
      <c r="AU161" s="46"/>
      <c r="AV161" s="46"/>
      <c r="AW161" s="46"/>
      <c r="AX161" s="46"/>
      <c r="AZ161" s="17"/>
    </row>
    <row r="162" spans="2:52" s="24" customFormat="1" ht="12.75" customHeight="1" x14ac:dyDescent="0.2">
      <c r="B162" s="31" t="s">
        <v>113</v>
      </c>
      <c r="C162" s="31" t="s">
        <v>67</v>
      </c>
      <c r="D162" s="31" t="s">
        <v>21</v>
      </c>
      <c r="E162" s="31"/>
      <c r="F162" s="65">
        <f t="shared" si="26"/>
        <v>0</v>
      </c>
      <c r="G162" s="24">
        <v>0</v>
      </c>
      <c r="H162" s="24">
        <v>0</v>
      </c>
      <c r="I162" s="24">
        <v>0</v>
      </c>
      <c r="J162" s="24">
        <v>0</v>
      </c>
      <c r="K162" s="24">
        <v>0</v>
      </c>
      <c r="L162" s="24">
        <v>0</v>
      </c>
      <c r="M162" s="24">
        <v>0</v>
      </c>
      <c r="N162" s="24">
        <v>0</v>
      </c>
      <c r="O162" s="24">
        <v>0</v>
      </c>
      <c r="P162" s="24">
        <v>0</v>
      </c>
      <c r="Q162" s="24">
        <v>0</v>
      </c>
      <c r="R162" s="24">
        <v>0</v>
      </c>
      <c r="S162" s="24">
        <v>0</v>
      </c>
      <c r="T162" s="24">
        <v>0</v>
      </c>
      <c r="U162" s="24">
        <v>0</v>
      </c>
      <c r="V162" s="24">
        <v>0</v>
      </c>
      <c r="W162" s="24">
        <v>0</v>
      </c>
      <c r="X162" s="24">
        <v>0</v>
      </c>
      <c r="Y162" s="24">
        <v>0</v>
      </c>
      <c r="Z162" s="24">
        <v>0</v>
      </c>
      <c r="AA162" s="24">
        <v>0</v>
      </c>
      <c r="AB162" s="24">
        <f t="shared" si="27"/>
        <v>0</v>
      </c>
      <c r="AC162" s="46"/>
      <c r="AE162" s="46"/>
      <c r="AF162" s="46"/>
      <c r="AG162" s="46"/>
      <c r="AH162" s="46"/>
      <c r="AI162" s="46"/>
      <c r="AJ162" s="46"/>
      <c r="AK162" s="46"/>
      <c r="AL162" s="46"/>
      <c r="AM162" s="46"/>
      <c r="AN162" s="46"/>
      <c r="AO162" s="46"/>
      <c r="AP162" s="46"/>
      <c r="AQ162" s="46"/>
      <c r="AR162" s="46"/>
      <c r="AS162" s="46"/>
      <c r="AT162" s="46"/>
      <c r="AU162" s="46"/>
      <c r="AV162" s="46"/>
      <c r="AW162" s="46"/>
      <c r="AX162" s="46"/>
      <c r="AZ162" s="17"/>
    </row>
    <row r="163" spans="2:52" s="24" customFormat="1" ht="12.75" customHeight="1" x14ac:dyDescent="0.2">
      <c r="B163" s="31" t="s">
        <v>114</v>
      </c>
      <c r="C163" s="31" t="s">
        <v>88</v>
      </c>
      <c r="D163" s="31" t="s">
        <v>21</v>
      </c>
      <c r="E163" s="31"/>
      <c r="F163" s="65">
        <f t="shared" si="26"/>
        <v>0</v>
      </c>
      <c r="G163" s="24">
        <v>0</v>
      </c>
      <c r="H163" s="24">
        <v>0</v>
      </c>
      <c r="I163" s="24">
        <v>0</v>
      </c>
      <c r="J163" s="24">
        <v>0</v>
      </c>
      <c r="K163" s="24">
        <v>0</v>
      </c>
      <c r="L163" s="24">
        <v>0</v>
      </c>
      <c r="M163" s="24">
        <v>0</v>
      </c>
      <c r="N163" s="24">
        <v>0</v>
      </c>
      <c r="O163" s="24">
        <v>0</v>
      </c>
      <c r="P163" s="24">
        <v>0</v>
      </c>
      <c r="Q163" s="24">
        <v>0</v>
      </c>
      <c r="R163" s="24">
        <v>0</v>
      </c>
      <c r="S163" s="24">
        <v>0</v>
      </c>
      <c r="T163" s="24">
        <v>0</v>
      </c>
      <c r="U163" s="24">
        <v>0</v>
      </c>
      <c r="V163" s="24">
        <v>0</v>
      </c>
      <c r="W163" s="24">
        <v>0</v>
      </c>
      <c r="X163" s="24">
        <v>0</v>
      </c>
      <c r="Y163" s="24">
        <v>0</v>
      </c>
      <c r="Z163" s="24">
        <v>0</v>
      </c>
      <c r="AA163" s="24">
        <v>0</v>
      </c>
      <c r="AB163" s="24">
        <f t="shared" si="27"/>
        <v>0</v>
      </c>
      <c r="AC163" s="46"/>
      <c r="AE163" s="46"/>
      <c r="AF163" s="46"/>
      <c r="AG163" s="46"/>
      <c r="AH163" s="46"/>
      <c r="AI163" s="46"/>
      <c r="AJ163" s="46"/>
      <c r="AK163" s="46"/>
      <c r="AL163" s="46"/>
      <c r="AM163" s="46"/>
      <c r="AN163" s="46"/>
      <c r="AO163" s="46"/>
      <c r="AP163" s="46"/>
      <c r="AQ163" s="46"/>
      <c r="AR163" s="46"/>
      <c r="AS163" s="46"/>
      <c r="AT163" s="46"/>
      <c r="AU163" s="46"/>
      <c r="AV163" s="46"/>
      <c r="AW163" s="46"/>
      <c r="AX163" s="46"/>
      <c r="AZ163" s="17"/>
    </row>
    <row r="164" spans="2:52" s="24" customFormat="1" ht="12.75" customHeight="1" x14ac:dyDescent="0.2">
      <c r="B164" s="31" t="s">
        <v>115</v>
      </c>
      <c r="C164" s="31" t="s">
        <v>72</v>
      </c>
      <c r="D164" s="31" t="s">
        <v>22</v>
      </c>
      <c r="E164" s="31"/>
      <c r="F164" s="65">
        <f t="shared" si="26"/>
        <v>363.55150963</v>
      </c>
      <c r="G164" s="68">
        <v>19.568652889999999</v>
      </c>
      <c r="H164" s="68">
        <v>0</v>
      </c>
      <c r="I164" s="68">
        <v>0</v>
      </c>
      <c r="J164" s="68">
        <v>85.122284179999994</v>
      </c>
      <c r="K164" s="68">
        <v>85.122284179999994</v>
      </c>
      <c r="L164" s="68">
        <v>76.659752920000003</v>
      </c>
      <c r="M164" s="68">
        <v>0</v>
      </c>
      <c r="N164" s="68">
        <v>0</v>
      </c>
      <c r="O164" s="68">
        <v>0</v>
      </c>
      <c r="P164" s="68">
        <v>90.934664620000007</v>
      </c>
      <c r="Q164" s="68">
        <v>90.934664620000007</v>
      </c>
      <c r="R164" s="68">
        <v>90.407110399999993</v>
      </c>
      <c r="S164" s="68">
        <v>37.72084031</v>
      </c>
      <c r="T164" s="68">
        <v>37.72084031</v>
      </c>
      <c r="U164" s="68">
        <v>37.72084031</v>
      </c>
      <c r="V164" s="68">
        <v>0</v>
      </c>
      <c r="W164" s="68">
        <v>0</v>
      </c>
      <c r="X164" s="68">
        <v>0</v>
      </c>
      <c r="Y164" s="68">
        <v>130.20506763</v>
      </c>
      <c r="Z164" s="68">
        <v>130.20506763</v>
      </c>
      <c r="AA164" s="68">
        <v>130.09025682999999</v>
      </c>
      <c r="AB164" s="24">
        <f t="shared" si="27"/>
        <v>1</v>
      </c>
      <c r="AC164" s="46"/>
      <c r="AE164" s="46"/>
      <c r="AF164" s="46"/>
      <c r="AG164" s="46"/>
      <c r="AH164" s="46"/>
      <c r="AI164" s="46"/>
      <c r="AJ164" s="46"/>
      <c r="AK164" s="46"/>
      <c r="AL164" s="46"/>
      <c r="AM164" s="46"/>
      <c r="AN164" s="46"/>
      <c r="AO164" s="46"/>
      <c r="AP164" s="46"/>
      <c r="AQ164" s="46"/>
      <c r="AR164" s="46"/>
      <c r="AS164" s="46"/>
      <c r="AT164" s="46"/>
      <c r="AU164" s="46"/>
      <c r="AV164" s="46"/>
      <c r="AW164" s="46"/>
      <c r="AX164" s="46"/>
      <c r="AZ164" s="17"/>
    </row>
    <row r="165" spans="2:52" s="24" customFormat="1" ht="12.75" customHeight="1" x14ac:dyDescent="0.2">
      <c r="B165" s="31" t="s">
        <v>8</v>
      </c>
      <c r="C165" s="31" t="s">
        <v>97</v>
      </c>
      <c r="D165" s="31" t="s">
        <v>20</v>
      </c>
      <c r="E165" s="31" t="s">
        <v>8</v>
      </c>
      <c r="F165" s="65">
        <f t="shared" si="26"/>
        <v>95.546444150000013</v>
      </c>
      <c r="G165" s="68">
        <v>83.391257150000001</v>
      </c>
      <c r="H165" s="68">
        <v>0</v>
      </c>
      <c r="I165" s="68">
        <v>0</v>
      </c>
      <c r="J165" s="68">
        <v>11.955208600000001</v>
      </c>
      <c r="K165" s="68">
        <v>11.955208600000001</v>
      </c>
      <c r="L165" s="68">
        <v>6.9922810999999996</v>
      </c>
      <c r="M165" s="68">
        <v>0</v>
      </c>
      <c r="N165" s="68">
        <v>0</v>
      </c>
      <c r="O165" s="68">
        <v>0</v>
      </c>
      <c r="P165" s="68">
        <v>0</v>
      </c>
      <c r="Q165" s="68">
        <v>0</v>
      </c>
      <c r="R165" s="68">
        <v>0</v>
      </c>
      <c r="S165" s="68">
        <v>0</v>
      </c>
      <c r="T165" s="68">
        <v>0</v>
      </c>
      <c r="U165" s="68">
        <v>0</v>
      </c>
      <c r="V165" s="68">
        <v>0</v>
      </c>
      <c r="W165" s="68">
        <v>0</v>
      </c>
      <c r="X165" s="68">
        <v>0</v>
      </c>
      <c r="Y165" s="68">
        <v>0.1999784</v>
      </c>
      <c r="Z165" s="68">
        <v>0.1999784</v>
      </c>
      <c r="AA165" s="68">
        <v>0.18834509999999999</v>
      </c>
      <c r="AB165" s="24">
        <f t="shared" si="27"/>
        <v>1</v>
      </c>
      <c r="AC165" s="46"/>
      <c r="AE165" s="46"/>
      <c r="AF165" s="46"/>
      <c r="AG165" s="46"/>
      <c r="AH165" s="46"/>
      <c r="AI165" s="46"/>
      <c r="AJ165" s="46"/>
      <c r="AK165" s="46"/>
      <c r="AL165" s="46"/>
      <c r="AM165" s="46"/>
      <c r="AN165" s="46"/>
      <c r="AO165" s="46"/>
      <c r="AP165" s="46"/>
      <c r="AQ165" s="46"/>
      <c r="AR165" s="46"/>
      <c r="AS165" s="46"/>
      <c r="AT165" s="46"/>
      <c r="AU165" s="46"/>
      <c r="AV165" s="46"/>
      <c r="AW165" s="46"/>
      <c r="AX165" s="46"/>
      <c r="AZ165" s="17"/>
    </row>
    <row r="166" spans="2:52" s="24" customFormat="1" ht="12.75" customHeight="1" x14ac:dyDescent="0.2">
      <c r="B166" s="31" t="s">
        <v>116</v>
      </c>
      <c r="C166" s="31" t="s">
        <v>72</v>
      </c>
      <c r="D166" s="31" t="s">
        <v>22</v>
      </c>
      <c r="E166" s="31"/>
      <c r="F166" s="65">
        <f t="shared" si="26"/>
        <v>73.29456350000001</v>
      </c>
      <c r="G166" s="68">
        <v>5.2331944000000004</v>
      </c>
      <c r="H166" s="68">
        <v>0</v>
      </c>
      <c r="I166" s="68">
        <v>0</v>
      </c>
      <c r="J166" s="68">
        <v>28.677890300000001</v>
      </c>
      <c r="K166" s="68">
        <v>28.677890300000001</v>
      </c>
      <c r="L166" s="68">
        <v>24.3569225</v>
      </c>
      <c r="M166" s="68">
        <v>0</v>
      </c>
      <c r="N166" s="68">
        <v>0</v>
      </c>
      <c r="O166" s="68">
        <v>0</v>
      </c>
      <c r="P166" s="68">
        <v>0</v>
      </c>
      <c r="Q166" s="68">
        <v>0</v>
      </c>
      <c r="R166" s="68">
        <v>0</v>
      </c>
      <c r="S166" s="68">
        <v>0</v>
      </c>
      <c r="T166" s="68">
        <v>0</v>
      </c>
      <c r="U166" s="68">
        <v>0</v>
      </c>
      <c r="V166" s="68">
        <v>20.420183000000002</v>
      </c>
      <c r="W166" s="68">
        <v>20.420183000000002</v>
      </c>
      <c r="X166" s="68">
        <v>20.333894999999998</v>
      </c>
      <c r="Y166" s="68">
        <v>18.963295800000001</v>
      </c>
      <c r="Z166" s="68">
        <v>18.963295800000001</v>
      </c>
      <c r="AA166" s="68">
        <v>18.9152974</v>
      </c>
      <c r="AB166" s="24">
        <f t="shared" si="27"/>
        <v>1</v>
      </c>
      <c r="AC166" s="46"/>
      <c r="AE166" s="46"/>
      <c r="AF166" s="46"/>
      <c r="AG166" s="46"/>
      <c r="AH166" s="46"/>
      <c r="AI166" s="46"/>
      <c r="AJ166" s="46"/>
      <c r="AK166" s="46"/>
      <c r="AL166" s="46"/>
      <c r="AM166" s="46"/>
      <c r="AN166" s="46"/>
      <c r="AO166" s="46"/>
      <c r="AP166" s="46"/>
      <c r="AQ166" s="46"/>
      <c r="AR166" s="46"/>
      <c r="AS166" s="46"/>
      <c r="AT166" s="46"/>
      <c r="AU166" s="46"/>
      <c r="AV166" s="46"/>
      <c r="AW166" s="46"/>
      <c r="AX166" s="46"/>
      <c r="AZ166" s="17"/>
    </row>
    <row r="167" spans="2:52" s="24" customFormat="1" ht="12.75" customHeight="1" x14ac:dyDescent="0.2">
      <c r="B167" s="31" t="s">
        <v>117</v>
      </c>
      <c r="C167" s="31" t="s">
        <v>82</v>
      </c>
      <c r="D167" s="31" t="s">
        <v>21</v>
      </c>
      <c r="E167" s="31"/>
      <c r="F167" s="65">
        <f t="shared" si="26"/>
        <v>16.477626099999998</v>
      </c>
      <c r="G167" s="68">
        <v>0.1087645</v>
      </c>
      <c r="H167" s="68">
        <v>0</v>
      </c>
      <c r="I167" s="68">
        <v>0</v>
      </c>
      <c r="J167" s="68">
        <v>9.5474186999999997</v>
      </c>
      <c r="K167" s="68">
        <v>9.5474186999999997</v>
      </c>
      <c r="L167" s="68">
        <v>9.3176442999999995</v>
      </c>
      <c r="M167" s="68">
        <v>0</v>
      </c>
      <c r="N167" s="68">
        <v>0</v>
      </c>
      <c r="O167" s="68">
        <v>0</v>
      </c>
      <c r="P167" s="68">
        <v>0</v>
      </c>
      <c r="Q167" s="68">
        <v>0</v>
      </c>
      <c r="R167" s="68">
        <v>0</v>
      </c>
      <c r="S167" s="68">
        <v>0</v>
      </c>
      <c r="T167" s="68">
        <v>0</v>
      </c>
      <c r="U167" s="68">
        <v>0</v>
      </c>
      <c r="V167" s="68">
        <v>3.0864642</v>
      </c>
      <c r="W167" s="68">
        <v>3.0864642</v>
      </c>
      <c r="X167" s="68">
        <v>3.0864642</v>
      </c>
      <c r="Y167" s="68">
        <v>3.7349787000000001</v>
      </c>
      <c r="Z167" s="68">
        <v>3.7349787000000001</v>
      </c>
      <c r="AA167" s="68">
        <v>3.7349787000000001</v>
      </c>
      <c r="AB167" s="24">
        <f t="shared" si="27"/>
        <v>1</v>
      </c>
      <c r="AC167" s="46"/>
      <c r="AE167" s="46"/>
      <c r="AF167" s="46"/>
      <c r="AG167" s="46"/>
      <c r="AH167" s="46"/>
      <c r="AI167" s="46"/>
      <c r="AJ167" s="46"/>
      <c r="AK167" s="46"/>
      <c r="AL167" s="46"/>
      <c r="AM167" s="46"/>
      <c r="AN167" s="46"/>
      <c r="AO167" s="46"/>
      <c r="AP167" s="46"/>
      <c r="AQ167" s="46"/>
      <c r="AR167" s="46"/>
      <c r="AS167" s="46"/>
      <c r="AT167" s="46"/>
      <c r="AU167" s="46"/>
      <c r="AV167" s="46"/>
      <c r="AW167" s="46"/>
      <c r="AX167" s="46"/>
      <c r="AZ167" s="17"/>
    </row>
    <row r="168" spans="2:52" s="24" customFormat="1" ht="12.75" customHeight="1" x14ac:dyDescent="0.2">
      <c r="B168" s="31" t="s">
        <v>118</v>
      </c>
      <c r="C168" s="31" t="s">
        <v>67</v>
      </c>
      <c r="D168" s="31" t="s">
        <v>21</v>
      </c>
      <c r="E168" s="31"/>
      <c r="F168" s="65">
        <f t="shared" si="26"/>
        <v>3.3606186999999998</v>
      </c>
      <c r="G168" s="68">
        <v>0.714781</v>
      </c>
      <c r="H168" s="68">
        <v>0</v>
      </c>
      <c r="I168" s="68">
        <v>0</v>
      </c>
      <c r="J168" s="68">
        <v>1.6376541</v>
      </c>
      <c r="K168" s="68">
        <v>1.6376541</v>
      </c>
      <c r="L168" s="68">
        <v>1.3296523</v>
      </c>
      <c r="M168" s="68">
        <v>0</v>
      </c>
      <c r="N168" s="68">
        <v>0</v>
      </c>
      <c r="O168" s="68">
        <v>0</v>
      </c>
      <c r="P168" s="68">
        <v>0</v>
      </c>
      <c r="Q168" s="68">
        <v>0</v>
      </c>
      <c r="R168" s="68">
        <v>0</v>
      </c>
      <c r="S168" s="68">
        <v>0</v>
      </c>
      <c r="T168" s="68">
        <v>0</v>
      </c>
      <c r="U168" s="68">
        <v>0</v>
      </c>
      <c r="V168" s="68">
        <v>1.0081836</v>
      </c>
      <c r="W168" s="68">
        <v>1.0081836</v>
      </c>
      <c r="X168" s="68">
        <v>1.0081836</v>
      </c>
      <c r="Y168" s="68">
        <v>0</v>
      </c>
      <c r="Z168" s="68">
        <v>0</v>
      </c>
      <c r="AA168" s="68">
        <v>0</v>
      </c>
      <c r="AB168" s="24">
        <f t="shared" si="27"/>
        <v>1</v>
      </c>
      <c r="AC168" s="46" t="s">
        <v>119</v>
      </c>
      <c r="AE168" s="46"/>
      <c r="AF168" s="46"/>
      <c r="AG168" s="46"/>
      <c r="AH168" s="46"/>
      <c r="AI168" s="46"/>
      <c r="AJ168" s="46"/>
      <c r="AK168" s="46"/>
      <c r="AL168" s="46"/>
      <c r="AM168" s="46"/>
      <c r="AN168" s="46"/>
      <c r="AO168" s="46"/>
      <c r="AP168" s="46"/>
      <c r="AQ168" s="46"/>
      <c r="AR168" s="46"/>
      <c r="AS168" s="46"/>
      <c r="AT168" s="46"/>
      <c r="AU168" s="46"/>
      <c r="AV168" s="46"/>
      <c r="AW168" s="46"/>
      <c r="AX168" s="46"/>
      <c r="AZ168" s="17"/>
    </row>
    <row r="169" spans="2:52" s="24" customFormat="1" ht="12.75" customHeight="1" x14ac:dyDescent="0.2">
      <c r="B169" s="31" t="s">
        <v>120</v>
      </c>
      <c r="C169" s="31" t="s">
        <v>79</v>
      </c>
      <c r="D169" s="31" t="s">
        <v>18</v>
      </c>
      <c r="E169" s="31"/>
      <c r="F169" s="65">
        <f t="shared" si="26"/>
        <v>0</v>
      </c>
      <c r="G169" s="24">
        <v>0</v>
      </c>
      <c r="H169" s="24">
        <v>0</v>
      </c>
      <c r="I169" s="24">
        <v>0</v>
      </c>
      <c r="J169" s="24">
        <v>0</v>
      </c>
      <c r="K169" s="24">
        <v>0</v>
      </c>
      <c r="L169" s="24">
        <v>0</v>
      </c>
      <c r="M169" s="24">
        <v>0</v>
      </c>
      <c r="N169" s="24">
        <v>0</v>
      </c>
      <c r="O169" s="24">
        <v>0</v>
      </c>
      <c r="P169" s="24">
        <v>0</v>
      </c>
      <c r="Q169" s="24">
        <v>0</v>
      </c>
      <c r="R169" s="24">
        <v>0</v>
      </c>
      <c r="S169" s="24">
        <v>0</v>
      </c>
      <c r="T169" s="24">
        <v>0</v>
      </c>
      <c r="U169" s="24">
        <v>0</v>
      </c>
      <c r="V169" s="24">
        <v>0</v>
      </c>
      <c r="W169" s="24">
        <v>0</v>
      </c>
      <c r="X169" s="24">
        <v>0</v>
      </c>
      <c r="Y169" s="24">
        <v>0</v>
      </c>
      <c r="Z169" s="24">
        <v>0</v>
      </c>
      <c r="AA169" s="24">
        <v>0</v>
      </c>
      <c r="AB169" s="24">
        <f t="shared" si="27"/>
        <v>0</v>
      </c>
      <c r="AC169" s="46" t="s">
        <v>121</v>
      </c>
      <c r="AE169" s="46"/>
      <c r="AF169" s="46"/>
      <c r="AG169" s="46"/>
      <c r="AH169" s="46"/>
      <c r="AI169" s="46"/>
      <c r="AJ169" s="46"/>
      <c r="AK169" s="46"/>
      <c r="AL169" s="46"/>
      <c r="AM169" s="46"/>
      <c r="AN169" s="46"/>
      <c r="AO169" s="46"/>
      <c r="AP169" s="46"/>
      <c r="AQ169" s="46"/>
      <c r="AR169" s="46"/>
      <c r="AS169" s="46"/>
      <c r="AT169" s="46"/>
      <c r="AU169" s="46"/>
      <c r="AV169" s="46"/>
      <c r="AW169" s="46"/>
      <c r="AX169" s="46"/>
      <c r="AZ169" s="17"/>
    </row>
    <row r="170" spans="2:52" s="24" customFormat="1" ht="12.75" customHeight="1" x14ac:dyDescent="0.2">
      <c r="B170" s="31" t="s">
        <v>122</v>
      </c>
      <c r="C170" s="31" t="s">
        <v>73</v>
      </c>
      <c r="D170" s="31" t="s">
        <v>22</v>
      </c>
      <c r="E170" s="31"/>
      <c r="F170" s="65">
        <f t="shared" si="26"/>
        <v>59.214253299999996</v>
      </c>
      <c r="G170" s="68">
        <v>1.7057305</v>
      </c>
      <c r="H170" s="68">
        <v>0</v>
      </c>
      <c r="I170" s="68">
        <v>0</v>
      </c>
      <c r="J170" s="68">
        <v>18.168979799999999</v>
      </c>
      <c r="K170" s="68">
        <v>18.168979799999999</v>
      </c>
      <c r="L170" s="68">
        <v>16.875552500000001</v>
      </c>
      <c r="M170" s="68">
        <v>0</v>
      </c>
      <c r="N170" s="68">
        <v>0</v>
      </c>
      <c r="O170" s="68">
        <v>0</v>
      </c>
      <c r="P170" s="68">
        <v>0</v>
      </c>
      <c r="Q170" s="68">
        <v>0</v>
      </c>
      <c r="R170" s="68">
        <v>0</v>
      </c>
      <c r="S170" s="68">
        <v>0</v>
      </c>
      <c r="T170" s="68">
        <v>0</v>
      </c>
      <c r="U170" s="68">
        <v>0</v>
      </c>
      <c r="V170" s="68">
        <v>38.647500299999997</v>
      </c>
      <c r="W170" s="68">
        <v>38.647500299999997</v>
      </c>
      <c r="X170" s="68">
        <v>38.598312</v>
      </c>
      <c r="Y170" s="68">
        <v>0.69204270000000001</v>
      </c>
      <c r="Z170" s="68">
        <v>0.69204270000000001</v>
      </c>
      <c r="AA170" s="68">
        <v>0.69204270000000001</v>
      </c>
      <c r="AB170" s="24">
        <f t="shared" si="27"/>
        <v>1</v>
      </c>
      <c r="AC170" s="46"/>
      <c r="AE170" s="46"/>
      <c r="AF170" s="46"/>
      <c r="AG170" s="46"/>
      <c r="AH170" s="46"/>
      <c r="AI170" s="46"/>
      <c r="AJ170" s="46"/>
      <c r="AK170" s="46"/>
      <c r="AL170" s="46"/>
      <c r="AM170" s="46"/>
      <c r="AN170" s="46"/>
      <c r="AO170" s="46"/>
      <c r="AP170" s="46"/>
      <c r="AQ170" s="46"/>
      <c r="AR170" s="46"/>
      <c r="AS170" s="46"/>
      <c r="AT170" s="46"/>
      <c r="AU170" s="46"/>
      <c r="AV170" s="46"/>
      <c r="AW170" s="46"/>
      <c r="AX170" s="46"/>
      <c r="AZ170" s="17"/>
    </row>
    <row r="171" spans="2:52" s="24" customFormat="1" ht="12.75" customHeight="1" x14ac:dyDescent="0.2">
      <c r="B171" s="31" t="s">
        <v>123</v>
      </c>
      <c r="C171" s="31" t="s">
        <v>61</v>
      </c>
      <c r="D171" s="31" t="s">
        <v>19</v>
      </c>
      <c r="E171" s="31"/>
      <c r="F171" s="65">
        <f t="shared" si="26"/>
        <v>5.4695032699999997</v>
      </c>
      <c r="G171" s="68">
        <v>4.3089294699999998</v>
      </c>
      <c r="H171" s="68">
        <v>0</v>
      </c>
      <c r="I171" s="68">
        <v>0</v>
      </c>
      <c r="J171" s="68">
        <v>1.0792636</v>
      </c>
      <c r="K171" s="68">
        <v>1.0792636</v>
      </c>
      <c r="L171" s="68">
        <v>0.36721895999999998</v>
      </c>
      <c r="M171" s="68">
        <v>0</v>
      </c>
      <c r="N171" s="68">
        <v>0</v>
      </c>
      <c r="O171" s="68">
        <v>0</v>
      </c>
      <c r="P171" s="68">
        <v>0</v>
      </c>
      <c r="Q171" s="68">
        <v>0</v>
      </c>
      <c r="R171" s="68">
        <v>0</v>
      </c>
      <c r="S171" s="68">
        <v>0</v>
      </c>
      <c r="T171" s="68">
        <v>0</v>
      </c>
      <c r="U171" s="68">
        <v>0</v>
      </c>
      <c r="V171" s="68">
        <v>0</v>
      </c>
      <c r="W171" s="68">
        <v>0</v>
      </c>
      <c r="X171" s="68">
        <v>0</v>
      </c>
      <c r="Y171" s="68">
        <v>8.1310199999999999E-2</v>
      </c>
      <c r="Z171" s="68">
        <v>8.1310199999999999E-2</v>
      </c>
      <c r="AA171" s="68">
        <v>0</v>
      </c>
      <c r="AB171" s="24">
        <f t="shared" si="27"/>
        <v>1</v>
      </c>
      <c r="AC171" s="46"/>
      <c r="AE171" s="46"/>
      <c r="AF171" s="46"/>
      <c r="AG171" s="46"/>
      <c r="AH171" s="46"/>
      <c r="AI171" s="46"/>
      <c r="AJ171" s="46"/>
      <c r="AK171" s="46"/>
      <c r="AL171" s="46"/>
      <c r="AM171" s="46"/>
      <c r="AN171" s="46"/>
      <c r="AO171" s="46"/>
      <c r="AP171" s="46"/>
      <c r="AQ171" s="46"/>
      <c r="AR171" s="46"/>
      <c r="AS171" s="46"/>
      <c r="AT171" s="46"/>
      <c r="AU171" s="46"/>
      <c r="AV171" s="46"/>
      <c r="AW171" s="46"/>
      <c r="AX171" s="46"/>
      <c r="AZ171" s="17"/>
    </row>
    <row r="172" spans="2:52" s="24" customFormat="1" ht="12.75" customHeight="1" x14ac:dyDescent="0.2">
      <c r="B172" s="31" t="s">
        <v>124</v>
      </c>
      <c r="C172" s="31" t="s">
        <v>70</v>
      </c>
      <c r="D172" s="31" t="s">
        <v>22</v>
      </c>
      <c r="E172" s="31"/>
      <c r="F172" s="65">
        <f t="shared" si="26"/>
        <v>34.901848900000005</v>
      </c>
      <c r="G172" s="68">
        <v>5.4416523999999997</v>
      </c>
      <c r="H172" s="68">
        <v>0</v>
      </c>
      <c r="I172" s="68">
        <v>0</v>
      </c>
      <c r="J172" s="68">
        <v>8.3515326000000005</v>
      </c>
      <c r="K172" s="68">
        <v>8.3515326000000005</v>
      </c>
      <c r="L172" s="68">
        <v>6.4524217999999998</v>
      </c>
      <c r="M172" s="68">
        <v>0</v>
      </c>
      <c r="N172" s="68">
        <v>0</v>
      </c>
      <c r="O172" s="68">
        <v>0</v>
      </c>
      <c r="P172" s="68">
        <v>19.554531999999998</v>
      </c>
      <c r="Q172" s="68">
        <v>19.554531999999998</v>
      </c>
      <c r="R172" s="68">
        <v>19.3349464</v>
      </c>
      <c r="S172" s="68">
        <v>0</v>
      </c>
      <c r="T172" s="68">
        <v>0</v>
      </c>
      <c r="U172" s="68">
        <v>0</v>
      </c>
      <c r="V172" s="68">
        <v>0</v>
      </c>
      <c r="W172" s="68">
        <v>0</v>
      </c>
      <c r="X172" s="68">
        <v>0</v>
      </c>
      <c r="Y172" s="68">
        <v>1.5541319</v>
      </c>
      <c r="Z172" s="68">
        <v>1.5541319</v>
      </c>
      <c r="AA172" s="68">
        <v>1.5541319</v>
      </c>
      <c r="AB172" s="24">
        <f t="shared" si="27"/>
        <v>1</v>
      </c>
      <c r="AC172" s="46"/>
      <c r="AE172" s="46"/>
      <c r="AF172" s="46"/>
      <c r="AG172" s="46"/>
      <c r="AH172" s="46"/>
      <c r="AI172" s="46"/>
      <c r="AJ172" s="46"/>
      <c r="AK172" s="46"/>
      <c r="AL172" s="46"/>
      <c r="AM172" s="46"/>
      <c r="AN172" s="46"/>
      <c r="AO172" s="46"/>
      <c r="AP172" s="46"/>
      <c r="AQ172" s="46"/>
      <c r="AR172" s="46"/>
      <c r="AS172" s="46"/>
      <c r="AT172" s="46"/>
      <c r="AU172" s="46"/>
      <c r="AV172" s="46"/>
      <c r="AW172" s="46"/>
      <c r="AX172" s="46"/>
      <c r="AZ172" s="17"/>
    </row>
    <row r="173" spans="2:52" s="24" customFormat="1" ht="12.75" customHeight="1" x14ac:dyDescent="0.2">
      <c r="B173" s="31" t="s">
        <v>125</v>
      </c>
      <c r="C173" s="31" t="s">
        <v>85</v>
      </c>
      <c r="D173" s="31" t="s">
        <v>19</v>
      </c>
      <c r="E173" s="31" t="s">
        <v>10</v>
      </c>
      <c r="F173" s="65">
        <f t="shared" si="26"/>
        <v>9.8340221799999998</v>
      </c>
      <c r="G173" s="68">
        <v>0.313226</v>
      </c>
      <c r="H173" s="68">
        <v>0</v>
      </c>
      <c r="I173" s="68">
        <v>0</v>
      </c>
      <c r="J173" s="68">
        <v>2.92427628</v>
      </c>
      <c r="K173" s="68">
        <v>2.92427628</v>
      </c>
      <c r="L173" s="68">
        <v>1.4945155999999999</v>
      </c>
      <c r="M173" s="68">
        <v>0</v>
      </c>
      <c r="N173" s="68">
        <v>0</v>
      </c>
      <c r="O173" s="68">
        <v>0</v>
      </c>
      <c r="P173" s="68">
        <v>6.3219260000000004</v>
      </c>
      <c r="Q173" s="68">
        <v>6.3219260000000004</v>
      </c>
      <c r="R173" s="68">
        <v>6.0565372000000002</v>
      </c>
      <c r="S173" s="68">
        <v>0</v>
      </c>
      <c r="T173" s="68">
        <v>0</v>
      </c>
      <c r="U173" s="68">
        <v>0</v>
      </c>
      <c r="V173" s="68">
        <v>0</v>
      </c>
      <c r="W173" s="68">
        <v>0</v>
      </c>
      <c r="X173" s="68">
        <v>0</v>
      </c>
      <c r="Y173" s="68">
        <v>0.2745939</v>
      </c>
      <c r="Z173" s="68">
        <v>0.2745939</v>
      </c>
      <c r="AA173" s="68">
        <v>0.2745939</v>
      </c>
      <c r="AB173" s="24">
        <f t="shared" si="27"/>
        <v>1</v>
      </c>
      <c r="AC173" s="46"/>
      <c r="AE173" s="46"/>
      <c r="AF173" s="46"/>
      <c r="AG173" s="46"/>
      <c r="AH173" s="46"/>
      <c r="AI173" s="46"/>
      <c r="AJ173" s="46"/>
      <c r="AK173" s="46"/>
      <c r="AL173" s="46"/>
      <c r="AM173" s="46"/>
      <c r="AN173" s="46"/>
      <c r="AO173" s="46"/>
      <c r="AP173" s="46"/>
      <c r="AQ173" s="46"/>
      <c r="AR173" s="46"/>
      <c r="AS173" s="46"/>
      <c r="AT173" s="46"/>
      <c r="AU173" s="46"/>
      <c r="AV173" s="46"/>
      <c r="AW173" s="46"/>
      <c r="AX173" s="46"/>
      <c r="AZ173" s="17"/>
    </row>
    <row r="174" spans="2:52" s="24" customFormat="1" ht="12.75" customHeight="1" x14ac:dyDescent="0.2">
      <c r="B174" s="31" t="s">
        <v>126</v>
      </c>
      <c r="C174" s="31" t="s">
        <v>19</v>
      </c>
      <c r="D174" s="31" t="s">
        <v>19</v>
      </c>
      <c r="E174" s="31" t="s">
        <v>10</v>
      </c>
      <c r="F174" s="65">
        <f t="shared" si="26"/>
        <v>0</v>
      </c>
      <c r="G174" s="24">
        <v>0</v>
      </c>
      <c r="H174" s="24">
        <v>0</v>
      </c>
      <c r="I174" s="24">
        <v>0</v>
      </c>
      <c r="J174" s="24">
        <v>0</v>
      </c>
      <c r="K174" s="24">
        <v>0</v>
      </c>
      <c r="L174" s="24">
        <v>0</v>
      </c>
      <c r="M174" s="24">
        <v>0</v>
      </c>
      <c r="N174" s="24">
        <v>0</v>
      </c>
      <c r="O174" s="24">
        <v>0</v>
      </c>
      <c r="P174" s="24">
        <v>0</v>
      </c>
      <c r="Q174" s="24">
        <v>0</v>
      </c>
      <c r="R174" s="24">
        <v>0</v>
      </c>
      <c r="S174" s="24">
        <v>0</v>
      </c>
      <c r="T174" s="24">
        <v>0</v>
      </c>
      <c r="U174" s="24">
        <v>0</v>
      </c>
      <c r="V174" s="24">
        <v>0</v>
      </c>
      <c r="W174" s="24">
        <v>0</v>
      </c>
      <c r="X174" s="24">
        <v>0</v>
      </c>
      <c r="Y174" s="24">
        <v>0</v>
      </c>
      <c r="Z174" s="24">
        <v>0</v>
      </c>
      <c r="AA174" s="24">
        <v>0</v>
      </c>
      <c r="AB174" s="24">
        <f t="shared" si="27"/>
        <v>0</v>
      </c>
      <c r="AC174" s="46"/>
      <c r="AE174" s="46"/>
      <c r="AF174" s="46"/>
      <c r="AG174" s="46"/>
      <c r="AH174" s="46"/>
      <c r="AI174" s="46"/>
      <c r="AJ174" s="46"/>
      <c r="AK174" s="46"/>
      <c r="AL174" s="46"/>
      <c r="AM174" s="46"/>
      <c r="AN174" s="46"/>
      <c r="AO174" s="46"/>
      <c r="AP174" s="46"/>
      <c r="AQ174" s="46"/>
      <c r="AR174" s="46"/>
      <c r="AS174" s="46"/>
      <c r="AT174" s="46"/>
      <c r="AU174" s="46"/>
      <c r="AV174" s="46"/>
      <c r="AW174" s="46"/>
      <c r="AX174" s="46"/>
      <c r="AZ174" s="17"/>
    </row>
    <row r="175" spans="2:52" s="24" customFormat="1" ht="12.75" customHeight="1" x14ac:dyDescent="0.2">
      <c r="B175" s="31" t="s">
        <v>127</v>
      </c>
      <c r="C175" s="31" t="s">
        <v>88</v>
      </c>
      <c r="D175" s="31" t="s">
        <v>21</v>
      </c>
      <c r="E175" s="31"/>
      <c r="F175" s="65">
        <f t="shared" si="26"/>
        <v>17.142672900000001</v>
      </c>
      <c r="G175" s="68">
        <v>1.0594790000000001</v>
      </c>
      <c r="H175" s="68">
        <v>0</v>
      </c>
      <c r="I175" s="68">
        <v>0</v>
      </c>
      <c r="J175" s="68">
        <v>7.1279427999999996</v>
      </c>
      <c r="K175" s="68">
        <v>7.1279427999999996</v>
      </c>
      <c r="L175" s="68">
        <v>6.6967037999999999</v>
      </c>
      <c r="M175" s="68">
        <v>0</v>
      </c>
      <c r="N175" s="68">
        <v>0</v>
      </c>
      <c r="O175" s="68">
        <v>0</v>
      </c>
      <c r="P175" s="68">
        <v>0</v>
      </c>
      <c r="Q175" s="68">
        <v>0</v>
      </c>
      <c r="R175" s="68">
        <v>0</v>
      </c>
      <c r="S175" s="68">
        <v>0</v>
      </c>
      <c r="T175" s="68">
        <v>0</v>
      </c>
      <c r="U175" s="68">
        <v>0</v>
      </c>
      <c r="V175" s="68">
        <v>8.9552510999999999</v>
      </c>
      <c r="W175" s="68">
        <v>8.9552510999999999</v>
      </c>
      <c r="X175" s="68">
        <v>8.9552510999999999</v>
      </c>
      <c r="Y175" s="68">
        <v>0</v>
      </c>
      <c r="Z175" s="68">
        <v>0</v>
      </c>
      <c r="AA175" s="68">
        <v>0</v>
      </c>
      <c r="AB175" s="24">
        <f t="shared" si="27"/>
        <v>1</v>
      </c>
      <c r="AC175" s="46" t="s">
        <v>128</v>
      </c>
      <c r="AE175" s="46"/>
      <c r="AF175" s="46"/>
      <c r="AG175" s="46"/>
      <c r="AH175" s="46"/>
      <c r="AI175" s="46"/>
      <c r="AJ175" s="46"/>
      <c r="AK175" s="46"/>
      <c r="AL175" s="46"/>
      <c r="AM175" s="46"/>
      <c r="AN175" s="46"/>
      <c r="AO175" s="46"/>
      <c r="AP175" s="46"/>
      <c r="AQ175" s="46"/>
      <c r="AR175" s="46"/>
      <c r="AS175" s="46"/>
      <c r="AT175" s="46"/>
      <c r="AU175" s="46"/>
      <c r="AV175" s="46"/>
      <c r="AW175" s="46"/>
      <c r="AX175" s="46"/>
      <c r="AZ175" s="17"/>
    </row>
    <row r="176" spans="2:52" s="24" customFormat="1" ht="12.75" customHeight="1" x14ac:dyDescent="0.2">
      <c r="B176" s="31" t="s">
        <v>129</v>
      </c>
      <c r="C176" s="31" t="s">
        <v>97</v>
      </c>
      <c r="D176" s="31" t="s">
        <v>20</v>
      </c>
      <c r="E176" s="31"/>
      <c r="F176" s="65">
        <f t="shared" si="26"/>
        <v>11.403393299999999</v>
      </c>
      <c r="G176" s="68">
        <v>3.6199729</v>
      </c>
      <c r="H176" s="68">
        <v>0</v>
      </c>
      <c r="I176" s="68">
        <v>0</v>
      </c>
      <c r="J176" s="68">
        <v>5.6325403100000004</v>
      </c>
      <c r="K176" s="68">
        <v>5.6325403100000004</v>
      </c>
      <c r="L176" s="68">
        <v>4.8675628</v>
      </c>
      <c r="M176" s="68">
        <v>0</v>
      </c>
      <c r="N176" s="68">
        <v>0</v>
      </c>
      <c r="O176" s="68">
        <v>0</v>
      </c>
      <c r="P176" s="68">
        <v>0</v>
      </c>
      <c r="Q176" s="68">
        <v>0</v>
      </c>
      <c r="R176" s="68">
        <v>0</v>
      </c>
      <c r="S176" s="68">
        <v>0</v>
      </c>
      <c r="T176" s="68">
        <v>0</v>
      </c>
      <c r="U176" s="68">
        <v>0</v>
      </c>
      <c r="V176" s="68">
        <v>0</v>
      </c>
      <c r="W176" s="68">
        <v>0</v>
      </c>
      <c r="X176" s="68">
        <v>0</v>
      </c>
      <c r="Y176" s="68">
        <v>2.1508800899999998</v>
      </c>
      <c r="Z176" s="68">
        <v>2.1508800899999998</v>
      </c>
      <c r="AA176" s="68">
        <v>2.13173046</v>
      </c>
      <c r="AB176" s="24">
        <f t="shared" si="27"/>
        <v>1</v>
      </c>
      <c r="AC176" s="46" t="s">
        <v>130</v>
      </c>
      <c r="AE176" s="46"/>
      <c r="AF176" s="46"/>
      <c r="AG176" s="46"/>
      <c r="AH176" s="46"/>
      <c r="AI176" s="46"/>
      <c r="AJ176" s="46"/>
      <c r="AK176" s="46"/>
      <c r="AL176" s="46"/>
      <c r="AM176" s="46"/>
      <c r="AN176" s="46"/>
      <c r="AO176" s="46"/>
      <c r="AP176" s="46"/>
      <c r="AQ176" s="46"/>
      <c r="AR176" s="46"/>
      <c r="AS176" s="46"/>
      <c r="AT176" s="46"/>
      <c r="AU176" s="46"/>
      <c r="AV176" s="46"/>
      <c r="AW176" s="46"/>
      <c r="AX176" s="46"/>
      <c r="AZ176" s="17"/>
    </row>
    <row r="177" spans="2:52" s="24" customFormat="1" ht="12.75" customHeight="1" x14ac:dyDescent="0.2">
      <c r="B177" s="31" t="s">
        <v>131</v>
      </c>
      <c r="C177" s="31" t="s">
        <v>67</v>
      </c>
      <c r="D177" s="31" t="s">
        <v>21</v>
      </c>
      <c r="E177" s="31"/>
      <c r="F177" s="65">
        <f t="shared" si="26"/>
        <v>1.3146742</v>
      </c>
      <c r="G177" s="68">
        <v>0.24591750000000001</v>
      </c>
      <c r="H177" s="68">
        <v>0</v>
      </c>
      <c r="I177" s="68">
        <v>0</v>
      </c>
      <c r="J177" s="68">
        <v>0.54074069999999996</v>
      </c>
      <c r="K177" s="68">
        <v>0.54074069999999996</v>
      </c>
      <c r="L177" s="68">
        <v>0.3194669</v>
      </c>
      <c r="M177" s="68">
        <v>0</v>
      </c>
      <c r="N177" s="68">
        <v>0</v>
      </c>
      <c r="O177" s="68">
        <v>0</v>
      </c>
      <c r="P177" s="68">
        <v>0</v>
      </c>
      <c r="Q177" s="68">
        <v>0</v>
      </c>
      <c r="R177" s="68">
        <v>0</v>
      </c>
      <c r="S177" s="68">
        <v>0</v>
      </c>
      <c r="T177" s="68">
        <v>0</v>
      </c>
      <c r="U177" s="68">
        <v>0</v>
      </c>
      <c r="V177" s="68">
        <v>0.52801600000000004</v>
      </c>
      <c r="W177" s="68">
        <v>0.52801600000000004</v>
      </c>
      <c r="X177" s="68">
        <v>0.52801600000000004</v>
      </c>
      <c r="Y177" s="68">
        <v>0</v>
      </c>
      <c r="Z177" s="68">
        <v>0</v>
      </c>
      <c r="AA177" s="68">
        <v>0</v>
      </c>
      <c r="AB177" s="24">
        <f t="shared" si="27"/>
        <v>1</v>
      </c>
      <c r="AC177" s="46"/>
      <c r="AE177" s="46"/>
      <c r="AF177" s="46"/>
      <c r="AG177" s="46"/>
      <c r="AH177" s="46"/>
      <c r="AI177" s="46"/>
      <c r="AJ177" s="46"/>
      <c r="AK177" s="46"/>
      <c r="AL177" s="46"/>
      <c r="AM177" s="46"/>
      <c r="AN177" s="46"/>
      <c r="AO177" s="46"/>
      <c r="AP177" s="46"/>
      <c r="AQ177" s="46"/>
      <c r="AR177" s="46"/>
      <c r="AS177" s="46"/>
      <c r="AT177" s="46"/>
      <c r="AU177" s="46"/>
      <c r="AV177" s="46"/>
      <c r="AW177" s="46"/>
      <c r="AX177" s="46"/>
      <c r="AZ177" s="17"/>
    </row>
    <row r="178" spans="2:52" s="24" customFormat="1" ht="12.75" customHeight="1" x14ac:dyDescent="0.2">
      <c r="B178" s="31" t="s">
        <v>132</v>
      </c>
      <c r="C178" s="31" t="s">
        <v>64</v>
      </c>
      <c r="D178" s="31" t="s">
        <v>18</v>
      </c>
      <c r="E178" s="31" t="s">
        <v>10</v>
      </c>
      <c r="F178" s="65">
        <f t="shared" si="26"/>
        <v>256.74866646699996</v>
      </c>
      <c r="G178" s="68">
        <v>15.80729249</v>
      </c>
      <c r="H178" s="68">
        <v>0</v>
      </c>
      <c r="I178" s="68">
        <v>0</v>
      </c>
      <c r="J178" s="68">
        <v>22.50844073</v>
      </c>
      <c r="K178" s="68">
        <v>22.50844073</v>
      </c>
      <c r="L178" s="68">
        <v>12.736418970000001</v>
      </c>
      <c r="M178" s="68">
        <v>170.14850723699999</v>
      </c>
      <c r="N178" s="68">
        <v>138.78719651700001</v>
      </c>
      <c r="O178" s="68">
        <v>69.298333126000003</v>
      </c>
      <c r="P178" s="68">
        <v>0.31325406</v>
      </c>
      <c r="Q178" s="68">
        <v>0.31325406</v>
      </c>
      <c r="R178" s="68">
        <v>1.166736E-2</v>
      </c>
      <c r="S178" s="68">
        <v>47.971171949999999</v>
      </c>
      <c r="T178" s="68">
        <v>47.971171949999999</v>
      </c>
      <c r="U178" s="68">
        <v>46.055453980000003</v>
      </c>
      <c r="V178" s="68">
        <v>0</v>
      </c>
      <c r="W178" s="68">
        <v>0</v>
      </c>
      <c r="X178" s="68">
        <v>0</v>
      </c>
      <c r="Y178" s="68">
        <v>0</v>
      </c>
      <c r="Z178" s="68">
        <v>0</v>
      </c>
      <c r="AA178" s="68">
        <v>0</v>
      </c>
      <c r="AB178" s="24">
        <f t="shared" si="27"/>
        <v>1</v>
      </c>
      <c r="AC178" s="46"/>
      <c r="AE178" s="46"/>
      <c r="AF178" s="46"/>
      <c r="AG178" s="46"/>
      <c r="AH178" s="46"/>
      <c r="AI178" s="46"/>
      <c r="AJ178" s="46"/>
      <c r="AK178" s="46"/>
      <c r="AL178" s="46"/>
      <c r="AM178" s="46"/>
      <c r="AN178" s="46"/>
      <c r="AO178" s="46"/>
      <c r="AP178" s="46"/>
      <c r="AQ178" s="46"/>
      <c r="AR178" s="46"/>
      <c r="AS178" s="46"/>
      <c r="AT178" s="46"/>
      <c r="AU178" s="46"/>
      <c r="AV178" s="46"/>
      <c r="AW178" s="46"/>
      <c r="AX178" s="46"/>
      <c r="AZ178" s="17"/>
    </row>
    <row r="179" spans="2:52" s="24" customFormat="1" ht="12.75" customHeight="1" x14ac:dyDescent="0.2">
      <c r="B179" s="31" t="s">
        <v>133</v>
      </c>
      <c r="C179" s="31" t="s">
        <v>82</v>
      </c>
      <c r="D179" s="31" t="s">
        <v>21</v>
      </c>
      <c r="E179" s="31"/>
      <c r="F179" s="65">
        <f t="shared" si="26"/>
        <v>0.72563320000000009</v>
      </c>
      <c r="G179" s="68">
        <v>0.24189430000000001</v>
      </c>
      <c r="H179" s="68">
        <v>0</v>
      </c>
      <c r="I179" s="68">
        <v>0</v>
      </c>
      <c r="J179" s="68">
        <v>0.48373890000000003</v>
      </c>
      <c r="K179" s="68">
        <v>0.48373890000000003</v>
      </c>
      <c r="L179" s="68">
        <v>7.2569099999999997E-2</v>
      </c>
      <c r="M179" s="68">
        <v>0</v>
      </c>
      <c r="N179" s="68">
        <v>0</v>
      </c>
      <c r="O179" s="68">
        <v>0</v>
      </c>
      <c r="P179" s="68">
        <v>0</v>
      </c>
      <c r="Q179" s="68">
        <v>0</v>
      </c>
      <c r="R179" s="68">
        <v>0</v>
      </c>
      <c r="S179" s="68">
        <v>0</v>
      </c>
      <c r="T179" s="68">
        <v>0</v>
      </c>
      <c r="U179" s="68">
        <v>0</v>
      </c>
      <c r="V179" s="68">
        <v>0</v>
      </c>
      <c r="W179" s="68">
        <v>0</v>
      </c>
      <c r="X179" s="68">
        <v>0</v>
      </c>
      <c r="Y179" s="68">
        <v>0</v>
      </c>
      <c r="Z179" s="68">
        <v>0</v>
      </c>
      <c r="AA179" s="68">
        <v>0</v>
      </c>
      <c r="AB179" s="24">
        <f t="shared" si="27"/>
        <v>1</v>
      </c>
      <c r="AC179" s="46"/>
      <c r="AE179" s="46"/>
      <c r="AF179" s="46"/>
      <c r="AG179" s="46"/>
      <c r="AH179" s="46"/>
      <c r="AI179" s="46"/>
      <c r="AJ179" s="46"/>
      <c r="AK179" s="46"/>
      <c r="AL179" s="46"/>
      <c r="AM179" s="46"/>
      <c r="AN179" s="46"/>
      <c r="AO179" s="46"/>
      <c r="AP179" s="46"/>
      <c r="AQ179" s="46"/>
      <c r="AR179" s="46"/>
      <c r="AS179" s="46"/>
      <c r="AT179" s="46"/>
      <c r="AU179" s="46"/>
      <c r="AV179" s="46"/>
      <c r="AW179" s="46"/>
      <c r="AX179" s="46"/>
      <c r="AZ179" s="17"/>
    </row>
    <row r="180" spans="2:52" s="24" customFormat="1" ht="12.75" customHeight="1" x14ac:dyDescent="0.2">
      <c r="B180" s="31" t="s">
        <v>134</v>
      </c>
      <c r="C180" s="31" t="s">
        <v>70</v>
      </c>
      <c r="D180" s="31" t="s">
        <v>22</v>
      </c>
      <c r="E180" s="31"/>
      <c r="F180" s="65">
        <f t="shared" si="26"/>
        <v>2.8953093999999999</v>
      </c>
      <c r="G180" s="68">
        <v>2.3823400000000002E-2</v>
      </c>
      <c r="H180" s="68">
        <v>0</v>
      </c>
      <c r="I180" s="68">
        <v>0</v>
      </c>
      <c r="J180" s="68">
        <v>1.9197434</v>
      </c>
      <c r="K180" s="68">
        <v>1.9197434</v>
      </c>
      <c r="L180" s="68">
        <v>1.740985</v>
      </c>
      <c r="M180" s="68">
        <v>0</v>
      </c>
      <c r="N180" s="68">
        <v>0</v>
      </c>
      <c r="O180" s="68">
        <v>0</v>
      </c>
      <c r="P180" s="68">
        <v>0.43933169999999999</v>
      </c>
      <c r="Q180" s="68">
        <v>0.43933169999999999</v>
      </c>
      <c r="R180" s="68">
        <v>0.43933169999999999</v>
      </c>
      <c r="S180" s="68">
        <v>0</v>
      </c>
      <c r="T180" s="68">
        <v>0</v>
      </c>
      <c r="U180" s="68">
        <v>0</v>
      </c>
      <c r="V180" s="68">
        <v>0</v>
      </c>
      <c r="W180" s="68">
        <v>0</v>
      </c>
      <c r="X180" s="68">
        <v>0</v>
      </c>
      <c r="Y180" s="68">
        <v>0.5124109</v>
      </c>
      <c r="Z180" s="68">
        <v>0.5124109</v>
      </c>
      <c r="AA180" s="68">
        <v>0.5124109</v>
      </c>
      <c r="AB180" s="24">
        <f t="shared" si="27"/>
        <v>1</v>
      </c>
      <c r="AC180" s="46"/>
      <c r="AE180" s="46"/>
      <c r="AF180" s="46"/>
      <c r="AG180" s="46"/>
      <c r="AH180" s="46"/>
      <c r="AI180" s="46"/>
      <c r="AJ180" s="46"/>
      <c r="AK180" s="46"/>
      <c r="AL180" s="46"/>
      <c r="AM180" s="46"/>
      <c r="AN180" s="46"/>
      <c r="AO180" s="46"/>
      <c r="AP180" s="46"/>
      <c r="AQ180" s="46"/>
      <c r="AR180" s="46"/>
      <c r="AS180" s="46"/>
      <c r="AT180" s="46"/>
      <c r="AU180" s="46"/>
      <c r="AV180" s="46"/>
      <c r="AW180" s="46"/>
      <c r="AX180" s="46"/>
      <c r="AZ180" s="17"/>
    </row>
    <row r="181" spans="2:52" s="24" customFormat="1" ht="12.75" customHeight="1" x14ac:dyDescent="0.2">
      <c r="B181" s="31" t="s">
        <v>135</v>
      </c>
      <c r="C181" s="31" t="s">
        <v>70</v>
      </c>
      <c r="D181" s="31" t="s">
        <v>22</v>
      </c>
      <c r="E181" s="31"/>
      <c r="F181" s="65">
        <f t="shared" si="26"/>
        <v>35.031112100000001</v>
      </c>
      <c r="G181" s="68">
        <v>1.3519124</v>
      </c>
      <c r="H181" s="68">
        <v>0</v>
      </c>
      <c r="I181" s="68">
        <v>0</v>
      </c>
      <c r="J181" s="68">
        <v>7.5755821000000001</v>
      </c>
      <c r="K181" s="68">
        <v>7.5755821000000001</v>
      </c>
      <c r="L181" s="68">
        <v>6.9527033999999999</v>
      </c>
      <c r="M181" s="68">
        <v>0</v>
      </c>
      <c r="N181" s="68">
        <v>0</v>
      </c>
      <c r="O181" s="68">
        <v>0</v>
      </c>
      <c r="P181" s="68">
        <v>17.720792100000001</v>
      </c>
      <c r="Q181" s="68">
        <v>17.720792100000001</v>
      </c>
      <c r="R181" s="68">
        <v>16.825778</v>
      </c>
      <c r="S181" s="68">
        <v>0</v>
      </c>
      <c r="T181" s="68">
        <v>0</v>
      </c>
      <c r="U181" s="68">
        <v>0</v>
      </c>
      <c r="V181" s="68">
        <v>0</v>
      </c>
      <c r="W181" s="68">
        <v>0</v>
      </c>
      <c r="X181" s="68">
        <v>0</v>
      </c>
      <c r="Y181" s="68">
        <v>8.3828254999999992</v>
      </c>
      <c r="Z181" s="68">
        <v>8.3828254999999992</v>
      </c>
      <c r="AA181" s="68">
        <v>8.3828254999999992</v>
      </c>
      <c r="AB181" s="24">
        <f t="shared" si="27"/>
        <v>1</v>
      </c>
      <c r="AC181" s="46"/>
      <c r="AE181" s="46"/>
      <c r="AF181" s="46"/>
      <c r="AG181" s="46"/>
      <c r="AH181" s="46"/>
      <c r="AI181" s="46"/>
      <c r="AJ181" s="46"/>
      <c r="AK181" s="46"/>
      <c r="AL181" s="46"/>
      <c r="AM181" s="46"/>
      <c r="AN181" s="46"/>
      <c r="AO181" s="46"/>
      <c r="AP181" s="46"/>
      <c r="AQ181" s="46"/>
      <c r="AR181" s="46"/>
      <c r="AS181" s="46"/>
      <c r="AT181" s="46"/>
      <c r="AU181" s="46"/>
      <c r="AV181" s="46"/>
      <c r="AW181" s="46"/>
      <c r="AX181" s="46"/>
      <c r="AZ181" s="17"/>
    </row>
    <row r="182" spans="2:52" s="24" customFormat="1" ht="12.75" customHeight="1" x14ac:dyDescent="0.2">
      <c r="B182" s="31" t="s">
        <v>136</v>
      </c>
      <c r="C182" s="31" t="s">
        <v>72</v>
      </c>
      <c r="D182" s="31" t="s">
        <v>22</v>
      </c>
      <c r="E182" s="31"/>
      <c r="F182" s="65">
        <f t="shared" si="26"/>
        <v>107.0015138</v>
      </c>
      <c r="G182" s="68">
        <v>3.5344357</v>
      </c>
      <c r="H182" s="68">
        <v>0</v>
      </c>
      <c r="I182" s="68">
        <v>0</v>
      </c>
      <c r="J182" s="68">
        <v>30.838466</v>
      </c>
      <c r="K182" s="68">
        <v>30.838466</v>
      </c>
      <c r="L182" s="68">
        <v>27.303090699999998</v>
      </c>
      <c r="M182" s="68">
        <v>0</v>
      </c>
      <c r="N182" s="68">
        <v>0</v>
      </c>
      <c r="O182" s="68">
        <v>0</v>
      </c>
      <c r="P182" s="68">
        <v>0</v>
      </c>
      <c r="Q182" s="68">
        <v>0</v>
      </c>
      <c r="R182" s="68">
        <v>0</v>
      </c>
      <c r="S182" s="68">
        <v>0</v>
      </c>
      <c r="T182" s="68">
        <v>0</v>
      </c>
      <c r="U182" s="68">
        <v>0</v>
      </c>
      <c r="V182" s="68">
        <v>72.628612099999998</v>
      </c>
      <c r="W182" s="68">
        <v>72.628612099999998</v>
      </c>
      <c r="X182" s="68">
        <v>72.616269599999995</v>
      </c>
      <c r="Y182" s="68">
        <v>0</v>
      </c>
      <c r="Z182" s="68">
        <v>0</v>
      </c>
      <c r="AA182" s="68">
        <v>0</v>
      </c>
      <c r="AB182" s="24">
        <f t="shared" si="27"/>
        <v>1</v>
      </c>
      <c r="AC182" s="46"/>
      <c r="AE182" s="46"/>
      <c r="AF182" s="46"/>
      <c r="AG182" s="46"/>
      <c r="AH182" s="46"/>
      <c r="AI182" s="46"/>
      <c r="AJ182" s="46"/>
      <c r="AK182" s="46"/>
      <c r="AL182" s="46"/>
      <c r="AM182" s="46"/>
      <c r="AN182" s="46"/>
      <c r="AO182" s="46"/>
      <c r="AP182" s="46"/>
      <c r="AQ182" s="46"/>
      <c r="AR182" s="46"/>
      <c r="AS182" s="46"/>
      <c r="AT182" s="46"/>
      <c r="AU182" s="46"/>
      <c r="AV182" s="46"/>
      <c r="AW182" s="46"/>
      <c r="AX182" s="46"/>
      <c r="AZ182" s="17"/>
    </row>
    <row r="183" spans="2:52" s="24" customFormat="1" ht="12.75" customHeight="1" x14ac:dyDescent="0.2">
      <c r="B183" s="31" t="s">
        <v>137</v>
      </c>
      <c r="C183" s="31" t="s">
        <v>73</v>
      </c>
      <c r="D183" s="31" t="s">
        <v>22</v>
      </c>
      <c r="E183" s="31"/>
      <c r="F183" s="65">
        <f t="shared" si="26"/>
        <v>9.5344061000000018</v>
      </c>
      <c r="G183" s="68">
        <v>1.7342225</v>
      </c>
      <c r="H183" s="68">
        <v>0</v>
      </c>
      <c r="I183" s="68">
        <v>0</v>
      </c>
      <c r="J183" s="68">
        <v>3.9518417000000001</v>
      </c>
      <c r="K183" s="68">
        <v>3.9518417000000001</v>
      </c>
      <c r="L183" s="68">
        <v>3.51776</v>
      </c>
      <c r="M183" s="68">
        <v>0</v>
      </c>
      <c r="N183" s="68">
        <v>0</v>
      </c>
      <c r="O183" s="68">
        <v>0</v>
      </c>
      <c r="P183" s="68">
        <v>0</v>
      </c>
      <c r="Q183" s="68">
        <v>0</v>
      </c>
      <c r="R183" s="68">
        <v>0</v>
      </c>
      <c r="S183" s="68">
        <v>0</v>
      </c>
      <c r="T183" s="68">
        <v>0</v>
      </c>
      <c r="U183" s="68">
        <v>0</v>
      </c>
      <c r="V183" s="68">
        <v>3.6529199999999998E-2</v>
      </c>
      <c r="W183" s="68">
        <v>3.6529199999999998E-2</v>
      </c>
      <c r="X183" s="68">
        <v>3.6529199999999998E-2</v>
      </c>
      <c r="Y183" s="68">
        <v>3.8118126999999999</v>
      </c>
      <c r="Z183" s="68">
        <v>3.8118126999999999</v>
      </c>
      <c r="AA183" s="68">
        <v>3.8118126999999999</v>
      </c>
      <c r="AB183" s="24">
        <f t="shared" si="27"/>
        <v>1</v>
      </c>
      <c r="AC183" s="46"/>
      <c r="AE183" s="46"/>
      <c r="AF183" s="46"/>
      <c r="AG183" s="46"/>
      <c r="AH183" s="46"/>
      <c r="AI183" s="46"/>
      <c r="AJ183" s="46"/>
      <c r="AK183" s="46"/>
      <c r="AL183" s="46"/>
      <c r="AM183" s="46"/>
      <c r="AN183" s="46"/>
      <c r="AO183" s="46"/>
      <c r="AP183" s="46"/>
      <c r="AQ183" s="46"/>
      <c r="AR183" s="46"/>
      <c r="AS183" s="46"/>
      <c r="AT183" s="46"/>
      <c r="AU183" s="46"/>
      <c r="AV183" s="46"/>
      <c r="AW183" s="46"/>
      <c r="AX183" s="46"/>
      <c r="AZ183" s="17"/>
    </row>
    <row r="184" spans="2:52" s="24" customFormat="1" ht="12.75" customHeight="1" x14ac:dyDescent="0.2">
      <c r="B184" s="31" t="s">
        <v>138</v>
      </c>
      <c r="C184" s="31" t="s">
        <v>90</v>
      </c>
      <c r="D184" s="31" t="s">
        <v>21</v>
      </c>
      <c r="E184" s="31"/>
      <c r="F184" s="65">
        <f t="shared" si="26"/>
        <v>30.521149700000002</v>
      </c>
      <c r="G184" s="68">
        <v>1.0250543999999999</v>
      </c>
      <c r="H184" s="68">
        <v>0</v>
      </c>
      <c r="I184" s="68">
        <v>0</v>
      </c>
      <c r="J184" s="68">
        <v>4.9536633999999999</v>
      </c>
      <c r="K184" s="68">
        <v>4.9536633999999999</v>
      </c>
      <c r="L184" s="68">
        <v>4.2991733999999999</v>
      </c>
      <c r="M184" s="68">
        <v>0</v>
      </c>
      <c r="N184" s="68">
        <v>0</v>
      </c>
      <c r="O184" s="68">
        <v>0</v>
      </c>
      <c r="P184" s="68">
        <v>0</v>
      </c>
      <c r="Q184" s="68">
        <v>0</v>
      </c>
      <c r="R184" s="68">
        <v>0</v>
      </c>
      <c r="S184" s="68">
        <v>0</v>
      </c>
      <c r="T184" s="68">
        <v>0</v>
      </c>
      <c r="U184" s="68">
        <v>0</v>
      </c>
      <c r="V184" s="68">
        <v>24.5424319</v>
      </c>
      <c r="W184" s="68">
        <v>24.5424319</v>
      </c>
      <c r="X184" s="68">
        <v>24.480654699999999</v>
      </c>
      <c r="Y184" s="68">
        <v>0</v>
      </c>
      <c r="Z184" s="68">
        <v>0</v>
      </c>
      <c r="AA184" s="68">
        <v>0</v>
      </c>
      <c r="AB184" s="24">
        <f t="shared" si="27"/>
        <v>1</v>
      </c>
      <c r="AC184" s="46"/>
      <c r="AE184" s="46"/>
      <c r="AF184" s="46"/>
      <c r="AG184" s="46"/>
      <c r="AH184" s="46"/>
      <c r="AI184" s="46"/>
      <c r="AJ184" s="46"/>
      <c r="AK184" s="46"/>
      <c r="AL184" s="46"/>
      <c r="AM184" s="46"/>
      <c r="AN184" s="46"/>
      <c r="AO184" s="46"/>
      <c r="AP184" s="46"/>
      <c r="AQ184" s="46"/>
      <c r="AR184" s="46"/>
      <c r="AS184" s="46"/>
      <c r="AT184" s="46"/>
      <c r="AU184" s="46"/>
      <c r="AV184" s="46"/>
      <c r="AW184" s="46"/>
      <c r="AX184" s="46"/>
      <c r="AZ184" s="17"/>
    </row>
    <row r="185" spans="2:52" s="24" customFormat="1" ht="12.75" customHeight="1" x14ac:dyDescent="0.2">
      <c r="B185" s="31" t="s">
        <v>139</v>
      </c>
      <c r="C185" s="31" t="s">
        <v>82</v>
      </c>
      <c r="D185" s="31" t="s">
        <v>21</v>
      </c>
      <c r="E185" s="31"/>
      <c r="F185" s="65">
        <f t="shared" si="26"/>
        <v>7.8615437999999997</v>
      </c>
      <c r="G185" s="68">
        <v>6.3837108999999996</v>
      </c>
      <c r="H185" s="68">
        <v>0</v>
      </c>
      <c r="I185" s="68">
        <v>0</v>
      </c>
      <c r="J185" s="68">
        <v>1.4657903999999999</v>
      </c>
      <c r="K185" s="68">
        <v>1.4657903999999999</v>
      </c>
      <c r="L185" s="68">
        <v>0.17732709999999999</v>
      </c>
      <c r="M185" s="68">
        <v>0</v>
      </c>
      <c r="N185" s="68">
        <v>0</v>
      </c>
      <c r="O185" s="68">
        <v>0</v>
      </c>
      <c r="P185" s="68">
        <v>0</v>
      </c>
      <c r="Q185" s="68">
        <v>0</v>
      </c>
      <c r="R185" s="68">
        <v>0</v>
      </c>
      <c r="S185" s="68">
        <v>0</v>
      </c>
      <c r="T185" s="68">
        <v>0</v>
      </c>
      <c r="U185" s="68">
        <v>0</v>
      </c>
      <c r="V185" s="68">
        <v>0</v>
      </c>
      <c r="W185" s="68">
        <v>0</v>
      </c>
      <c r="X185" s="68">
        <v>0</v>
      </c>
      <c r="Y185" s="68">
        <v>1.2042499999999999E-2</v>
      </c>
      <c r="Z185" s="68">
        <v>1.2042499999999999E-2</v>
      </c>
      <c r="AA185" s="68">
        <v>0</v>
      </c>
      <c r="AB185" s="24">
        <f t="shared" si="27"/>
        <v>1</v>
      </c>
      <c r="AC185" s="46"/>
      <c r="AE185" s="46"/>
      <c r="AF185" s="46"/>
      <c r="AG185" s="46"/>
      <c r="AH185" s="46"/>
      <c r="AI185" s="46"/>
      <c r="AJ185" s="46"/>
      <c r="AK185" s="46"/>
      <c r="AL185" s="46"/>
      <c r="AM185" s="46"/>
      <c r="AN185" s="46"/>
      <c r="AO185" s="46"/>
      <c r="AP185" s="46"/>
      <c r="AQ185" s="46"/>
      <c r="AR185" s="46"/>
      <c r="AS185" s="46"/>
      <c r="AT185" s="46"/>
      <c r="AU185" s="46"/>
      <c r="AV185" s="46"/>
      <c r="AW185" s="46"/>
      <c r="AX185" s="46"/>
      <c r="AZ185" s="17"/>
    </row>
    <row r="186" spans="2:52" s="24" customFormat="1" ht="12.75" customHeight="1" x14ac:dyDescent="0.2">
      <c r="B186" s="31" t="s">
        <v>140</v>
      </c>
      <c r="C186" s="31" t="s">
        <v>64</v>
      </c>
      <c r="D186" s="31" t="s">
        <v>19</v>
      </c>
      <c r="E186" s="31" t="s">
        <v>10</v>
      </c>
      <c r="F186" s="65">
        <f t="shared" si="26"/>
        <v>3.5860925400000001</v>
      </c>
      <c r="G186" s="68">
        <v>3.5860925400000001</v>
      </c>
      <c r="H186" s="68">
        <v>0</v>
      </c>
      <c r="I186" s="68">
        <v>0</v>
      </c>
      <c r="J186" s="68">
        <v>0</v>
      </c>
      <c r="K186" s="68">
        <v>0</v>
      </c>
      <c r="L186" s="68">
        <v>0</v>
      </c>
      <c r="M186" s="68">
        <v>0</v>
      </c>
      <c r="N186" s="68">
        <v>0</v>
      </c>
      <c r="O186" s="68">
        <v>0</v>
      </c>
      <c r="P186" s="68">
        <v>0</v>
      </c>
      <c r="Q186" s="68">
        <v>0</v>
      </c>
      <c r="R186" s="68">
        <v>0</v>
      </c>
      <c r="S186" s="68">
        <v>0</v>
      </c>
      <c r="T186" s="68">
        <v>0</v>
      </c>
      <c r="U186" s="68">
        <v>0</v>
      </c>
      <c r="V186" s="68">
        <v>0</v>
      </c>
      <c r="W186" s="68">
        <v>0</v>
      </c>
      <c r="X186" s="68">
        <v>0</v>
      </c>
      <c r="Y186" s="68">
        <v>0</v>
      </c>
      <c r="Z186" s="68">
        <v>0</v>
      </c>
      <c r="AA186" s="68">
        <v>0</v>
      </c>
      <c r="AB186" s="24">
        <f t="shared" si="27"/>
        <v>1</v>
      </c>
      <c r="AC186" s="46"/>
      <c r="AE186" s="46"/>
      <c r="AF186" s="46"/>
      <c r="AG186" s="46"/>
      <c r="AH186" s="46"/>
      <c r="AI186" s="46"/>
      <c r="AJ186" s="46"/>
      <c r="AK186" s="46"/>
      <c r="AL186" s="46"/>
      <c r="AM186" s="46"/>
      <c r="AN186" s="46"/>
      <c r="AO186" s="46"/>
      <c r="AP186" s="46"/>
      <c r="AQ186" s="46"/>
      <c r="AR186" s="46"/>
      <c r="AS186" s="46"/>
      <c r="AT186" s="46"/>
      <c r="AU186" s="46"/>
      <c r="AV186" s="46"/>
      <c r="AW186" s="46"/>
      <c r="AX186" s="46"/>
      <c r="AZ186" s="17"/>
    </row>
    <row r="187" spans="2:52" s="24" customFormat="1" ht="12.75" customHeight="1" x14ac:dyDescent="0.2">
      <c r="B187" s="31" t="s">
        <v>141</v>
      </c>
      <c r="C187" s="31" t="s">
        <v>82</v>
      </c>
      <c r="D187" s="31" t="s">
        <v>21</v>
      </c>
      <c r="E187" s="31"/>
      <c r="F187" s="65">
        <f t="shared" si="26"/>
        <v>0</v>
      </c>
      <c r="G187" s="24">
        <v>0</v>
      </c>
      <c r="H187" s="24">
        <v>0</v>
      </c>
      <c r="I187" s="24">
        <v>0</v>
      </c>
      <c r="J187" s="24">
        <v>0</v>
      </c>
      <c r="K187" s="24">
        <v>0</v>
      </c>
      <c r="L187" s="24">
        <v>0</v>
      </c>
      <c r="M187" s="24">
        <v>0</v>
      </c>
      <c r="N187" s="24">
        <v>0</v>
      </c>
      <c r="O187" s="24">
        <v>0</v>
      </c>
      <c r="P187" s="24">
        <v>0</v>
      </c>
      <c r="Q187" s="24">
        <v>0</v>
      </c>
      <c r="R187" s="24">
        <v>0</v>
      </c>
      <c r="S187" s="24">
        <v>0</v>
      </c>
      <c r="T187" s="24">
        <v>0</v>
      </c>
      <c r="U187" s="24">
        <v>0</v>
      </c>
      <c r="V187" s="24">
        <v>0</v>
      </c>
      <c r="W187" s="24">
        <v>0</v>
      </c>
      <c r="X187" s="24">
        <v>0</v>
      </c>
      <c r="Y187" s="24">
        <v>0</v>
      </c>
      <c r="Z187" s="24">
        <v>0</v>
      </c>
      <c r="AA187" s="24">
        <v>0</v>
      </c>
      <c r="AB187" s="24">
        <f t="shared" si="27"/>
        <v>0</v>
      </c>
      <c r="AC187" s="46"/>
      <c r="AE187" s="46"/>
      <c r="AF187" s="46"/>
      <c r="AG187" s="46"/>
      <c r="AH187" s="46"/>
      <c r="AI187" s="46"/>
      <c r="AJ187" s="46"/>
      <c r="AK187" s="46"/>
      <c r="AL187" s="46"/>
      <c r="AM187" s="46"/>
      <c r="AN187" s="46"/>
      <c r="AO187" s="46"/>
      <c r="AP187" s="46"/>
      <c r="AQ187" s="46"/>
      <c r="AR187" s="46"/>
      <c r="AS187" s="46"/>
      <c r="AT187" s="46"/>
      <c r="AU187" s="46"/>
      <c r="AV187" s="46"/>
      <c r="AW187" s="46"/>
      <c r="AX187" s="46"/>
      <c r="AZ187" s="17"/>
    </row>
    <row r="188" spans="2:52" s="24" customFormat="1" ht="12.75" customHeight="1" x14ac:dyDescent="0.2">
      <c r="B188" s="31" t="s">
        <v>142</v>
      </c>
      <c r="C188" s="31" t="s">
        <v>64</v>
      </c>
      <c r="D188" s="31" t="s">
        <v>18</v>
      </c>
      <c r="E188" s="31"/>
      <c r="F188" s="65">
        <f t="shared" si="26"/>
        <v>0</v>
      </c>
      <c r="G188" s="24">
        <v>0</v>
      </c>
      <c r="H188" s="24">
        <v>0</v>
      </c>
      <c r="I188" s="24">
        <v>0</v>
      </c>
      <c r="J188" s="24">
        <v>0</v>
      </c>
      <c r="K188" s="24">
        <v>0</v>
      </c>
      <c r="L188" s="24">
        <v>0</v>
      </c>
      <c r="M188" s="24">
        <v>0</v>
      </c>
      <c r="N188" s="24">
        <v>0</v>
      </c>
      <c r="O188" s="24">
        <v>0</v>
      </c>
      <c r="P188" s="24">
        <v>0</v>
      </c>
      <c r="Q188" s="24">
        <v>0</v>
      </c>
      <c r="R188" s="24">
        <v>0</v>
      </c>
      <c r="S188" s="24">
        <v>0</v>
      </c>
      <c r="T188" s="24">
        <v>0</v>
      </c>
      <c r="U188" s="24">
        <v>0</v>
      </c>
      <c r="V188" s="24">
        <v>0</v>
      </c>
      <c r="W188" s="24">
        <v>0</v>
      </c>
      <c r="X188" s="24">
        <v>0</v>
      </c>
      <c r="Y188" s="24">
        <v>0</v>
      </c>
      <c r="Z188" s="24">
        <v>0</v>
      </c>
      <c r="AA188" s="24">
        <v>0</v>
      </c>
      <c r="AB188" s="24">
        <f t="shared" si="27"/>
        <v>0</v>
      </c>
      <c r="AC188" s="46" t="s">
        <v>143</v>
      </c>
      <c r="AE188" s="46"/>
      <c r="AF188" s="46"/>
      <c r="AG188" s="46"/>
      <c r="AH188" s="46"/>
      <c r="AI188" s="46"/>
      <c r="AJ188" s="46"/>
      <c r="AK188" s="46"/>
      <c r="AL188" s="46"/>
      <c r="AM188" s="46"/>
      <c r="AN188" s="46"/>
      <c r="AO188" s="46"/>
      <c r="AP188" s="46"/>
      <c r="AQ188" s="46"/>
      <c r="AR188" s="46"/>
      <c r="AS188" s="46"/>
      <c r="AT188" s="46"/>
      <c r="AU188" s="46"/>
      <c r="AV188" s="46"/>
      <c r="AW188" s="46"/>
      <c r="AX188" s="46"/>
      <c r="AZ188" s="17"/>
    </row>
    <row r="189" spans="2:52" s="24" customFormat="1" ht="12.75" customHeight="1" x14ac:dyDescent="0.2">
      <c r="B189" s="31" t="s">
        <v>144</v>
      </c>
      <c r="C189" s="31" t="s">
        <v>79</v>
      </c>
      <c r="D189" s="31" t="s">
        <v>18</v>
      </c>
      <c r="E189" s="31"/>
      <c r="F189" s="65">
        <f t="shared" si="26"/>
        <v>129.5668154</v>
      </c>
      <c r="G189" s="68">
        <v>4.2298353000000004</v>
      </c>
      <c r="H189" s="68">
        <v>0</v>
      </c>
      <c r="I189" s="68">
        <v>0</v>
      </c>
      <c r="J189" s="68">
        <v>0</v>
      </c>
      <c r="K189" s="68">
        <v>0</v>
      </c>
      <c r="L189" s="68">
        <v>0</v>
      </c>
      <c r="M189" s="68">
        <v>0</v>
      </c>
      <c r="N189" s="68">
        <v>0</v>
      </c>
      <c r="O189" s="68">
        <v>0</v>
      </c>
      <c r="P189" s="68">
        <v>125.33698010000001</v>
      </c>
      <c r="Q189" s="68">
        <v>125.33698010000001</v>
      </c>
      <c r="R189" s="68">
        <v>119.1552587</v>
      </c>
      <c r="S189" s="68">
        <v>0</v>
      </c>
      <c r="T189" s="68">
        <v>0</v>
      </c>
      <c r="U189" s="68">
        <v>0</v>
      </c>
      <c r="V189" s="68">
        <v>0</v>
      </c>
      <c r="W189" s="68">
        <v>0</v>
      </c>
      <c r="X189" s="68">
        <v>0</v>
      </c>
      <c r="Y189" s="68">
        <v>0</v>
      </c>
      <c r="Z189" s="68">
        <v>0</v>
      </c>
      <c r="AA189" s="68">
        <v>0</v>
      </c>
      <c r="AB189" s="24">
        <f t="shared" si="27"/>
        <v>1</v>
      </c>
      <c r="AC189" s="46"/>
      <c r="AE189" s="46"/>
      <c r="AF189" s="46"/>
      <c r="AG189" s="46"/>
      <c r="AH189" s="46"/>
      <c r="AI189" s="46"/>
      <c r="AJ189" s="46"/>
      <c r="AK189" s="46"/>
      <c r="AL189" s="46"/>
      <c r="AM189" s="46"/>
      <c r="AN189" s="46"/>
      <c r="AO189" s="46"/>
      <c r="AP189" s="46"/>
      <c r="AQ189" s="46"/>
      <c r="AR189" s="46"/>
      <c r="AS189" s="46"/>
      <c r="AT189" s="46"/>
      <c r="AU189" s="46"/>
      <c r="AV189" s="46"/>
      <c r="AW189" s="46"/>
      <c r="AX189" s="46"/>
      <c r="AZ189" s="17"/>
    </row>
    <row r="190" spans="2:52" s="24" customFormat="1" ht="12.75" customHeight="1" x14ac:dyDescent="0.2">
      <c r="B190" s="31" t="s">
        <v>145</v>
      </c>
      <c r="C190" s="31" t="s">
        <v>64</v>
      </c>
      <c r="D190" s="31" t="s">
        <v>18</v>
      </c>
      <c r="E190" s="31" t="s">
        <v>10</v>
      </c>
      <c r="F190" s="65">
        <f t="shared" si="26"/>
        <v>8.0536987</v>
      </c>
      <c r="G190" s="68">
        <v>8.0290448899999998</v>
      </c>
      <c r="H190" s="68">
        <v>0</v>
      </c>
      <c r="I190" s="68">
        <v>0</v>
      </c>
      <c r="J190" s="68">
        <v>2.4653810000000002E-2</v>
      </c>
      <c r="K190" s="68">
        <v>2.4653810000000002E-2</v>
      </c>
      <c r="L190" s="68">
        <v>0</v>
      </c>
      <c r="M190" s="68">
        <v>0</v>
      </c>
      <c r="N190" s="68">
        <v>0</v>
      </c>
      <c r="O190" s="68">
        <v>0</v>
      </c>
      <c r="P190" s="68">
        <v>0</v>
      </c>
      <c r="Q190" s="68">
        <v>0</v>
      </c>
      <c r="R190" s="68">
        <v>0</v>
      </c>
      <c r="S190" s="68">
        <v>0</v>
      </c>
      <c r="T190" s="68">
        <v>0</v>
      </c>
      <c r="U190" s="68">
        <v>0</v>
      </c>
      <c r="V190" s="68">
        <v>0</v>
      </c>
      <c r="W190" s="68">
        <v>0</v>
      </c>
      <c r="X190" s="68">
        <v>0</v>
      </c>
      <c r="Y190" s="68">
        <v>0</v>
      </c>
      <c r="Z190" s="68">
        <v>0</v>
      </c>
      <c r="AA190" s="68">
        <v>0</v>
      </c>
      <c r="AB190" s="24">
        <f t="shared" si="27"/>
        <v>1</v>
      </c>
      <c r="AC190" s="46"/>
      <c r="AE190" s="46"/>
      <c r="AF190" s="46"/>
      <c r="AG190" s="46"/>
      <c r="AH190" s="46"/>
      <c r="AI190" s="46"/>
      <c r="AJ190" s="46"/>
      <c r="AK190" s="46"/>
      <c r="AL190" s="46"/>
      <c r="AM190" s="46"/>
      <c r="AN190" s="46"/>
      <c r="AO190" s="46"/>
      <c r="AP190" s="46"/>
      <c r="AQ190" s="46"/>
      <c r="AR190" s="46"/>
      <c r="AS190" s="46"/>
      <c r="AT190" s="46"/>
      <c r="AU190" s="46"/>
      <c r="AV190" s="46"/>
      <c r="AW190" s="46"/>
      <c r="AX190" s="46"/>
      <c r="AZ190" s="17"/>
    </row>
    <row r="191" spans="2:52" s="24" customFormat="1" ht="12.75" customHeight="1" x14ac:dyDescent="0.2">
      <c r="B191" s="31" t="s">
        <v>146</v>
      </c>
      <c r="C191" s="31" t="s">
        <v>68</v>
      </c>
      <c r="D191" s="31" t="s">
        <v>18</v>
      </c>
      <c r="E191" s="31" t="s">
        <v>10</v>
      </c>
      <c r="F191" s="65">
        <f t="shared" si="26"/>
        <v>1007.2664625499999</v>
      </c>
      <c r="G191" s="68">
        <v>34.119102640000001</v>
      </c>
      <c r="H191" s="68">
        <v>0</v>
      </c>
      <c r="I191" s="68">
        <v>0</v>
      </c>
      <c r="J191" s="68">
        <v>165.07268224000001</v>
      </c>
      <c r="K191" s="68">
        <v>165.07268224000001</v>
      </c>
      <c r="L191" s="68">
        <v>140.89813272000001</v>
      </c>
      <c r="M191" s="68">
        <v>0</v>
      </c>
      <c r="N191" s="68">
        <v>0</v>
      </c>
      <c r="O191" s="68">
        <v>0</v>
      </c>
      <c r="P191" s="68">
        <v>551.32449729999996</v>
      </c>
      <c r="Q191" s="68">
        <v>551.32449729999996</v>
      </c>
      <c r="R191" s="68">
        <v>543.75051450000001</v>
      </c>
      <c r="S191" s="68">
        <v>12.63285057</v>
      </c>
      <c r="T191" s="68">
        <v>12.63285057</v>
      </c>
      <c r="U191" s="68">
        <v>12.32806615</v>
      </c>
      <c r="V191" s="68">
        <v>55.794661099999999</v>
      </c>
      <c r="W191" s="68">
        <v>55.794661099999999</v>
      </c>
      <c r="X191" s="68">
        <v>55.782484699999998</v>
      </c>
      <c r="Y191" s="68">
        <v>188.32266870000001</v>
      </c>
      <c r="Z191" s="68">
        <v>188.32266870000001</v>
      </c>
      <c r="AA191" s="68">
        <v>188.01003215</v>
      </c>
      <c r="AB191" s="24">
        <f t="shared" si="27"/>
        <v>1</v>
      </c>
      <c r="AC191" s="46"/>
      <c r="AE191" s="46"/>
      <c r="AF191" s="46"/>
      <c r="AG191" s="46"/>
      <c r="AH191" s="46"/>
      <c r="AI191" s="46"/>
      <c r="AJ191" s="46"/>
      <c r="AK191" s="46"/>
      <c r="AL191" s="46"/>
      <c r="AM191" s="46"/>
      <c r="AN191" s="46"/>
      <c r="AO191" s="46"/>
      <c r="AP191" s="46"/>
      <c r="AQ191" s="46"/>
      <c r="AR191" s="46"/>
      <c r="AS191" s="46"/>
      <c r="AT191" s="46"/>
      <c r="AU191" s="46"/>
      <c r="AV191" s="46"/>
      <c r="AW191" s="46"/>
      <c r="AX191" s="46"/>
      <c r="AZ191" s="17"/>
    </row>
    <row r="192" spans="2:52" s="24" customFormat="1" ht="12.75" customHeight="1" x14ac:dyDescent="0.2">
      <c r="B192" s="31" t="s">
        <v>147</v>
      </c>
      <c r="C192" s="31" t="s">
        <v>90</v>
      </c>
      <c r="D192" s="31" t="s">
        <v>21</v>
      </c>
      <c r="E192" s="31"/>
      <c r="F192" s="65">
        <f t="shared" si="26"/>
        <v>20.164824400000001</v>
      </c>
      <c r="G192" s="68">
        <v>3.6321552000000001</v>
      </c>
      <c r="H192" s="68">
        <v>0</v>
      </c>
      <c r="I192" s="68">
        <v>0</v>
      </c>
      <c r="J192" s="68">
        <v>9.9893932999999997</v>
      </c>
      <c r="K192" s="68">
        <v>9.9893932999999997</v>
      </c>
      <c r="L192" s="68">
        <v>8.3714666999999992</v>
      </c>
      <c r="M192" s="68">
        <v>0</v>
      </c>
      <c r="N192" s="68">
        <v>0</v>
      </c>
      <c r="O192" s="68">
        <v>0</v>
      </c>
      <c r="P192" s="68">
        <v>0</v>
      </c>
      <c r="Q192" s="68">
        <v>0</v>
      </c>
      <c r="R192" s="68">
        <v>0</v>
      </c>
      <c r="S192" s="68">
        <v>0</v>
      </c>
      <c r="T192" s="68">
        <v>0</v>
      </c>
      <c r="U192" s="68">
        <v>0</v>
      </c>
      <c r="V192" s="68">
        <v>6.5432759000000003</v>
      </c>
      <c r="W192" s="68">
        <v>6.5432759000000003</v>
      </c>
      <c r="X192" s="68">
        <v>6.5432759000000003</v>
      </c>
      <c r="Y192" s="68">
        <v>0</v>
      </c>
      <c r="Z192" s="68">
        <v>0</v>
      </c>
      <c r="AA192" s="68">
        <v>0</v>
      </c>
      <c r="AB192" s="24">
        <f t="shared" si="27"/>
        <v>1</v>
      </c>
      <c r="AC192" s="46"/>
      <c r="AE192" s="46"/>
      <c r="AF192" s="46"/>
      <c r="AG192" s="46"/>
      <c r="AH192" s="46"/>
      <c r="AI192" s="46"/>
      <c r="AJ192" s="46"/>
      <c r="AK192" s="46"/>
      <c r="AL192" s="46"/>
      <c r="AM192" s="46"/>
      <c r="AN192" s="46"/>
      <c r="AO192" s="46"/>
      <c r="AP192" s="46"/>
      <c r="AQ192" s="46"/>
      <c r="AR192" s="46"/>
      <c r="AS192" s="46"/>
      <c r="AT192" s="46"/>
      <c r="AU192" s="46"/>
      <c r="AV192" s="46"/>
      <c r="AW192" s="46"/>
      <c r="AX192" s="46"/>
      <c r="AZ192" s="17"/>
    </row>
    <row r="193" spans="2:52" s="24" customFormat="1" ht="12.75" customHeight="1" x14ac:dyDescent="0.2">
      <c r="B193" s="31" t="s">
        <v>148</v>
      </c>
      <c r="C193" s="31" t="s">
        <v>88</v>
      </c>
      <c r="D193" s="31" t="s">
        <v>21</v>
      </c>
      <c r="E193" s="31"/>
      <c r="F193" s="65">
        <f t="shared" si="26"/>
        <v>2.1538278000000002</v>
      </c>
      <c r="G193" s="68">
        <v>0.55349159999999997</v>
      </c>
      <c r="H193" s="68">
        <v>0</v>
      </c>
      <c r="I193" s="68">
        <v>0</v>
      </c>
      <c r="J193" s="68">
        <v>0.80618190000000001</v>
      </c>
      <c r="K193" s="68">
        <v>0.80618190000000001</v>
      </c>
      <c r="L193" s="68">
        <v>0.73399599999999998</v>
      </c>
      <c r="M193" s="68">
        <v>0</v>
      </c>
      <c r="N193" s="68">
        <v>0</v>
      </c>
      <c r="O193" s="68">
        <v>0</v>
      </c>
      <c r="P193" s="68">
        <v>0</v>
      </c>
      <c r="Q193" s="68">
        <v>0</v>
      </c>
      <c r="R193" s="68">
        <v>0</v>
      </c>
      <c r="S193" s="68">
        <v>0</v>
      </c>
      <c r="T193" s="68">
        <v>0</v>
      </c>
      <c r="U193" s="68">
        <v>0</v>
      </c>
      <c r="V193" s="68">
        <v>0</v>
      </c>
      <c r="W193" s="68">
        <v>0</v>
      </c>
      <c r="X193" s="68">
        <v>0</v>
      </c>
      <c r="Y193" s="68">
        <v>0.79415429999999998</v>
      </c>
      <c r="Z193" s="68">
        <v>0.79415429999999998</v>
      </c>
      <c r="AA193" s="68">
        <v>0.79415429999999998</v>
      </c>
      <c r="AB193" s="24">
        <f t="shared" si="27"/>
        <v>1</v>
      </c>
      <c r="AC193" s="46"/>
      <c r="AE193" s="46"/>
      <c r="AF193" s="46"/>
      <c r="AG193" s="46"/>
      <c r="AH193" s="46"/>
      <c r="AI193" s="46"/>
      <c r="AJ193" s="46"/>
      <c r="AK193" s="46"/>
      <c r="AL193" s="46"/>
      <c r="AM193" s="46"/>
      <c r="AN193" s="46"/>
      <c r="AO193" s="46"/>
      <c r="AP193" s="46"/>
      <c r="AQ193" s="46"/>
      <c r="AR193" s="46"/>
      <c r="AS193" s="46"/>
      <c r="AT193" s="46"/>
      <c r="AU193" s="46"/>
      <c r="AV193" s="46"/>
      <c r="AW193" s="46"/>
      <c r="AX193" s="46"/>
      <c r="AZ193" s="17"/>
    </row>
    <row r="194" spans="2:52" s="24" customFormat="1" ht="12.75" customHeight="1" x14ac:dyDescent="0.2">
      <c r="B194" s="31" t="s">
        <v>149</v>
      </c>
      <c r="C194" s="31" t="s">
        <v>75</v>
      </c>
      <c r="D194" s="31" t="s">
        <v>19</v>
      </c>
      <c r="E194" s="31"/>
      <c r="F194" s="65">
        <f t="shared" si="26"/>
        <v>2.26272356</v>
      </c>
      <c r="G194" s="68">
        <v>0.23675818000000001</v>
      </c>
      <c r="H194" s="68">
        <v>0</v>
      </c>
      <c r="I194" s="68">
        <v>0</v>
      </c>
      <c r="J194" s="68">
        <v>2.0259653800000001</v>
      </c>
      <c r="K194" s="68">
        <v>2.0259653800000001</v>
      </c>
      <c r="L194" s="68">
        <v>0.99430704999999997</v>
      </c>
      <c r="M194" s="68">
        <v>0</v>
      </c>
      <c r="N194" s="68">
        <v>0</v>
      </c>
      <c r="O194" s="68">
        <v>0</v>
      </c>
      <c r="P194" s="68">
        <v>0</v>
      </c>
      <c r="Q194" s="68">
        <v>0</v>
      </c>
      <c r="R194" s="68">
        <v>0</v>
      </c>
      <c r="S194" s="68">
        <v>0</v>
      </c>
      <c r="T194" s="68">
        <v>0</v>
      </c>
      <c r="U194" s="68">
        <v>0</v>
      </c>
      <c r="V194" s="68">
        <v>0</v>
      </c>
      <c r="W194" s="68">
        <v>0</v>
      </c>
      <c r="X194" s="68">
        <v>0</v>
      </c>
      <c r="Y194" s="68">
        <v>0</v>
      </c>
      <c r="Z194" s="68">
        <v>0</v>
      </c>
      <c r="AA194" s="68">
        <v>0</v>
      </c>
      <c r="AB194" s="24">
        <f t="shared" si="27"/>
        <v>1</v>
      </c>
      <c r="AC194" s="46"/>
      <c r="AE194" s="46"/>
      <c r="AF194" s="46"/>
      <c r="AG194" s="46"/>
      <c r="AH194" s="46"/>
      <c r="AI194" s="46"/>
      <c r="AJ194" s="46"/>
      <c r="AK194" s="46"/>
      <c r="AL194" s="46"/>
      <c r="AM194" s="46"/>
      <c r="AN194" s="46"/>
      <c r="AO194" s="46"/>
      <c r="AP194" s="46"/>
      <c r="AQ194" s="46"/>
      <c r="AR194" s="46"/>
      <c r="AS194" s="46"/>
      <c r="AT194" s="46"/>
      <c r="AU194" s="46"/>
      <c r="AV194" s="46"/>
      <c r="AW194" s="46"/>
      <c r="AX194" s="46"/>
      <c r="AZ194" s="17"/>
    </row>
    <row r="195" spans="2:52" s="24" customFormat="1" ht="12.75" customHeight="1" x14ac:dyDescent="0.2">
      <c r="B195" s="31" t="s">
        <v>150</v>
      </c>
      <c r="C195" s="31" t="s">
        <v>68</v>
      </c>
      <c r="D195" s="31" t="s">
        <v>18</v>
      </c>
      <c r="E195" s="31" t="s">
        <v>10</v>
      </c>
      <c r="F195" s="65">
        <f t="shared" ref="F195:F258" si="28">G195+J195+M195+P195+S195+V195+Y195</f>
        <v>5.7432305100000001</v>
      </c>
      <c r="G195" s="68">
        <v>5.7432305100000001</v>
      </c>
      <c r="H195" s="68">
        <v>0</v>
      </c>
      <c r="I195" s="68">
        <v>0</v>
      </c>
      <c r="J195" s="68">
        <v>0</v>
      </c>
      <c r="K195" s="68">
        <v>0</v>
      </c>
      <c r="L195" s="68">
        <v>0</v>
      </c>
      <c r="M195" s="68">
        <v>0</v>
      </c>
      <c r="N195" s="68">
        <v>0</v>
      </c>
      <c r="O195" s="68">
        <v>0</v>
      </c>
      <c r="P195" s="68">
        <v>0</v>
      </c>
      <c r="Q195" s="68">
        <v>0</v>
      </c>
      <c r="R195" s="68">
        <v>0</v>
      </c>
      <c r="S195" s="68">
        <v>0</v>
      </c>
      <c r="T195" s="68">
        <v>0</v>
      </c>
      <c r="U195" s="68">
        <v>0</v>
      </c>
      <c r="V195" s="68">
        <v>0</v>
      </c>
      <c r="W195" s="68">
        <v>0</v>
      </c>
      <c r="X195" s="68">
        <v>0</v>
      </c>
      <c r="Y195" s="68">
        <v>0</v>
      </c>
      <c r="Z195" s="68">
        <v>0</v>
      </c>
      <c r="AA195" s="68">
        <v>0</v>
      </c>
      <c r="AB195" s="24">
        <f t="shared" ref="AB195:AB258" si="29">IF(SUM(G195:AA195)&gt;0,1,0)</f>
        <v>1</v>
      </c>
      <c r="AC195" s="46"/>
      <c r="AE195" s="46"/>
      <c r="AF195" s="46"/>
      <c r="AG195" s="46"/>
      <c r="AH195" s="46"/>
      <c r="AI195" s="46"/>
      <c r="AJ195" s="46"/>
      <c r="AK195" s="46"/>
      <c r="AL195" s="46"/>
      <c r="AM195" s="46"/>
      <c r="AN195" s="46"/>
      <c r="AO195" s="46"/>
      <c r="AP195" s="46"/>
      <c r="AQ195" s="46"/>
      <c r="AR195" s="46"/>
      <c r="AS195" s="46"/>
      <c r="AT195" s="46"/>
      <c r="AU195" s="46"/>
      <c r="AV195" s="46"/>
      <c r="AW195" s="46"/>
      <c r="AX195" s="46"/>
      <c r="AZ195" s="17"/>
    </row>
    <row r="196" spans="2:52" s="24" customFormat="1" ht="12.75" customHeight="1" x14ac:dyDescent="0.2">
      <c r="B196" s="31" t="s">
        <v>151</v>
      </c>
      <c r="C196" s="31" t="s">
        <v>90</v>
      </c>
      <c r="D196" s="31" t="s">
        <v>21</v>
      </c>
      <c r="E196" s="31"/>
      <c r="F196" s="65">
        <f t="shared" si="28"/>
        <v>22.802677600000003</v>
      </c>
      <c r="G196" s="68">
        <v>2.2172676999999998</v>
      </c>
      <c r="H196" s="68">
        <v>0</v>
      </c>
      <c r="I196" s="68">
        <v>0</v>
      </c>
      <c r="J196" s="68">
        <v>8.5692281000000001</v>
      </c>
      <c r="K196" s="68">
        <v>8.5692281000000001</v>
      </c>
      <c r="L196" s="68">
        <v>8.0517579000000001</v>
      </c>
      <c r="M196" s="68">
        <v>0</v>
      </c>
      <c r="N196" s="68">
        <v>0</v>
      </c>
      <c r="O196" s="68">
        <v>0</v>
      </c>
      <c r="P196" s="68">
        <v>0</v>
      </c>
      <c r="Q196" s="68">
        <v>0</v>
      </c>
      <c r="R196" s="68">
        <v>0</v>
      </c>
      <c r="S196" s="68">
        <v>0</v>
      </c>
      <c r="T196" s="68">
        <v>0</v>
      </c>
      <c r="U196" s="68">
        <v>0</v>
      </c>
      <c r="V196" s="68">
        <v>12.0161818</v>
      </c>
      <c r="W196" s="68">
        <v>12.0161818</v>
      </c>
      <c r="X196" s="68">
        <v>12.0161818</v>
      </c>
      <c r="Y196" s="68">
        <v>0</v>
      </c>
      <c r="Z196" s="68">
        <v>0</v>
      </c>
      <c r="AA196" s="68">
        <v>0</v>
      </c>
      <c r="AB196" s="24">
        <f t="shared" si="29"/>
        <v>1</v>
      </c>
      <c r="AC196" s="46"/>
      <c r="AE196" s="46"/>
      <c r="AF196" s="46"/>
      <c r="AG196" s="46"/>
      <c r="AH196" s="46"/>
      <c r="AI196" s="46"/>
      <c r="AJ196" s="46"/>
      <c r="AK196" s="46"/>
      <c r="AL196" s="46"/>
      <c r="AM196" s="46"/>
      <c r="AN196" s="46"/>
      <c r="AO196" s="46"/>
      <c r="AP196" s="46"/>
      <c r="AQ196" s="46"/>
      <c r="AR196" s="46"/>
      <c r="AS196" s="46"/>
      <c r="AT196" s="46"/>
      <c r="AU196" s="46"/>
      <c r="AV196" s="46"/>
      <c r="AW196" s="46"/>
      <c r="AX196" s="46"/>
      <c r="AZ196" s="17"/>
    </row>
    <row r="197" spans="2:52" s="24" customFormat="1" ht="12.75" customHeight="1" x14ac:dyDescent="0.2">
      <c r="B197" s="31" t="s">
        <v>152</v>
      </c>
      <c r="C197" s="31" t="s">
        <v>61</v>
      </c>
      <c r="D197" s="31" t="s">
        <v>18</v>
      </c>
      <c r="E197" s="31" t="s">
        <v>10</v>
      </c>
      <c r="F197" s="65">
        <f t="shared" si="28"/>
        <v>47.884157849999994</v>
      </c>
      <c r="G197" s="68">
        <v>6.4216026199999998</v>
      </c>
      <c r="H197" s="68">
        <v>0</v>
      </c>
      <c r="I197" s="68">
        <v>0</v>
      </c>
      <c r="J197" s="68">
        <v>26.087656209999999</v>
      </c>
      <c r="K197" s="68">
        <v>26.087656209999999</v>
      </c>
      <c r="L197" s="68">
        <v>14.334508209999999</v>
      </c>
      <c r="M197" s="68">
        <v>0</v>
      </c>
      <c r="N197" s="68">
        <v>0</v>
      </c>
      <c r="O197" s="68">
        <v>0</v>
      </c>
      <c r="P197" s="68">
        <v>10.82460086</v>
      </c>
      <c r="Q197" s="68">
        <v>10.82460086</v>
      </c>
      <c r="R197" s="68">
        <v>10.591084560000001</v>
      </c>
      <c r="S197" s="68">
        <v>0</v>
      </c>
      <c r="T197" s="68">
        <v>0</v>
      </c>
      <c r="U197" s="68">
        <v>0</v>
      </c>
      <c r="V197" s="68">
        <v>0</v>
      </c>
      <c r="W197" s="68">
        <v>0</v>
      </c>
      <c r="X197" s="68">
        <v>0</v>
      </c>
      <c r="Y197" s="68">
        <v>4.5502981599999996</v>
      </c>
      <c r="Z197" s="68">
        <v>4.5502981599999996</v>
      </c>
      <c r="AA197" s="68">
        <v>4.5502981599999996</v>
      </c>
      <c r="AB197" s="24">
        <f t="shared" si="29"/>
        <v>1</v>
      </c>
      <c r="AC197" s="46"/>
      <c r="AE197" s="46"/>
      <c r="AF197" s="46"/>
      <c r="AG197" s="46"/>
      <c r="AH197" s="46"/>
      <c r="AI197" s="46"/>
      <c r="AJ197" s="46"/>
      <c r="AK197" s="46"/>
      <c r="AL197" s="46"/>
      <c r="AM197" s="46"/>
      <c r="AN197" s="46"/>
      <c r="AO197" s="46"/>
      <c r="AP197" s="46"/>
      <c r="AQ197" s="46"/>
      <c r="AR197" s="46"/>
      <c r="AS197" s="46"/>
      <c r="AT197" s="46"/>
      <c r="AU197" s="46"/>
      <c r="AV197" s="46"/>
      <c r="AW197" s="46"/>
      <c r="AX197" s="46"/>
      <c r="AZ197" s="17"/>
    </row>
    <row r="198" spans="2:52" s="24" customFormat="1" ht="12.75" customHeight="1" x14ac:dyDescent="0.2">
      <c r="B198" s="31" t="s">
        <v>153</v>
      </c>
      <c r="C198" s="31" t="s">
        <v>70</v>
      </c>
      <c r="D198" s="31" t="s">
        <v>22</v>
      </c>
      <c r="E198" s="31"/>
      <c r="F198" s="65">
        <f t="shared" si="28"/>
        <v>2.5373945</v>
      </c>
      <c r="G198" s="68">
        <v>0.26614500000000002</v>
      </c>
      <c r="H198" s="68">
        <v>0</v>
      </c>
      <c r="I198" s="68">
        <v>0</v>
      </c>
      <c r="J198" s="68">
        <v>2.2712495000000001</v>
      </c>
      <c r="K198" s="68">
        <v>2.2712495000000001</v>
      </c>
      <c r="L198" s="68">
        <v>1.7266273000000001</v>
      </c>
      <c r="M198" s="68">
        <v>0</v>
      </c>
      <c r="N198" s="68">
        <v>0</v>
      </c>
      <c r="O198" s="68">
        <v>0</v>
      </c>
      <c r="P198" s="68">
        <v>0</v>
      </c>
      <c r="Q198" s="68">
        <v>0</v>
      </c>
      <c r="R198" s="68">
        <v>0</v>
      </c>
      <c r="S198" s="68">
        <v>0</v>
      </c>
      <c r="T198" s="68">
        <v>0</v>
      </c>
      <c r="U198" s="68">
        <v>0</v>
      </c>
      <c r="V198" s="68">
        <v>0</v>
      </c>
      <c r="W198" s="68">
        <v>0</v>
      </c>
      <c r="X198" s="68">
        <v>0</v>
      </c>
      <c r="Y198" s="68">
        <v>0</v>
      </c>
      <c r="Z198" s="68">
        <v>0</v>
      </c>
      <c r="AA198" s="68">
        <v>0</v>
      </c>
      <c r="AB198" s="24">
        <f t="shared" si="29"/>
        <v>1</v>
      </c>
      <c r="AC198" s="46"/>
      <c r="AE198" s="46"/>
      <c r="AF198" s="46"/>
      <c r="AG198" s="46"/>
      <c r="AH198" s="46"/>
      <c r="AI198" s="46"/>
      <c r="AJ198" s="46"/>
      <c r="AK198" s="46"/>
      <c r="AL198" s="46"/>
      <c r="AM198" s="46"/>
      <c r="AN198" s="46"/>
      <c r="AO198" s="46"/>
      <c r="AP198" s="46"/>
      <c r="AQ198" s="46"/>
      <c r="AR198" s="46"/>
      <c r="AS198" s="46"/>
      <c r="AT198" s="46"/>
      <c r="AU198" s="46"/>
      <c r="AV198" s="46"/>
      <c r="AW198" s="46"/>
      <c r="AX198" s="46"/>
      <c r="AZ198" s="17"/>
    </row>
    <row r="199" spans="2:52" s="24" customFormat="1" ht="12.75" customHeight="1" x14ac:dyDescent="0.2">
      <c r="B199" s="31" t="s">
        <v>154</v>
      </c>
      <c r="C199" s="31" t="s">
        <v>73</v>
      </c>
      <c r="D199" s="31" t="s">
        <v>22</v>
      </c>
      <c r="E199" s="31"/>
      <c r="F199" s="65">
        <f t="shared" si="28"/>
        <v>11.0178917</v>
      </c>
      <c r="G199" s="68">
        <v>1.3791138000000001</v>
      </c>
      <c r="H199" s="68">
        <v>0</v>
      </c>
      <c r="I199" s="68">
        <v>0</v>
      </c>
      <c r="J199" s="68">
        <v>4.0950654999999996</v>
      </c>
      <c r="K199" s="68">
        <v>4.0950654999999996</v>
      </c>
      <c r="L199" s="68">
        <v>3.6504083999999999</v>
      </c>
      <c r="M199" s="68">
        <v>0</v>
      </c>
      <c r="N199" s="68">
        <v>0</v>
      </c>
      <c r="O199" s="68">
        <v>0</v>
      </c>
      <c r="P199" s="68">
        <v>0</v>
      </c>
      <c r="Q199" s="68">
        <v>0</v>
      </c>
      <c r="R199" s="68">
        <v>0</v>
      </c>
      <c r="S199" s="68">
        <v>0</v>
      </c>
      <c r="T199" s="68">
        <v>0</v>
      </c>
      <c r="U199" s="68">
        <v>0</v>
      </c>
      <c r="V199" s="68">
        <v>0</v>
      </c>
      <c r="W199" s="68">
        <v>0</v>
      </c>
      <c r="X199" s="68">
        <v>0</v>
      </c>
      <c r="Y199" s="68">
        <v>5.5437124000000004</v>
      </c>
      <c r="Z199" s="68">
        <v>5.5437124000000004</v>
      </c>
      <c r="AA199" s="68">
        <v>5.5437124000000004</v>
      </c>
      <c r="AB199" s="24">
        <f t="shared" si="29"/>
        <v>1</v>
      </c>
      <c r="AC199" s="46"/>
      <c r="AE199" s="46"/>
      <c r="AF199" s="46"/>
      <c r="AG199" s="46"/>
      <c r="AH199" s="46"/>
      <c r="AI199" s="46"/>
      <c r="AJ199" s="46"/>
      <c r="AK199" s="46"/>
      <c r="AL199" s="46"/>
      <c r="AM199" s="46"/>
      <c r="AN199" s="46"/>
      <c r="AO199" s="46"/>
      <c r="AP199" s="46"/>
      <c r="AQ199" s="46"/>
      <c r="AR199" s="46"/>
      <c r="AS199" s="46"/>
      <c r="AT199" s="46"/>
      <c r="AU199" s="46"/>
      <c r="AV199" s="46"/>
      <c r="AW199" s="46"/>
      <c r="AX199" s="46"/>
      <c r="AZ199" s="17"/>
    </row>
    <row r="200" spans="2:52" s="24" customFormat="1" ht="12.75" customHeight="1" x14ac:dyDescent="0.2">
      <c r="B200" s="31" t="s">
        <v>155</v>
      </c>
      <c r="C200" s="31" t="s">
        <v>90</v>
      </c>
      <c r="D200" s="31" t="s">
        <v>21</v>
      </c>
      <c r="E200" s="31"/>
      <c r="F200" s="65">
        <f t="shared" si="28"/>
        <v>10.5978475</v>
      </c>
      <c r="G200" s="68">
        <v>3.7355409000000002</v>
      </c>
      <c r="H200" s="68">
        <v>0</v>
      </c>
      <c r="I200" s="68">
        <v>0</v>
      </c>
      <c r="J200" s="68">
        <v>3.7316875</v>
      </c>
      <c r="K200" s="68">
        <v>3.7316875</v>
      </c>
      <c r="L200" s="68">
        <v>2.4300136000000001</v>
      </c>
      <c r="M200" s="68">
        <v>0</v>
      </c>
      <c r="N200" s="68">
        <v>0</v>
      </c>
      <c r="O200" s="68">
        <v>0</v>
      </c>
      <c r="P200" s="68">
        <v>0</v>
      </c>
      <c r="Q200" s="68">
        <v>0</v>
      </c>
      <c r="R200" s="68">
        <v>0</v>
      </c>
      <c r="S200" s="68">
        <v>0</v>
      </c>
      <c r="T200" s="68">
        <v>0</v>
      </c>
      <c r="U200" s="68">
        <v>0</v>
      </c>
      <c r="V200" s="68">
        <v>1.9513365</v>
      </c>
      <c r="W200" s="68">
        <v>1.9513365</v>
      </c>
      <c r="X200" s="68">
        <v>1.9513365</v>
      </c>
      <c r="Y200" s="68">
        <v>1.1792826000000001</v>
      </c>
      <c r="Z200" s="68">
        <v>1.1792826000000001</v>
      </c>
      <c r="AA200" s="68">
        <v>1.1792826000000001</v>
      </c>
      <c r="AB200" s="24">
        <f t="shared" si="29"/>
        <v>1</v>
      </c>
      <c r="AC200" s="46"/>
      <c r="AE200" s="46"/>
      <c r="AF200" s="46"/>
      <c r="AG200" s="46"/>
      <c r="AH200" s="46"/>
      <c r="AI200" s="46"/>
      <c r="AJ200" s="46"/>
      <c r="AK200" s="46"/>
      <c r="AL200" s="46"/>
      <c r="AM200" s="46"/>
      <c r="AN200" s="46"/>
      <c r="AO200" s="46"/>
      <c r="AP200" s="46"/>
      <c r="AQ200" s="46"/>
      <c r="AR200" s="46"/>
      <c r="AS200" s="46"/>
      <c r="AT200" s="46"/>
      <c r="AU200" s="46"/>
      <c r="AV200" s="46"/>
      <c r="AW200" s="46"/>
      <c r="AX200" s="46"/>
      <c r="AZ200" s="17"/>
    </row>
    <row r="201" spans="2:52" s="24" customFormat="1" ht="12.75" customHeight="1" x14ac:dyDescent="0.2">
      <c r="B201" s="31" t="s">
        <v>156</v>
      </c>
      <c r="C201" s="31" t="s">
        <v>90</v>
      </c>
      <c r="D201" s="31" t="s">
        <v>21</v>
      </c>
      <c r="E201" s="31"/>
      <c r="F201" s="65">
        <f t="shared" si="28"/>
        <v>10.179112799999999</v>
      </c>
      <c r="G201" s="68">
        <v>4.8624917999999999</v>
      </c>
      <c r="H201" s="68">
        <v>0</v>
      </c>
      <c r="I201" s="68">
        <v>0</v>
      </c>
      <c r="J201" s="68">
        <v>4.3129784000000004</v>
      </c>
      <c r="K201" s="68">
        <v>4.3129784000000004</v>
      </c>
      <c r="L201" s="68">
        <v>3.4467819</v>
      </c>
      <c r="M201" s="68">
        <v>0</v>
      </c>
      <c r="N201" s="68">
        <v>0</v>
      </c>
      <c r="O201" s="68">
        <v>0</v>
      </c>
      <c r="P201" s="68">
        <v>0</v>
      </c>
      <c r="Q201" s="68">
        <v>0</v>
      </c>
      <c r="R201" s="68">
        <v>0</v>
      </c>
      <c r="S201" s="68">
        <v>0</v>
      </c>
      <c r="T201" s="68">
        <v>0</v>
      </c>
      <c r="U201" s="68">
        <v>0</v>
      </c>
      <c r="V201" s="68">
        <v>1.0036426000000001</v>
      </c>
      <c r="W201" s="68">
        <v>1.0036426000000001</v>
      </c>
      <c r="X201" s="68">
        <v>1.0036426000000001</v>
      </c>
      <c r="Y201" s="68">
        <v>0</v>
      </c>
      <c r="Z201" s="68">
        <v>0</v>
      </c>
      <c r="AA201" s="68">
        <v>0</v>
      </c>
      <c r="AB201" s="24">
        <f t="shared" si="29"/>
        <v>1</v>
      </c>
      <c r="AC201" s="46"/>
      <c r="AE201" s="46"/>
      <c r="AF201" s="46"/>
      <c r="AG201" s="46"/>
      <c r="AH201" s="46"/>
      <c r="AI201" s="46"/>
      <c r="AJ201" s="46"/>
      <c r="AK201" s="46"/>
      <c r="AL201" s="46"/>
      <c r="AM201" s="46"/>
      <c r="AN201" s="46"/>
      <c r="AO201" s="46"/>
      <c r="AP201" s="46"/>
      <c r="AQ201" s="46"/>
      <c r="AR201" s="46"/>
      <c r="AS201" s="46"/>
      <c r="AT201" s="46"/>
      <c r="AU201" s="46"/>
      <c r="AV201" s="46"/>
      <c r="AW201" s="46"/>
      <c r="AX201" s="46"/>
      <c r="AZ201" s="17"/>
    </row>
    <row r="202" spans="2:52" s="24" customFormat="1" ht="12.75" customHeight="1" x14ac:dyDescent="0.2">
      <c r="B202" s="31" t="s">
        <v>157</v>
      </c>
      <c r="C202" s="31" t="s">
        <v>72</v>
      </c>
      <c r="D202" s="31" t="s">
        <v>22</v>
      </c>
      <c r="E202" s="31"/>
      <c r="F202" s="65">
        <f t="shared" si="28"/>
        <v>13.821730500000001</v>
      </c>
      <c r="G202" s="68">
        <v>4.9628829999999997</v>
      </c>
      <c r="H202" s="68">
        <v>0</v>
      </c>
      <c r="I202" s="68">
        <v>0</v>
      </c>
      <c r="J202" s="68">
        <v>5.4483845000000004</v>
      </c>
      <c r="K202" s="68">
        <v>5.4483845000000004</v>
      </c>
      <c r="L202" s="68">
        <v>4.7390349000000001</v>
      </c>
      <c r="M202" s="68">
        <v>0</v>
      </c>
      <c r="N202" s="68">
        <v>0</v>
      </c>
      <c r="O202" s="68">
        <v>0</v>
      </c>
      <c r="P202" s="68">
        <v>0</v>
      </c>
      <c r="Q202" s="68">
        <v>0</v>
      </c>
      <c r="R202" s="68">
        <v>0</v>
      </c>
      <c r="S202" s="68">
        <v>0</v>
      </c>
      <c r="T202" s="68">
        <v>0</v>
      </c>
      <c r="U202" s="68">
        <v>0</v>
      </c>
      <c r="V202" s="68">
        <v>2.0482895000000001</v>
      </c>
      <c r="W202" s="68">
        <v>2.0482895000000001</v>
      </c>
      <c r="X202" s="68">
        <v>2.0482895000000001</v>
      </c>
      <c r="Y202" s="68">
        <v>1.3621734999999999</v>
      </c>
      <c r="Z202" s="68">
        <v>1.3621734999999999</v>
      </c>
      <c r="AA202" s="68">
        <v>1.3621734999999999</v>
      </c>
      <c r="AB202" s="24">
        <f t="shared" si="29"/>
        <v>1</v>
      </c>
      <c r="AC202" s="46"/>
      <c r="AE202" s="46"/>
      <c r="AF202" s="46"/>
      <c r="AG202" s="46"/>
      <c r="AH202" s="46"/>
      <c r="AI202" s="46"/>
      <c r="AJ202" s="46"/>
      <c r="AK202" s="46"/>
      <c r="AL202" s="46"/>
      <c r="AM202" s="46"/>
      <c r="AN202" s="46"/>
      <c r="AO202" s="46"/>
      <c r="AP202" s="46"/>
      <c r="AQ202" s="46"/>
      <c r="AR202" s="46"/>
      <c r="AS202" s="46"/>
      <c r="AT202" s="46"/>
      <c r="AU202" s="46"/>
      <c r="AV202" s="46"/>
      <c r="AW202" s="46"/>
      <c r="AX202" s="46"/>
      <c r="AZ202" s="17"/>
    </row>
    <row r="203" spans="2:52" s="24" customFormat="1" ht="12.75" customHeight="1" x14ac:dyDescent="0.2">
      <c r="B203" s="31" t="s">
        <v>158</v>
      </c>
      <c r="C203" s="31" t="s">
        <v>70</v>
      </c>
      <c r="D203" s="31" t="s">
        <v>22</v>
      </c>
      <c r="E203" s="31"/>
      <c r="F203" s="65">
        <f t="shared" si="28"/>
        <v>11.7354989</v>
      </c>
      <c r="G203" s="68">
        <v>0.63179850000000004</v>
      </c>
      <c r="H203" s="68">
        <v>0</v>
      </c>
      <c r="I203" s="68">
        <v>0</v>
      </c>
      <c r="J203" s="68">
        <v>4.6162508999999998</v>
      </c>
      <c r="K203" s="68">
        <v>4.6162508999999998</v>
      </c>
      <c r="L203" s="68">
        <v>4.2528872</v>
      </c>
      <c r="M203" s="68">
        <v>0</v>
      </c>
      <c r="N203" s="68">
        <v>0</v>
      </c>
      <c r="O203" s="68">
        <v>0</v>
      </c>
      <c r="P203" s="68">
        <v>4.0396413000000004</v>
      </c>
      <c r="Q203" s="68">
        <v>4.0396413000000004</v>
      </c>
      <c r="R203" s="68">
        <v>3.6778488</v>
      </c>
      <c r="S203" s="68">
        <v>0</v>
      </c>
      <c r="T203" s="68">
        <v>0</v>
      </c>
      <c r="U203" s="68">
        <v>0</v>
      </c>
      <c r="V203" s="68">
        <v>0</v>
      </c>
      <c r="W203" s="68">
        <v>0</v>
      </c>
      <c r="X203" s="68">
        <v>0</v>
      </c>
      <c r="Y203" s="68">
        <v>2.4478081999999999</v>
      </c>
      <c r="Z203" s="68">
        <v>2.4478081999999999</v>
      </c>
      <c r="AA203" s="68">
        <v>2.4478081999999999</v>
      </c>
      <c r="AB203" s="24">
        <f t="shared" si="29"/>
        <v>1</v>
      </c>
      <c r="AC203" s="46"/>
      <c r="AE203" s="46"/>
      <c r="AF203" s="46"/>
      <c r="AG203" s="46"/>
      <c r="AH203" s="46"/>
      <c r="AI203" s="46"/>
      <c r="AJ203" s="46"/>
      <c r="AK203" s="46"/>
      <c r="AL203" s="46"/>
      <c r="AM203" s="46"/>
      <c r="AN203" s="46"/>
      <c r="AO203" s="46"/>
      <c r="AP203" s="46"/>
      <c r="AQ203" s="46"/>
      <c r="AR203" s="46"/>
      <c r="AS203" s="46"/>
      <c r="AT203" s="46"/>
      <c r="AU203" s="46"/>
      <c r="AV203" s="46"/>
      <c r="AW203" s="46"/>
      <c r="AX203" s="46"/>
      <c r="AZ203" s="17"/>
    </row>
    <row r="204" spans="2:52" s="24" customFormat="1" ht="12.75" customHeight="1" x14ac:dyDescent="0.2">
      <c r="B204" s="31" t="s">
        <v>159</v>
      </c>
      <c r="C204" s="31" t="s">
        <v>61</v>
      </c>
      <c r="D204" s="31" t="s">
        <v>18</v>
      </c>
      <c r="E204" s="31"/>
      <c r="F204" s="65">
        <f t="shared" si="28"/>
        <v>0</v>
      </c>
      <c r="G204" s="24">
        <v>0</v>
      </c>
      <c r="H204" s="24">
        <v>0</v>
      </c>
      <c r="I204" s="24">
        <v>0</v>
      </c>
      <c r="J204" s="24">
        <v>0</v>
      </c>
      <c r="K204" s="24">
        <v>0</v>
      </c>
      <c r="L204" s="24">
        <v>0</v>
      </c>
      <c r="M204" s="24">
        <v>0</v>
      </c>
      <c r="N204" s="24">
        <v>0</v>
      </c>
      <c r="O204" s="24">
        <v>0</v>
      </c>
      <c r="P204" s="24">
        <v>0</v>
      </c>
      <c r="Q204" s="24">
        <v>0</v>
      </c>
      <c r="R204" s="24">
        <v>0</v>
      </c>
      <c r="S204" s="24">
        <v>0</v>
      </c>
      <c r="T204" s="24">
        <v>0</v>
      </c>
      <c r="U204" s="24">
        <v>0</v>
      </c>
      <c r="V204" s="24">
        <v>0</v>
      </c>
      <c r="W204" s="24">
        <v>0</v>
      </c>
      <c r="X204" s="24">
        <v>0</v>
      </c>
      <c r="Y204" s="24">
        <v>0</v>
      </c>
      <c r="Z204" s="24">
        <v>0</v>
      </c>
      <c r="AA204" s="24">
        <v>0</v>
      </c>
      <c r="AB204" s="24">
        <f t="shared" si="29"/>
        <v>0</v>
      </c>
      <c r="AC204" s="46"/>
      <c r="AE204" s="46"/>
      <c r="AF204" s="46"/>
      <c r="AG204" s="46"/>
      <c r="AH204" s="46"/>
      <c r="AI204" s="46"/>
      <c r="AJ204" s="46"/>
      <c r="AK204" s="46"/>
      <c r="AL204" s="46"/>
      <c r="AM204" s="46"/>
      <c r="AN204" s="46"/>
      <c r="AO204" s="46"/>
      <c r="AP204" s="46"/>
      <c r="AQ204" s="46"/>
      <c r="AR204" s="46"/>
      <c r="AS204" s="46"/>
      <c r="AT204" s="46"/>
      <c r="AU204" s="46"/>
      <c r="AV204" s="46"/>
      <c r="AW204" s="46"/>
      <c r="AX204" s="46"/>
      <c r="AZ204" s="17"/>
    </row>
    <row r="205" spans="2:52" s="24" customFormat="1" ht="12.75" customHeight="1" x14ac:dyDescent="0.2">
      <c r="B205" s="31" t="s">
        <v>160</v>
      </c>
      <c r="C205" s="31" t="s">
        <v>73</v>
      </c>
      <c r="D205" s="31" t="s">
        <v>22</v>
      </c>
      <c r="E205" s="31"/>
      <c r="F205" s="65">
        <f t="shared" si="28"/>
        <v>21.004391600000002</v>
      </c>
      <c r="G205" s="68">
        <v>6.4308491999999999</v>
      </c>
      <c r="H205" s="68">
        <v>0</v>
      </c>
      <c r="I205" s="68">
        <v>0</v>
      </c>
      <c r="J205" s="68">
        <v>12.146828299999999</v>
      </c>
      <c r="K205" s="68">
        <v>12.146828299999999</v>
      </c>
      <c r="L205" s="68">
        <v>9.3738209999999995</v>
      </c>
      <c r="M205" s="68">
        <v>0</v>
      </c>
      <c r="N205" s="68">
        <v>0</v>
      </c>
      <c r="O205" s="68">
        <v>0</v>
      </c>
      <c r="P205" s="68">
        <v>2.1443425</v>
      </c>
      <c r="Q205" s="68">
        <v>2.1443425</v>
      </c>
      <c r="R205" s="68">
        <v>2.0623478</v>
      </c>
      <c r="S205" s="68">
        <v>0</v>
      </c>
      <c r="T205" s="68">
        <v>0</v>
      </c>
      <c r="U205" s="68">
        <v>0</v>
      </c>
      <c r="V205" s="68">
        <v>0</v>
      </c>
      <c r="W205" s="68">
        <v>0</v>
      </c>
      <c r="X205" s="68">
        <v>0</v>
      </c>
      <c r="Y205" s="68">
        <v>0.2823716</v>
      </c>
      <c r="Z205" s="68">
        <v>0.2823716</v>
      </c>
      <c r="AA205" s="68">
        <v>0.2823716</v>
      </c>
      <c r="AB205" s="24">
        <f t="shared" si="29"/>
        <v>1</v>
      </c>
      <c r="AC205" s="46"/>
      <c r="AE205" s="46"/>
      <c r="AF205" s="46"/>
      <c r="AG205" s="46"/>
      <c r="AH205" s="46"/>
      <c r="AI205" s="46"/>
      <c r="AJ205" s="46"/>
      <c r="AK205" s="46"/>
      <c r="AL205" s="46"/>
      <c r="AM205" s="46"/>
      <c r="AN205" s="46"/>
      <c r="AO205" s="46"/>
      <c r="AP205" s="46"/>
      <c r="AQ205" s="46"/>
      <c r="AR205" s="46"/>
      <c r="AS205" s="46"/>
      <c r="AT205" s="46"/>
      <c r="AU205" s="46"/>
      <c r="AV205" s="46"/>
      <c r="AW205" s="46"/>
      <c r="AX205" s="46"/>
      <c r="AZ205" s="17"/>
    </row>
    <row r="206" spans="2:52" s="24" customFormat="1" ht="12.75" customHeight="1" x14ac:dyDescent="0.2">
      <c r="B206" s="31" t="s">
        <v>161</v>
      </c>
      <c r="C206" s="31" t="s">
        <v>19</v>
      </c>
      <c r="D206" s="31" t="s">
        <v>19</v>
      </c>
      <c r="E206" s="31" t="s">
        <v>10</v>
      </c>
      <c r="F206" s="65">
        <f t="shared" si="28"/>
        <v>0</v>
      </c>
      <c r="G206" s="24">
        <v>0</v>
      </c>
      <c r="H206" s="24">
        <v>0</v>
      </c>
      <c r="I206" s="24">
        <v>0</v>
      </c>
      <c r="J206" s="24">
        <v>0</v>
      </c>
      <c r="K206" s="24">
        <v>0</v>
      </c>
      <c r="L206" s="24">
        <v>0</v>
      </c>
      <c r="M206" s="24">
        <v>0</v>
      </c>
      <c r="N206" s="24">
        <v>0</v>
      </c>
      <c r="O206" s="24">
        <v>0</v>
      </c>
      <c r="P206" s="24">
        <v>0</v>
      </c>
      <c r="Q206" s="24">
        <v>0</v>
      </c>
      <c r="R206" s="24">
        <v>0</v>
      </c>
      <c r="S206" s="24">
        <v>0</v>
      </c>
      <c r="T206" s="24">
        <v>0</v>
      </c>
      <c r="U206" s="24">
        <v>0</v>
      </c>
      <c r="V206" s="24">
        <v>0</v>
      </c>
      <c r="W206" s="24">
        <v>0</v>
      </c>
      <c r="X206" s="24">
        <v>0</v>
      </c>
      <c r="Y206" s="24">
        <v>0</v>
      </c>
      <c r="Z206" s="24">
        <v>0</v>
      </c>
      <c r="AA206" s="24">
        <v>0</v>
      </c>
      <c r="AB206" s="24">
        <f t="shared" si="29"/>
        <v>0</v>
      </c>
      <c r="AC206" s="46"/>
      <c r="AE206" s="46"/>
      <c r="AF206" s="46"/>
      <c r="AG206" s="46"/>
      <c r="AH206" s="46"/>
      <c r="AI206" s="46"/>
      <c r="AJ206" s="46"/>
      <c r="AK206" s="46"/>
      <c r="AL206" s="46"/>
      <c r="AM206" s="46"/>
      <c r="AN206" s="46"/>
      <c r="AO206" s="46"/>
      <c r="AP206" s="46"/>
      <c r="AQ206" s="46"/>
      <c r="AR206" s="46"/>
      <c r="AS206" s="46"/>
      <c r="AT206" s="46"/>
      <c r="AU206" s="46"/>
      <c r="AV206" s="46"/>
      <c r="AW206" s="46"/>
      <c r="AX206" s="46"/>
      <c r="AZ206" s="17"/>
    </row>
    <row r="207" spans="2:52" s="24" customFormat="1" ht="12.75" customHeight="1" x14ac:dyDescent="0.2">
      <c r="B207" s="31" t="s">
        <v>162</v>
      </c>
      <c r="C207" s="31" t="s">
        <v>64</v>
      </c>
      <c r="D207" s="31" t="s">
        <v>18</v>
      </c>
      <c r="E207" s="31"/>
      <c r="F207" s="65">
        <f t="shared" si="28"/>
        <v>78.793927910000008</v>
      </c>
      <c r="G207" s="68">
        <v>9.9760117099999999</v>
      </c>
      <c r="H207" s="68">
        <v>0</v>
      </c>
      <c r="I207" s="68">
        <v>0</v>
      </c>
      <c r="J207" s="68">
        <v>25.783189610000001</v>
      </c>
      <c r="K207" s="68">
        <v>25.783189610000001</v>
      </c>
      <c r="L207" s="68">
        <v>13.380321759999999</v>
      </c>
      <c r="M207" s="68">
        <v>10.41433913</v>
      </c>
      <c r="N207" s="68">
        <v>9.2500049999999998</v>
      </c>
      <c r="O207" s="68">
        <v>3.15920968</v>
      </c>
      <c r="P207" s="68">
        <v>0</v>
      </c>
      <c r="Q207" s="68">
        <v>0</v>
      </c>
      <c r="R207" s="68">
        <v>0</v>
      </c>
      <c r="S207" s="68">
        <v>32.620387460000003</v>
      </c>
      <c r="T207" s="68">
        <v>32.620387460000003</v>
      </c>
      <c r="U207" s="68">
        <v>29.67014897</v>
      </c>
      <c r="V207" s="68">
        <v>0</v>
      </c>
      <c r="W207" s="68">
        <v>0</v>
      </c>
      <c r="X207" s="68">
        <v>0</v>
      </c>
      <c r="Y207" s="68">
        <v>0</v>
      </c>
      <c r="Z207" s="68">
        <v>0</v>
      </c>
      <c r="AA207" s="68">
        <v>0</v>
      </c>
      <c r="AB207" s="24">
        <f t="shared" si="29"/>
        <v>1</v>
      </c>
      <c r="AC207" s="46"/>
      <c r="AE207" s="46"/>
      <c r="AF207" s="46"/>
      <c r="AG207" s="46"/>
      <c r="AH207" s="46"/>
      <c r="AI207" s="46"/>
      <c r="AJ207" s="46"/>
      <c r="AK207" s="46"/>
      <c r="AL207" s="46"/>
      <c r="AM207" s="46"/>
      <c r="AN207" s="46"/>
      <c r="AO207" s="46"/>
      <c r="AP207" s="46"/>
      <c r="AQ207" s="46"/>
      <c r="AR207" s="46"/>
      <c r="AS207" s="46"/>
      <c r="AT207" s="46"/>
      <c r="AU207" s="46"/>
      <c r="AV207" s="46"/>
      <c r="AW207" s="46"/>
      <c r="AX207" s="46"/>
      <c r="AZ207" s="17"/>
    </row>
    <row r="208" spans="2:52" s="24" customFormat="1" ht="12.75" customHeight="1" x14ac:dyDescent="0.2">
      <c r="B208" s="31" t="s">
        <v>9</v>
      </c>
      <c r="C208" s="31" t="s">
        <v>58</v>
      </c>
      <c r="D208" s="31" t="s">
        <v>20</v>
      </c>
      <c r="E208" s="31" t="s">
        <v>9</v>
      </c>
      <c r="F208" s="65">
        <f t="shared" si="28"/>
        <v>232.6970407</v>
      </c>
      <c r="G208" s="68">
        <v>41.175396200000002</v>
      </c>
      <c r="H208" s="68">
        <v>0</v>
      </c>
      <c r="I208" s="68">
        <v>0</v>
      </c>
      <c r="J208" s="68">
        <v>104.1015452</v>
      </c>
      <c r="K208" s="68">
        <v>104.1015452</v>
      </c>
      <c r="L208" s="68">
        <v>90.514340099999998</v>
      </c>
      <c r="M208" s="68">
        <v>0</v>
      </c>
      <c r="N208" s="68">
        <v>0</v>
      </c>
      <c r="O208" s="68">
        <v>0</v>
      </c>
      <c r="P208" s="68">
        <v>0</v>
      </c>
      <c r="Q208" s="68">
        <v>0</v>
      </c>
      <c r="R208" s="68">
        <v>0</v>
      </c>
      <c r="S208" s="68">
        <v>0</v>
      </c>
      <c r="T208" s="68">
        <v>0</v>
      </c>
      <c r="U208" s="68">
        <v>0</v>
      </c>
      <c r="V208" s="68">
        <v>26.8912108</v>
      </c>
      <c r="W208" s="68">
        <v>26.8912108</v>
      </c>
      <c r="X208" s="68">
        <v>26.854263</v>
      </c>
      <c r="Y208" s="68">
        <v>60.528888500000001</v>
      </c>
      <c r="Z208" s="68">
        <v>60.528888500000001</v>
      </c>
      <c r="AA208" s="68">
        <v>60.359903000000003</v>
      </c>
      <c r="AB208" s="24">
        <f t="shared" si="29"/>
        <v>1</v>
      </c>
      <c r="AC208" s="46"/>
      <c r="AE208" s="46"/>
      <c r="AF208" s="46"/>
      <c r="AG208" s="46"/>
      <c r="AH208" s="46"/>
      <c r="AI208" s="46"/>
      <c r="AJ208" s="46"/>
      <c r="AK208" s="46"/>
      <c r="AL208" s="46"/>
      <c r="AM208" s="46"/>
      <c r="AN208" s="46"/>
      <c r="AO208" s="46"/>
      <c r="AP208" s="46"/>
      <c r="AQ208" s="46"/>
      <c r="AR208" s="46"/>
      <c r="AS208" s="46"/>
      <c r="AT208" s="46"/>
      <c r="AU208" s="46"/>
      <c r="AV208" s="46"/>
      <c r="AW208" s="46"/>
      <c r="AX208" s="46"/>
      <c r="AZ208" s="17"/>
    </row>
    <row r="209" spans="2:52" s="24" customFormat="1" ht="12.75" customHeight="1" x14ac:dyDescent="0.2">
      <c r="B209" s="31" t="s">
        <v>163</v>
      </c>
      <c r="C209" s="31" t="s">
        <v>94</v>
      </c>
      <c r="D209" s="31" t="s">
        <v>20</v>
      </c>
      <c r="E209" s="31"/>
      <c r="F209" s="65">
        <f t="shared" si="28"/>
        <v>600.38528180000003</v>
      </c>
      <c r="G209" s="68">
        <v>194.47669759999999</v>
      </c>
      <c r="H209" s="68">
        <v>0</v>
      </c>
      <c r="I209" s="68">
        <v>0</v>
      </c>
      <c r="J209" s="68">
        <v>284.07714879999997</v>
      </c>
      <c r="K209" s="68">
        <v>284.07714879999997</v>
      </c>
      <c r="L209" s="68">
        <v>222.25213869999999</v>
      </c>
      <c r="M209" s="68">
        <v>0</v>
      </c>
      <c r="N209" s="68">
        <v>0</v>
      </c>
      <c r="O209" s="68">
        <v>0</v>
      </c>
      <c r="P209" s="68">
        <v>11.2816943</v>
      </c>
      <c r="Q209" s="68">
        <v>11.2816943</v>
      </c>
      <c r="R209" s="68">
        <v>10.4927831</v>
      </c>
      <c r="S209" s="68">
        <v>0</v>
      </c>
      <c r="T209" s="68">
        <v>0</v>
      </c>
      <c r="U209" s="68">
        <v>0</v>
      </c>
      <c r="V209" s="68">
        <v>81.526609699999995</v>
      </c>
      <c r="W209" s="68">
        <v>81.526609699999995</v>
      </c>
      <c r="X209" s="68">
        <v>80.901662999999999</v>
      </c>
      <c r="Y209" s="68">
        <v>29.0231314</v>
      </c>
      <c r="Z209" s="68">
        <v>29.0231314</v>
      </c>
      <c r="AA209" s="68">
        <v>28.974448200000001</v>
      </c>
      <c r="AB209" s="24">
        <f t="shared" si="29"/>
        <v>1</v>
      </c>
      <c r="AC209" s="46"/>
      <c r="AE209" s="46"/>
      <c r="AF209" s="46"/>
      <c r="AG209" s="46"/>
      <c r="AH209" s="46"/>
      <c r="AI209" s="46"/>
      <c r="AJ209" s="46"/>
      <c r="AK209" s="46"/>
      <c r="AL209" s="46"/>
      <c r="AM209" s="46"/>
      <c r="AN209" s="46"/>
      <c r="AO209" s="46"/>
      <c r="AP209" s="46"/>
      <c r="AQ209" s="46"/>
      <c r="AR209" s="46"/>
      <c r="AS209" s="46"/>
      <c r="AT209" s="46"/>
      <c r="AU209" s="46"/>
      <c r="AV209" s="46"/>
      <c r="AW209" s="46"/>
      <c r="AX209" s="46"/>
      <c r="AZ209" s="17"/>
    </row>
    <row r="210" spans="2:52" s="24" customFormat="1" ht="12.75" customHeight="1" x14ac:dyDescent="0.2">
      <c r="B210" s="31" t="s">
        <v>164</v>
      </c>
      <c r="C210" s="31" t="s">
        <v>58</v>
      </c>
      <c r="D210" s="31" t="s">
        <v>21</v>
      </c>
      <c r="E210" s="31"/>
      <c r="F210" s="65">
        <f t="shared" si="28"/>
        <v>15.720119999999998</v>
      </c>
      <c r="G210" s="68">
        <v>10.867611399999999</v>
      </c>
      <c r="H210" s="68">
        <v>0</v>
      </c>
      <c r="I210" s="68">
        <v>0</v>
      </c>
      <c r="J210" s="68">
        <v>4.7504938000000001</v>
      </c>
      <c r="K210" s="68">
        <v>4.7504938000000001</v>
      </c>
      <c r="L210" s="68">
        <v>3.3743240000000001</v>
      </c>
      <c r="M210" s="68">
        <v>0</v>
      </c>
      <c r="N210" s="68">
        <v>0</v>
      </c>
      <c r="O210" s="68">
        <v>0</v>
      </c>
      <c r="P210" s="68">
        <v>0</v>
      </c>
      <c r="Q210" s="68">
        <v>0</v>
      </c>
      <c r="R210" s="68">
        <v>0</v>
      </c>
      <c r="S210" s="68">
        <v>0</v>
      </c>
      <c r="T210" s="68">
        <v>0</v>
      </c>
      <c r="U210" s="68">
        <v>0</v>
      </c>
      <c r="V210" s="68">
        <v>0</v>
      </c>
      <c r="W210" s="68">
        <v>0</v>
      </c>
      <c r="X210" s="68">
        <v>0</v>
      </c>
      <c r="Y210" s="68">
        <v>0.1020148</v>
      </c>
      <c r="Z210" s="68">
        <v>0.1020148</v>
      </c>
      <c r="AA210" s="68">
        <v>0.1020148</v>
      </c>
      <c r="AB210" s="24">
        <f t="shared" si="29"/>
        <v>1</v>
      </c>
      <c r="AC210" s="46"/>
      <c r="AE210" s="46"/>
      <c r="AF210" s="46"/>
      <c r="AG210" s="46"/>
      <c r="AH210" s="46"/>
      <c r="AI210" s="46"/>
      <c r="AJ210" s="46"/>
      <c r="AK210" s="46"/>
      <c r="AL210" s="46"/>
      <c r="AM210" s="46"/>
      <c r="AN210" s="46"/>
      <c r="AO210" s="46"/>
      <c r="AP210" s="46"/>
      <c r="AQ210" s="46"/>
      <c r="AR210" s="46"/>
      <c r="AS210" s="46"/>
      <c r="AT210" s="46"/>
      <c r="AU210" s="46"/>
      <c r="AV210" s="46"/>
      <c r="AW210" s="46"/>
      <c r="AX210" s="46"/>
      <c r="AZ210" s="17"/>
    </row>
    <row r="211" spans="2:52" s="24" customFormat="1" ht="12.75" customHeight="1" x14ac:dyDescent="0.2">
      <c r="B211" s="31" t="s">
        <v>165</v>
      </c>
      <c r="C211" s="31" t="s">
        <v>85</v>
      </c>
      <c r="D211" s="31" t="s">
        <v>21</v>
      </c>
      <c r="E211" s="31"/>
      <c r="F211" s="65">
        <f t="shared" si="28"/>
        <v>0.1287836</v>
      </c>
      <c r="G211" s="68">
        <v>0.1287836</v>
      </c>
      <c r="H211" s="68">
        <v>0</v>
      </c>
      <c r="I211" s="68">
        <v>0</v>
      </c>
      <c r="J211" s="68">
        <v>0</v>
      </c>
      <c r="K211" s="68">
        <v>0</v>
      </c>
      <c r="L211" s="68">
        <v>0</v>
      </c>
      <c r="M211" s="68">
        <v>0</v>
      </c>
      <c r="N211" s="68">
        <v>0</v>
      </c>
      <c r="O211" s="68">
        <v>0</v>
      </c>
      <c r="P211" s="68">
        <v>0</v>
      </c>
      <c r="Q211" s="68">
        <v>0</v>
      </c>
      <c r="R211" s="68">
        <v>0</v>
      </c>
      <c r="S211" s="68">
        <v>0</v>
      </c>
      <c r="T211" s="68">
        <v>0</v>
      </c>
      <c r="U211" s="68">
        <v>0</v>
      </c>
      <c r="V211" s="68">
        <v>0</v>
      </c>
      <c r="W211" s="68">
        <v>0</v>
      </c>
      <c r="X211" s="68">
        <v>0</v>
      </c>
      <c r="Y211" s="68">
        <v>0</v>
      </c>
      <c r="Z211" s="68">
        <v>0</v>
      </c>
      <c r="AA211" s="68">
        <v>0</v>
      </c>
      <c r="AB211" s="24">
        <f t="shared" si="29"/>
        <v>1</v>
      </c>
      <c r="AC211" s="46"/>
      <c r="AE211" s="46"/>
      <c r="AF211" s="46"/>
      <c r="AG211" s="46"/>
      <c r="AH211" s="46"/>
      <c r="AI211" s="46"/>
      <c r="AJ211" s="46"/>
      <c r="AK211" s="46"/>
      <c r="AL211" s="46"/>
      <c r="AM211" s="46"/>
      <c r="AN211" s="46"/>
      <c r="AO211" s="46"/>
      <c r="AP211" s="46"/>
      <c r="AQ211" s="46"/>
      <c r="AR211" s="46"/>
      <c r="AS211" s="46"/>
      <c r="AT211" s="46"/>
      <c r="AU211" s="46"/>
      <c r="AV211" s="46"/>
      <c r="AW211" s="46"/>
      <c r="AX211" s="46"/>
      <c r="AZ211" s="17"/>
    </row>
    <row r="212" spans="2:52" s="24" customFormat="1" ht="12.75" customHeight="1" x14ac:dyDescent="0.2">
      <c r="B212" s="31" t="s">
        <v>166</v>
      </c>
      <c r="C212" s="31" t="s">
        <v>64</v>
      </c>
      <c r="D212" s="31" t="s">
        <v>18</v>
      </c>
      <c r="E212" s="31" t="s">
        <v>10</v>
      </c>
      <c r="F212" s="65">
        <f t="shared" si="28"/>
        <v>42.625704639999995</v>
      </c>
      <c r="G212" s="68">
        <v>14.721028779999999</v>
      </c>
      <c r="H212" s="68">
        <v>0</v>
      </c>
      <c r="I212" s="68">
        <v>0</v>
      </c>
      <c r="J212" s="68">
        <v>21.195792529999999</v>
      </c>
      <c r="K212" s="68">
        <v>21.195792529999999</v>
      </c>
      <c r="L212" s="68">
        <v>14.167191770000001</v>
      </c>
      <c r="M212" s="68">
        <v>0</v>
      </c>
      <c r="N212" s="68">
        <v>0</v>
      </c>
      <c r="O212" s="68">
        <v>0</v>
      </c>
      <c r="P212" s="68">
        <v>0</v>
      </c>
      <c r="Q212" s="68">
        <v>0</v>
      </c>
      <c r="R212" s="68">
        <v>0</v>
      </c>
      <c r="S212" s="68">
        <v>2.2655842000000002</v>
      </c>
      <c r="T212" s="68">
        <v>2.2655842000000002</v>
      </c>
      <c r="U212" s="68">
        <v>1.77086108</v>
      </c>
      <c r="V212" s="68">
        <v>0</v>
      </c>
      <c r="W212" s="68">
        <v>0</v>
      </c>
      <c r="X212" s="68">
        <v>0</v>
      </c>
      <c r="Y212" s="68">
        <v>4.4432991299999998</v>
      </c>
      <c r="Z212" s="68">
        <v>4.4432991299999998</v>
      </c>
      <c r="AA212" s="68">
        <v>3.4909951499999998</v>
      </c>
      <c r="AB212" s="24">
        <f t="shared" si="29"/>
        <v>1</v>
      </c>
      <c r="AC212" s="46"/>
      <c r="AE212" s="46"/>
      <c r="AF212" s="46"/>
      <c r="AG212" s="46"/>
      <c r="AH212" s="46"/>
      <c r="AI212" s="46"/>
      <c r="AJ212" s="46"/>
      <c r="AK212" s="46"/>
      <c r="AL212" s="46"/>
      <c r="AM212" s="46"/>
      <c r="AN212" s="46"/>
      <c r="AO212" s="46"/>
      <c r="AP212" s="46"/>
      <c r="AQ212" s="46"/>
      <c r="AR212" s="46"/>
      <c r="AS212" s="46"/>
      <c r="AT212" s="46"/>
      <c r="AU212" s="46"/>
      <c r="AV212" s="46"/>
      <c r="AW212" s="46"/>
      <c r="AX212" s="46"/>
      <c r="AZ212" s="17"/>
    </row>
    <row r="213" spans="2:52" s="24" customFormat="1" ht="12.75" customHeight="1" x14ac:dyDescent="0.2">
      <c r="B213" s="31" t="s">
        <v>167</v>
      </c>
      <c r="C213" s="31" t="s">
        <v>85</v>
      </c>
      <c r="D213" s="31" t="s">
        <v>21</v>
      </c>
      <c r="E213" s="31"/>
      <c r="F213" s="65">
        <f t="shared" si="28"/>
        <v>2.4793370000000001</v>
      </c>
      <c r="G213" s="68">
        <v>0.2823677</v>
      </c>
      <c r="H213" s="68">
        <v>0</v>
      </c>
      <c r="I213" s="68">
        <v>0</v>
      </c>
      <c r="J213" s="68">
        <v>0.81287810000000005</v>
      </c>
      <c r="K213" s="68">
        <v>0.81287810000000005</v>
      </c>
      <c r="L213" s="68">
        <v>0.37377090000000002</v>
      </c>
      <c r="M213" s="68">
        <v>0</v>
      </c>
      <c r="N213" s="68">
        <v>0</v>
      </c>
      <c r="O213" s="68">
        <v>0</v>
      </c>
      <c r="P213" s="68">
        <v>1.3840912000000001</v>
      </c>
      <c r="Q213" s="68">
        <v>1.3840912000000001</v>
      </c>
      <c r="R213" s="68">
        <v>1.2477228</v>
      </c>
      <c r="S213" s="68">
        <v>0</v>
      </c>
      <c r="T213" s="68">
        <v>0</v>
      </c>
      <c r="U213" s="68">
        <v>0</v>
      </c>
      <c r="V213" s="68">
        <v>0</v>
      </c>
      <c r="W213" s="68">
        <v>0</v>
      </c>
      <c r="X213" s="68">
        <v>0</v>
      </c>
      <c r="Y213" s="68">
        <v>0</v>
      </c>
      <c r="Z213" s="68">
        <v>0</v>
      </c>
      <c r="AA213" s="68">
        <v>0</v>
      </c>
      <c r="AB213" s="24">
        <f t="shared" si="29"/>
        <v>1</v>
      </c>
      <c r="AC213" s="46"/>
      <c r="AE213" s="46"/>
      <c r="AF213" s="46"/>
      <c r="AG213" s="46"/>
      <c r="AH213" s="46"/>
      <c r="AI213" s="46"/>
      <c r="AJ213" s="46"/>
      <c r="AK213" s="46"/>
      <c r="AL213" s="46"/>
      <c r="AM213" s="46"/>
      <c r="AN213" s="46"/>
      <c r="AO213" s="46"/>
      <c r="AP213" s="46"/>
      <c r="AQ213" s="46"/>
      <c r="AR213" s="46"/>
      <c r="AS213" s="46"/>
      <c r="AT213" s="46"/>
      <c r="AU213" s="46"/>
      <c r="AV213" s="46"/>
      <c r="AW213" s="46"/>
      <c r="AX213" s="46"/>
      <c r="AZ213" s="17"/>
    </row>
    <row r="214" spans="2:52" s="24" customFormat="1" ht="12.75" customHeight="1" x14ac:dyDescent="0.2">
      <c r="B214" s="31" t="s">
        <v>168</v>
      </c>
      <c r="C214" s="31" t="s">
        <v>61</v>
      </c>
      <c r="D214" s="31" t="s">
        <v>18</v>
      </c>
      <c r="E214" s="31" t="s">
        <v>10</v>
      </c>
      <c r="F214" s="65">
        <f t="shared" si="28"/>
        <v>53.380366750000007</v>
      </c>
      <c r="G214" s="68">
        <v>10.887076090000001</v>
      </c>
      <c r="H214" s="68">
        <v>0</v>
      </c>
      <c r="I214" s="68">
        <v>0</v>
      </c>
      <c r="J214" s="68">
        <v>37.602315840000003</v>
      </c>
      <c r="K214" s="68">
        <v>37.602315840000003</v>
      </c>
      <c r="L214" s="68">
        <v>26.929395249999999</v>
      </c>
      <c r="M214" s="68">
        <v>0</v>
      </c>
      <c r="N214" s="68">
        <v>0</v>
      </c>
      <c r="O214" s="68">
        <v>0</v>
      </c>
      <c r="P214" s="68">
        <v>9.7298999999999997E-3</v>
      </c>
      <c r="Q214" s="68">
        <v>9.7298999999999997E-3</v>
      </c>
      <c r="R214" s="68">
        <v>0</v>
      </c>
      <c r="S214" s="68">
        <v>0</v>
      </c>
      <c r="T214" s="68">
        <v>0</v>
      </c>
      <c r="U214" s="68">
        <v>0</v>
      </c>
      <c r="V214" s="68">
        <v>0</v>
      </c>
      <c r="W214" s="68">
        <v>0</v>
      </c>
      <c r="X214" s="68">
        <v>0</v>
      </c>
      <c r="Y214" s="68">
        <v>4.8812449200000003</v>
      </c>
      <c r="Z214" s="68">
        <v>4.8812449200000003</v>
      </c>
      <c r="AA214" s="68">
        <v>4.8087125500000001</v>
      </c>
      <c r="AB214" s="24">
        <f t="shared" si="29"/>
        <v>1</v>
      </c>
      <c r="AC214" s="46"/>
      <c r="AE214" s="46"/>
      <c r="AF214" s="46"/>
      <c r="AG214" s="46"/>
      <c r="AH214" s="46"/>
      <c r="AI214" s="46"/>
      <c r="AJ214" s="46"/>
      <c r="AK214" s="46"/>
      <c r="AL214" s="46"/>
      <c r="AM214" s="46"/>
      <c r="AN214" s="46"/>
      <c r="AO214" s="46"/>
      <c r="AP214" s="46"/>
      <c r="AQ214" s="46"/>
      <c r="AR214" s="46"/>
      <c r="AS214" s="46"/>
      <c r="AT214" s="46"/>
      <c r="AU214" s="46"/>
      <c r="AV214" s="46"/>
      <c r="AW214" s="46"/>
      <c r="AX214" s="46"/>
      <c r="AZ214" s="17"/>
    </row>
    <row r="215" spans="2:52" s="24" customFormat="1" ht="12.75" customHeight="1" x14ac:dyDescent="0.2">
      <c r="B215" s="31" t="s">
        <v>169</v>
      </c>
      <c r="C215" s="31" t="s">
        <v>70</v>
      </c>
      <c r="D215" s="31" t="s">
        <v>22</v>
      </c>
      <c r="E215" s="31"/>
      <c r="F215" s="65">
        <f t="shared" si="28"/>
        <v>27.246206099999998</v>
      </c>
      <c r="G215" s="68">
        <v>1.5461121</v>
      </c>
      <c r="H215" s="68">
        <v>0</v>
      </c>
      <c r="I215" s="68">
        <v>0</v>
      </c>
      <c r="J215" s="68">
        <v>13.1647797</v>
      </c>
      <c r="K215" s="68">
        <v>13.1647797</v>
      </c>
      <c r="L215" s="68">
        <v>10.7312853</v>
      </c>
      <c r="M215" s="68">
        <v>0</v>
      </c>
      <c r="N215" s="68">
        <v>0</v>
      </c>
      <c r="O215" s="68">
        <v>0</v>
      </c>
      <c r="P215" s="68">
        <v>5.0672088999999998</v>
      </c>
      <c r="Q215" s="68">
        <v>5.0672088999999998</v>
      </c>
      <c r="R215" s="68">
        <v>4.9027912999999996</v>
      </c>
      <c r="S215" s="68">
        <v>0</v>
      </c>
      <c r="T215" s="68">
        <v>0</v>
      </c>
      <c r="U215" s="68">
        <v>0</v>
      </c>
      <c r="V215" s="68">
        <v>0</v>
      </c>
      <c r="W215" s="68">
        <v>0</v>
      </c>
      <c r="X215" s="68">
        <v>0</v>
      </c>
      <c r="Y215" s="68">
        <v>7.4681053999999998</v>
      </c>
      <c r="Z215" s="68">
        <v>7.4681053999999998</v>
      </c>
      <c r="AA215" s="68">
        <v>7.4322103000000004</v>
      </c>
      <c r="AB215" s="24">
        <f t="shared" si="29"/>
        <v>1</v>
      </c>
      <c r="AC215" s="46"/>
      <c r="AE215" s="46"/>
      <c r="AF215" s="46"/>
      <c r="AG215" s="46"/>
      <c r="AH215" s="46"/>
      <c r="AI215" s="46"/>
      <c r="AJ215" s="46"/>
      <c r="AK215" s="46"/>
      <c r="AL215" s="46"/>
      <c r="AM215" s="46"/>
      <c r="AN215" s="46"/>
      <c r="AO215" s="46"/>
      <c r="AP215" s="46"/>
      <c r="AQ215" s="46"/>
      <c r="AR215" s="46"/>
      <c r="AS215" s="46"/>
      <c r="AT215" s="46"/>
      <c r="AU215" s="46"/>
      <c r="AV215" s="46"/>
      <c r="AW215" s="46"/>
      <c r="AX215" s="46"/>
      <c r="AZ215" s="17"/>
    </row>
    <row r="216" spans="2:52" s="24" customFormat="1" ht="12.75" customHeight="1" x14ac:dyDescent="0.2">
      <c r="B216" s="31" t="s">
        <v>170</v>
      </c>
      <c r="C216" s="31" t="s">
        <v>97</v>
      </c>
      <c r="D216" s="31" t="s">
        <v>18</v>
      </c>
      <c r="E216" s="31"/>
      <c r="F216" s="65">
        <f t="shared" si="28"/>
        <v>445.81934990000002</v>
      </c>
      <c r="G216" s="68">
        <v>30.800342700000002</v>
      </c>
      <c r="H216" s="68">
        <v>0</v>
      </c>
      <c r="I216" s="68">
        <v>0</v>
      </c>
      <c r="J216" s="68">
        <v>113.75302434</v>
      </c>
      <c r="K216" s="68">
        <v>113.75302434</v>
      </c>
      <c r="L216" s="68">
        <v>81.201213629999998</v>
      </c>
      <c r="M216" s="68">
        <v>11.40132206</v>
      </c>
      <c r="N216" s="68">
        <v>8.11718853</v>
      </c>
      <c r="O216" s="68">
        <v>6.8539638700000003</v>
      </c>
      <c r="P216" s="68">
        <v>188.3626692</v>
      </c>
      <c r="Q216" s="68">
        <v>188.3626692</v>
      </c>
      <c r="R216" s="68">
        <v>187.89191959999999</v>
      </c>
      <c r="S216" s="68">
        <v>22.807425989999999</v>
      </c>
      <c r="T216" s="68">
        <v>22.807425989999999</v>
      </c>
      <c r="U216" s="68">
        <v>22.70091399</v>
      </c>
      <c r="V216" s="68">
        <v>0</v>
      </c>
      <c r="W216" s="68">
        <v>0</v>
      </c>
      <c r="X216" s="68">
        <v>0</v>
      </c>
      <c r="Y216" s="68">
        <v>78.694565609999998</v>
      </c>
      <c r="Z216" s="68">
        <v>78.694565609999998</v>
      </c>
      <c r="AA216" s="68">
        <v>77.232624569999999</v>
      </c>
      <c r="AB216" s="24">
        <f t="shared" si="29"/>
        <v>1</v>
      </c>
      <c r="AC216" s="46"/>
      <c r="AE216" s="46"/>
      <c r="AF216" s="46"/>
      <c r="AG216" s="46"/>
      <c r="AH216" s="46"/>
      <c r="AI216" s="46"/>
      <c r="AJ216" s="46"/>
      <c r="AK216" s="46"/>
      <c r="AL216" s="46"/>
      <c r="AM216" s="46"/>
      <c r="AN216" s="46"/>
      <c r="AO216" s="46"/>
      <c r="AP216" s="46"/>
      <c r="AQ216" s="46"/>
      <c r="AR216" s="46"/>
      <c r="AS216" s="46"/>
      <c r="AT216" s="46"/>
      <c r="AU216" s="46"/>
      <c r="AV216" s="46"/>
      <c r="AW216" s="46"/>
      <c r="AX216" s="46"/>
      <c r="AZ216" s="17"/>
    </row>
    <row r="217" spans="2:52" s="24" customFormat="1" ht="12.75" customHeight="1" x14ac:dyDescent="0.2">
      <c r="B217" s="31" t="s">
        <v>171</v>
      </c>
      <c r="C217" s="31" t="s">
        <v>85</v>
      </c>
      <c r="D217" s="31" t="s">
        <v>21</v>
      </c>
      <c r="E217" s="31"/>
      <c r="F217" s="65">
        <f t="shared" si="28"/>
        <v>1.0771899999999999E-2</v>
      </c>
      <c r="G217" s="68">
        <v>0</v>
      </c>
      <c r="H217" s="68">
        <v>0</v>
      </c>
      <c r="I217" s="68">
        <v>0</v>
      </c>
      <c r="J217" s="68">
        <v>0</v>
      </c>
      <c r="K217" s="68">
        <v>0</v>
      </c>
      <c r="L217" s="68">
        <v>0</v>
      </c>
      <c r="M217" s="68">
        <v>0</v>
      </c>
      <c r="N217" s="68">
        <v>0</v>
      </c>
      <c r="O217" s="68">
        <v>0</v>
      </c>
      <c r="P217" s="68">
        <v>1.0771899999999999E-2</v>
      </c>
      <c r="Q217" s="68">
        <v>1.0771899999999999E-2</v>
      </c>
      <c r="R217" s="68">
        <v>0</v>
      </c>
      <c r="S217" s="68">
        <v>0</v>
      </c>
      <c r="T217" s="68">
        <v>0</v>
      </c>
      <c r="U217" s="68">
        <v>0</v>
      </c>
      <c r="V217" s="68">
        <v>0</v>
      </c>
      <c r="W217" s="68">
        <v>0</v>
      </c>
      <c r="X217" s="68">
        <v>0</v>
      </c>
      <c r="Y217" s="68">
        <v>0</v>
      </c>
      <c r="Z217" s="68">
        <v>0</v>
      </c>
      <c r="AA217" s="68">
        <v>0</v>
      </c>
      <c r="AB217" s="24">
        <f t="shared" si="29"/>
        <v>1</v>
      </c>
      <c r="AC217" s="46"/>
      <c r="AE217" s="46"/>
      <c r="AF217" s="46"/>
      <c r="AG217" s="46"/>
      <c r="AH217" s="46"/>
      <c r="AI217" s="46"/>
      <c r="AJ217" s="46"/>
      <c r="AK217" s="46"/>
      <c r="AL217" s="46"/>
      <c r="AM217" s="46"/>
      <c r="AN217" s="46"/>
      <c r="AO217" s="46"/>
      <c r="AP217" s="46"/>
      <c r="AQ217" s="46"/>
      <c r="AR217" s="46"/>
      <c r="AS217" s="46"/>
      <c r="AT217" s="46"/>
      <c r="AU217" s="46"/>
      <c r="AV217" s="46"/>
      <c r="AW217" s="46"/>
      <c r="AX217" s="46"/>
      <c r="AZ217" s="17"/>
    </row>
    <row r="218" spans="2:52" s="24" customFormat="1" ht="12.75" customHeight="1" x14ac:dyDescent="0.2">
      <c r="B218" s="31" t="s">
        <v>172</v>
      </c>
      <c r="C218" s="31" t="s">
        <v>75</v>
      </c>
      <c r="D218" s="31" t="s">
        <v>19</v>
      </c>
      <c r="E218" s="31"/>
      <c r="F218" s="65">
        <f t="shared" si="28"/>
        <v>0</v>
      </c>
      <c r="G218" s="68">
        <v>0</v>
      </c>
      <c r="H218" s="68">
        <v>0</v>
      </c>
      <c r="I218" s="68">
        <v>0</v>
      </c>
      <c r="J218" s="68">
        <v>0</v>
      </c>
      <c r="K218" s="68">
        <v>0</v>
      </c>
      <c r="L218" s="68">
        <v>0</v>
      </c>
      <c r="M218" s="68">
        <v>0</v>
      </c>
      <c r="N218" s="68">
        <v>0</v>
      </c>
      <c r="O218" s="68">
        <v>0</v>
      </c>
      <c r="P218" s="68">
        <v>0</v>
      </c>
      <c r="Q218" s="68">
        <v>0</v>
      </c>
      <c r="R218" s="68">
        <v>0</v>
      </c>
      <c r="S218" s="68">
        <v>0</v>
      </c>
      <c r="T218" s="68">
        <v>0</v>
      </c>
      <c r="U218" s="68">
        <v>0</v>
      </c>
      <c r="V218" s="68">
        <v>0</v>
      </c>
      <c r="W218" s="68">
        <v>0</v>
      </c>
      <c r="X218" s="68">
        <v>0</v>
      </c>
      <c r="Y218" s="68">
        <v>0</v>
      </c>
      <c r="Z218" s="68">
        <v>0</v>
      </c>
      <c r="AA218" s="68">
        <v>0</v>
      </c>
      <c r="AB218" s="24">
        <f t="shared" si="29"/>
        <v>0</v>
      </c>
      <c r="AC218" s="46"/>
      <c r="AE218" s="46"/>
      <c r="AF218" s="46"/>
      <c r="AG218" s="46"/>
      <c r="AH218" s="46"/>
      <c r="AI218" s="46"/>
      <c r="AJ218" s="46"/>
      <c r="AK218" s="46"/>
      <c r="AL218" s="46"/>
      <c r="AM218" s="46"/>
      <c r="AN218" s="46"/>
      <c r="AO218" s="46"/>
      <c r="AP218" s="46"/>
      <c r="AQ218" s="46"/>
      <c r="AR218" s="46"/>
      <c r="AS218" s="46"/>
      <c r="AT218" s="46"/>
      <c r="AU218" s="46"/>
      <c r="AV218" s="46"/>
      <c r="AW218" s="46"/>
      <c r="AX218" s="46"/>
      <c r="AZ218" s="17"/>
    </row>
    <row r="219" spans="2:52" s="24" customFormat="1" ht="12.75" customHeight="1" x14ac:dyDescent="0.2">
      <c r="B219" s="31" t="s">
        <v>173</v>
      </c>
      <c r="C219" s="31" t="s">
        <v>82</v>
      </c>
      <c r="D219" s="31" t="s">
        <v>21</v>
      </c>
      <c r="E219" s="31"/>
      <c r="F219" s="65">
        <f t="shared" si="28"/>
        <v>16.3315698</v>
      </c>
      <c r="G219" s="68">
        <v>0.79026180000000001</v>
      </c>
      <c r="H219" s="68">
        <v>0</v>
      </c>
      <c r="I219" s="68">
        <v>0</v>
      </c>
      <c r="J219" s="68">
        <v>6.5298216</v>
      </c>
      <c r="K219" s="68">
        <v>6.5298216</v>
      </c>
      <c r="L219" s="68">
        <v>4.6049765000000003</v>
      </c>
      <c r="M219" s="68">
        <v>0</v>
      </c>
      <c r="N219" s="68">
        <v>0</v>
      </c>
      <c r="O219" s="68">
        <v>0</v>
      </c>
      <c r="P219" s="68">
        <v>0</v>
      </c>
      <c r="Q219" s="68">
        <v>0</v>
      </c>
      <c r="R219" s="68">
        <v>0</v>
      </c>
      <c r="S219" s="68">
        <v>0</v>
      </c>
      <c r="T219" s="68">
        <v>0</v>
      </c>
      <c r="U219" s="68">
        <v>0</v>
      </c>
      <c r="V219" s="68">
        <v>9.0114864000000008</v>
      </c>
      <c r="W219" s="68">
        <v>9.0114864000000008</v>
      </c>
      <c r="X219" s="68">
        <v>9.0114864000000008</v>
      </c>
      <c r="Y219" s="68">
        <v>0</v>
      </c>
      <c r="Z219" s="68">
        <v>0</v>
      </c>
      <c r="AA219" s="68">
        <v>0</v>
      </c>
      <c r="AB219" s="24">
        <f t="shared" si="29"/>
        <v>1</v>
      </c>
      <c r="AC219" s="46"/>
      <c r="AE219" s="46"/>
      <c r="AF219" s="46"/>
      <c r="AG219" s="46"/>
      <c r="AH219" s="46"/>
      <c r="AI219" s="46"/>
      <c r="AJ219" s="46"/>
      <c r="AK219" s="46"/>
      <c r="AL219" s="46"/>
      <c r="AM219" s="46"/>
      <c r="AN219" s="46"/>
      <c r="AO219" s="46"/>
      <c r="AP219" s="46"/>
      <c r="AQ219" s="46"/>
      <c r="AR219" s="46"/>
      <c r="AS219" s="46"/>
      <c r="AT219" s="46"/>
      <c r="AU219" s="46"/>
      <c r="AV219" s="46"/>
      <c r="AW219" s="46"/>
      <c r="AX219" s="46"/>
      <c r="AZ219" s="17"/>
    </row>
    <row r="220" spans="2:52" s="24" customFormat="1" ht="12.75" customHeight="1" x14ac:dyDescent="0.2">
      <c r="B220" s="31" t="s">
        <v>174</v>
      </c>
      <c r="C220" s="31" t="s">
        <v>79</v>
      </c>
      <c r="D220" s="31" t="s">
        <v>20</v>
      </c>
      <c r="E220" s="31"/>
      <c r="F220" s="65">
        <f t="shared" si="28"/>
        <v>345.2370919</v>
      </c>
      <c r="G220" s="68">
        <v>0.42021770000000003</v>
      </c>
      <c r="H220" s="68">
        <v>0</v>
      </c>
      <c r="I220" s="68">
        <v>0</v>
      </c>
      <c r="J220" s="68">
        <v>35.350745799999999</v>
      </c>
      <c r="K220" s="68">
        <v>35.350745799999999</v>
      </c>
      <c r="L220" s="68">
        <v>35.029438300000002</v>
      </c>
      <c r="M220" s="68">
        <v>0</v>
      </c>
      <c r="N220" s="68">
        <v>0</v>
      </c>
      <c r="O220" s="68">
        <v>0</v>
      </c>
      <c r="P220" s="68">
        <v>27.555623000000001</v>
      </c>
      <c r="Q220" s="68">
        <v>27.555623000000001</v>
      </c>
      <c r="R220" s="68">
        <v>27.5192677</v>
      </c>
      <c r="S220" s="68">
        <v>0</v>
      </c>
      <c r="T220" s="68">
        <v>0</v>
      </c>
      <c r="U220" s="68">
        <v>0</v>
      </c>
      <c r="V220" s="68">
        <v>277.07249439999998</v>
      </c>
      <c r="W220" s="68">
        <v>277.07249439999998</v>
      </c>
      <c r="X220" s="68">
        <v>276.92454800000002</v>
      </c>
      <c r="Y220" s="68">
        <v>4.8380109999999998</v>
      </c>
      <c r="Z220" s="68">
        <v>4.8380109999999998</v>
      </c>
      <c r="AA220" s="68">
        <v>4.8380109999999998</v>
      </c>
      <c r="AB220" s="24">
        <f t="shared" si="29"/>
        <v>1</v>
      </c>
      <c r="AC220" s="46"/>
      <c r="AE220" s="46"/>
      <c r="AF220" s="46"/>
      <c r="AG220" s="46"/>
      <c r="AH220" s="46"/>
      <c r="AI220" s="46"/>
      <c r="AJ220" s="46"/>
      <c r="AK220" s="46"/>
      <c r="AL220" s="46"/>
      <c r="AM220" s="46"/>
      <c r="AN220" s="46"/>
      <c r="AO220" s="46"/>
      <c r="AP220" s="46"/>
      <c r="AQ220" s="46"/>
      <c r="AR220" s="46"/>
      <c r="AS220" s="46"/>
      <c r="AT220" s="46"/>
      <c r="AU220" s="46"/>
      <c r="AV220" s="46"/>
      <c r="AW220" s="46"/>
      <c r="AX220" s="46"/>
      <c r="AZ220" s="17"/>
    </row>
    <row r="221" spans="2:52" s="24" customFormat="1" ht="12.75" customHeight="1" x14ac:dyDescent="0.2">
      <c r="B221" s="31" t="s">
        <v>175</v>
      </c>
      <c r="C221" s="31" t="s">
        <v>85</v>
      </c>
      <c r="D221" s="31" t="s">
        <v>21</v>
      </c>
      <c r="E221" s="31"/>
      <c r="F221" s="65">
        <f t="shared" si="28"/>
        <v>1.1227389000000001</v>
      </c>
      <c r="G221" s="68">
        <v>1.1227389000000001</v>
      </c>
      <c r="H221" s="68">
        <v>0</v>
      </c>
      <c r="I221" s="68">
        <v>0</v>
      </c>
      <c r="J221" s="68">
        <v>0</v>
      </c>
      <c r="K221" s="68">
        <v>0</v>
      </c>
      <c r="L221" s="68">
        <v>0</v>
      </c>
      <c r="M221" s="68">
        <v>0</v>
      </c>
      <c r="N221" s="68">
        <v>0</v>
      </c>
      <c r="O221" s="68">
        <v>0</v>
      </c>
      <c r="P221" s="68">
        <v>0</v>
      </c>
      <c r="Q221" s="68">
        <v>0</v>
      </c>
      <c r="R221" s="68">
        <v>0</v>
      </c>
      <c r="S221" s="68">
        <v>0</v>
      </c>
      <c r="T221" s="68">
        <v>0</v>
      </c>
      <c r="U221" s="68">
        <v>0</v>
      </c>
      <c r="V221" s="68">
        <v>0</v>
      </c>
      <c r="W221" s="68">
        <v>0</v>
      </c>
      <c r="X221" s="68">
        <v>0</v>
      </c>
      <c r="Y221" s="68">
        <v>0</v>
      </c>
      <c r="Z221" s="68">
        <v>0</v>
      </c>
      <c r="AA221" s="68">
        <v>0</v>
      </c>
      <c r="AB221" s="24">
        <f t="shared" si="29"/>
        <v>1</v>
      </c>
      <c r="AC221" s="46"/>
      <c r="AE221" s="46"/>
      <c r="AF221" s="46"/>
      <c r="AG221" s="46"/>
      <c r="AH221" s="46"/>
      <c r="AI221" s="46"/>
      <c r="AJ221" s="46"/>
      <c r="AK221" s="46"/>
      <c r="AL221" s="46"/>
      <c r="AM221" s="46"/>
      <c r="AN221" s="46"/>
      <c r="AO221" s="46"/>
      <c r="AP221" s="46"/>
      <c r="AQ221" s="46"/>
      <c r="AR221" s="46"/>
      <c r="AS221" s="46"/>
      <c r="AT221" s="46"/>
      <c r="AU221" s="46"/>
      <c r="AV221" s="46"/>
      <c r="AW221" s="46"/>
      <c r="AX221" s="46"/>
      <c r="AZ221" s="17"/>
    </row>
    <row r="222" spans="2:52" s="24" customFormat="1" ht="12.75" customHeight="1" x14ac:dyDescent="0.2">
      <c r="B222" s="31" t="s">
        <v>176</v>
      </c>
      <c r="C222" s="31" t="s">
        <v>75</v>
      </c>
      <c r="D222" s="31" t="s">
        <v>19</v>
      </c>
      <c r="E222" s="31"/>
      <c r="F222" s="65">
        <f t="shared" si="28"/>
        <v>0</v>
      </c>
      <c r="G222" s="68">
        <v>0</v>
      </c>
      <c r="H222" s="68">
        <v>0</v>
      </c>
      <c r="I222" s="68">
        <v>0</v>
      </c>
      <c r="J222" s="68">
        <v>0</v>
      </c>
      <c r="K222" s="68">
        <v>0</v>
      </c>
      <c r="L222" s="68">
        <v>0</v>
      </c>
      <c r="M222" s="68">
        <v>0</v>
      </c>
      <c r="N222" s="68">
        <v>0</v>
      </c>
      <c r="O222" s="68">
        <v>0</v>
      </c>
      <c r="P222" s="68">
        <v>0</v>
      </c>
      <c r="Q222" s="68">
        <v>0</v>
      </c>
      <c r="R222" s="68">
        <v>0</v>
      </c>
      <c r="S222" s="68">
        <v>0</v>
      </c>
      <c r="T222" s="68">
        <v>0</v>
      </c>
      <c r="U222" s="68">
        <v>0</v>
      </c>
      <c r="V222" s="68">
        <v>0</v>
      </c>
      <c r="W222" s="68">
        <v>0</v>
      </c>
      <c r="X222" s="68">
        <v>0</v>
      </c>
      <c r="Y222" s="68">
        <v>0</v>
      </c>
      <c r="Z222" s="68">
        <v>0</v>
      </c>
      <c r="AA222" s="68">
        <v>0</v>
      </c>
      <c r="AB222" s="24">
        <f t="shared" si="29"/>
        <v>0</v>
      </c>
      <c r="AC222" s="46"/>
      <c r="AE222" s="46"/>
      <c r="AF222" s="46"/>
      <c r="AG222" s="46"/>
      <c r="AH222" s="46"/>
      <c r="AI222" s="46"/>
      <c r="AJ222" s="46"/>
      <c r="AK222" s="46"/>
      <c r="AL222" s="46"/>
      <c r="AM222" s="46"/>
      <c r="AN222" s="46"/>
      <c r="AO222" s="46"/>
      <c r="AP222" s="46"/>
      <c r="AQ222" s="46"/>
      <c r="AR222" s="46"/>
      <c r="AS222" s="46"/>
      <c r="AT222" s="46"/>
      <c r="AU222" s="46"/>
      <c r="AV222" s="46"/>
      <c r="AW222" s="46"/>
      <c r="AX222" s="46"/>
      <c r="AZ222" s="17"/>
    </row>
    <row r="223" spans="2:52" s="24" customFormat="1" ht="12.75" customHeight="1" x14ac:dyDescent="0.2">
      <c r="B223" s="31" t="s">
        <v>177</v>
      </c>
      <c r="C223" s="31" t="s">
        <v>94</v>
      </c>
      <c r="D223" s="31" t="s">
        <v>20</v>
      </c>
      <c r="E223" s="31"/>
      <c r="F223" s="65">
        <f t="shared" si="28"/>
        <v>0</v>
      </c>
      <c r="G223" s="68">
        <v>0</v>
      </c>
      <c r="H223" s="68">
        <v>0</v>
      </c>
      <c r="I223" s="68">
        <v>0</v>
      </c>
      <c r="J223" s="68">
        <v>0</v>
      </c>
      <c r="K223" s="68">
        <v>0</v>
      </c>
      <c r="L223" s="68">
        <v>0</v>
      </c>
      <c r="M223" s="68">
        <v>0</v>
      </c>
      <c r="N223" s="68">
        <v>0</v>
      </c>
      <c r="O223" s="68">
        <v>0</v>
      </c>
      <c r="P223" s="68">
        <v>0</v>
      </c>
      <c r="Q223" s="68">
        <v>0</v>
      </c>
      <c r="R223" s="68">
        <v>0</v>
      </c>
      <c r="S223" s="68">
        <v>0</v>
      </c>
      <c r="T223" s="68">
        <v>0</v>
      </c>
      <c r="U223" s="68">
        <v>0</v>
      </c>
      <c r="V223" s="68">
        <v>0</v>
      </c>
      <c r="W223" s="68">
        <v>0</v>
      </c>
      <c r="X223" s="68">
        <v>0</v>
      </c>
      <c r="Y223" s="68">
        <v>0</v>
      </c>
      <c r="Z223" s="68">
        <v>0</v>
      </c>
      <c r="AA223" s="68">
        <v>0</v>
      </c>
      <c r="AB223" s="24">
        <f t="shared" si="29"/>
        <v>0</v>
      </c>
      <c r="AC223" s="46"/>
      <c r="AE223" s="46"/>
      <c r="AF223" s="46"/>
      <c r="AG223" s="46"/>
      <c r="AH223" s="46"/>
      <c r="AI223" s="46"/>
      <c r="AJ223" s="46"/>
      <c r="AK223" s="46"/>
      <c r="AL223" s="46"/>
      <c r="AM223" s="46"/>
      <c r="AN223" s="46"/>
      <c r="AO223" s="46"/>
      <c r="AP223" s="46"/>
      <c r="AQ223" s="46"/>
      <c r="AR223" s="46"/>
      <c r="AS223" s="46"/>
      <c r="AT223" s="46"/>
      <c r="AU223" s="46"/>
      <c r="AV223" s="46"/>
      <c r="AW223" s="46"/>
      <c r="AX223" s="46"/>
      <c r="AZ223" s="17"/>
    </row>
    <row r="224" spans="2:52" s="24" customFormat="1" ht="12.75" customHeight="1" x14ac:dyDescent="0.2">
      <c r="B224" s="31" t="s">
        <v>178</v>
      </c>
      <c r="C224" s="31" t="s">
        <v>64</v>
      </c>
      <c r="D224" s="31" t="s">
        <v>19</v>
      </c>
      <c r="E224" s="31" t="s">
        <v>10</v>
      </c>
      <c r="F224" s="65">
        <f t="shared" si="28"/>
        <v>2.7339200999999997</v>
      </c>
      <c r="G224" s="68">
        <v>2.6469933499999998</v>
      </c>
      <c r="H224" s="68">
        <v>0</v>
      </c>
      <c r="I224" s="68">
        <v>0</v>
      </c>
      <c r="J224" s="68">
        <v>0</v>
      </c>
      <c r="K224" s="68">
        <v>0</v>
      </c>
      <c r="L224" s="68">
        <v>0</v>
      </c>
      <c r="M224" s="68">
        <v>0</v>
      </c>
      <c r="N224" s="68">
        <v>0</v>
      </c>
      <c r="O224" s="68">
        <v>0</v>
      </c>
      <c r="P224" s="68">
        <v>0</v>
      </c>
      <c r="Q224" s="68">
        <v>0</v>
      </c>
      <c r="R224" s="68">
        <v>0</v>
      </c>
      <c r="S224" s="68">
        <v>0</v>
      </c>
      <c r="T224" s="68">
        <v>0</v>
      </c>
      <c r="U224" s="68">
        <v>0</v>
      </c>
      <c r="V224" s="68">
        <v>0</v>
      </c>
      <c r="W224" s="68">
        <v>0</v>
      </c>
      <c r="X224" s="68">
        <v>0</v>
      </c>
      <c r="Y224" s="68">
        <v>8.6926749999999997E-2</v>
      </c>
      <c r="Z224" s="68">
        <v>8.6926749999999997E-2</v>
      </c>
      <c r="AA224" s="68">
        <v>0</v>
      </c>
      <c r="AB224" s="24">
        <f t="shared" si="29"/>
        <v>1</v>
      </c>
      <c r="AC224" s="46"/>
      <c r="AE224" s="46"/>
      <c r="AF224" s="46"/>
      <c r="AG224" s="46"/>
      <c r="AH224" s="46"/>
      <c r="AI224" s="46"/>
      <c r="AJ224" s="46"/>
      <c r="AK224" s="46"/>
      <c r="AL224" s="46"/>
      <c r="AM224" s="46"/>
      <c r="AN224" s="46"/>
      <c r="AO224" s="46"/>
      <c r="AP224" s="46"/>
      <c r="AQ224" s="46"/>
      <c r="AR224" s="46"/>
      <c r="AS224" s="46"/>
      <c r="AT224" s="46"/>
      <c r="AU224" s="46"/>
      <c r="AV224" s="46"/>
      <c r="AW224" s="46"/>
      <c r="AX224" s="46"/>
      <c r="AZ224" s="17"/>
    </row>
    <row r="225" spans="2:52" s="24" customFormat="1" ht="12.75" customHeight="1" x14ac:dyDescent="0.2">
      <c r="B225" s="31" t="s">
        <v>179</v>
      </c>
      <c r="C225" s="31" t="s">
        <v>85</v>
      </c>
      <c r="D225" s="31" t="s">
        <v>21</v>
      </c>
      <c r="E225" s="31"/>
      <c r="F225" s="65">
        <f t="shared" si="28"/>
        <v>1.9699476</v>
      </c>
      <c r="G225" s="68">
        <v>0.11300350000000001</v>
      </c>
      <c r="H225" s="68">
        <v>0</v>
      </c>
      <c r="I225" s="68">
        <v>0</v>
      </c>
      <c r="J225" s="68">
        <v>1.5380756</v>
      </c>
      <c r="K225" s="68">
        <v>1.5380756</v>
      </c>
      <c r="L225" s="68">
        <v>1.3738452999999999</v>
      </c>
      <c r="M225" s="68">
        <v>0</v>
      </c>
      <c r="N225" s="68">
        <v>0</v>
      </c>
      <c r="O225" s="68">
        <v>0</v>
      </c>
      <c r="P225" s="68">
        <v>0.3188685</v>
      </c>
      <c r="Q225" s="68">
        <v>0.3188685</v>
      </c>
      <c r="R225" s="68">
        <v>0.3188685</v>
      </c>
      <c r="S225" s="68">
        <v>0</v>
      </c>
      <c r="T225" s="68">
        <v>0</v>
      </c>
      <c r="U225" s="68">
        <v>0</v>
      </c>
      <c r="V225" s="68">
        <v>0</v>
      </c>
      <c r="W225" s="68">
        <v>0</v>
      </c>
      <c r="X225" s="68">
        <v>0</v>
      </c>
      <c r="Y225" s="68">
        <v>0</v>
      </c>
      <c r="Z225" s="68">
        <v>0</v>
      </c>
      <c r="AA225" s="68">
        <v>0</v>
      </c>
      <c r="AB225" s="24">
        <f t="shared" si="29"/>
        <v>1</v>
      </c>
      <c r="AC225" s="46"/>
      <c r="AE225" s="46"/>
      <c r="AF225" s="46"/>
      <c r="AG225" s="46"/>
      <c r="AH225" s="46"/>
      <c r="AI225" s="46"/>
      <c r="AJ225" s="46"/>
      <c r="AK225" s="46"/>
      <c r="AL225" s="46"/>
      <c r="AM225" s="46"/>
      <c r="AN225" s="46"/>
      <c r="AO225" s="46"/>
      <c r="AP225" s="46"/>
      <c r="AQ225" s="46"/>
      <c r="AR225" s="46"/>
      <c r="AS225" s="46"/>
      <c r="AT225" s="46"/>
      <c r="AU225" s="46"/>
      <c r="AV225" s="46"/>
      <c r="AW225" s="46"/>
      <c r="AX225" s="46"/>
      <c r="AZ225" s="17"/>
    </row>
    <row r="226" spans="2:52" s="24" customFormat="1" ht="12.75" customHeight="1" x14ac:dyDescent="0.2">
      <c r="B226" s="31" t="s">
        <v>180</v>
      </c>
      <c r="C226" s="31" t="s">
        <v>86</v>
      </c>
      <c r="D226" s="31" t="s">
        <v>21</v>
      </c>
      <c r="E226" s="31"/>
      <c r="F226" s="65">
        <f t="shared" si="28"/>
        <v>0</v>
      </c>
      <c r="G226" s="68">
        <v>0</v>
      </c>
      <c r="H226" s="68">
        <v>0</v>
      </c>
      <c r="I226" s="68">
        <v>0</v>
      </c>
      <c r="J226" s="68">
        <v>0</v>
      </c>
      <c r="K226" s="68">
        <v>0</v>
      </c>
      <c r="L226" s="68">
        <v>0</v>
      </c>
      <c r="M226" s="68">
        <v>0</v>
      </c>
      <c r="N226" s="68">
        <v>0</v>
      </c>
      <c r="O226" s="68">
        <v>0</v>
      </c>
      <c r="P226" s="68">
        <v>0</v>
      </c>
      <c r="Q226" s="68">
        <v>0</v>
      </c>
      <c r="R226" s="68">
        <v>0</v>
      </c>
      <c r="S226" s="68">
        <v>0</v>
      </c>
      <c r="T226" s="68">
        <v>0</v>
      </c>
      <c r="U226" s="68">
        <v>0</v>
      </c>
      <c r="V226" s="68">
        <v>0</v>
      </c>
      <c r="W226" s="68">
        <v>0</v>
      </c>
      <c r="X226" s="68">
        <v>0</v>
      </c>
      <c r="Y226" s="68">
        <v>0</v>
      </c>
      <c r="Z226" s="68">
        <v>0</v>
      </c>
      <c r="AA226" s="68">
        <v>0</v>
      </c>
      <c r="AB226" s="24">
        <f t="shared" si="29"/>
        <v>0</v>
      </c>
      <c r="AC226" s="46"/>
      <c r="AE226" s="46"/>
      <c r="AF226" s="46"/>
      <c r="AG226" s="46"/>
      <c r="AH226" s="46"/>
      <c r="AI226" s="46"/>
      <c r="AJ226" s="46"/>
      <c r="AK226" s="46"/>
      <c r="AL226" s="46"/>
      <c r="AM226" s="46"/>
      <c r="AN226" s="46"/>
      <c r="AO226" s="46"/>
      <c r="AP226" s="46"/>
      <c r="AQ226" s="46"/>
      <c r="AR226" s="46"/>
      <c r="AS226" s="46"/>
      <c r="AT226" s="46"/>
      <c r="AU226" s="46"/>
      <c r="AV226" s="46"/>
      <c r="AW226" s="46"/>
      <c r="AX226" s="46"/>
      <c r="AZ226" s="17"/>
    </row>
    <row r="227" spans="2:52" s="24" customFormat="1" ht="12.75" customHeight="1" x14ac:dyDescent="0.2">
      <c r="B227" s="31" t="s">
        <v>181</v>
      </c>
      <c r="C227" s="31" t="s">
        <v>88</v>
      </c>
      <c r="D227" s="31" t="s">
        <v>21</v>
      </c>
      <c r="E227" s="31"/>
      <c r="F227" s="65">
        <f t="shared" si="28"/>
        <v>25.197982400000001</v>
      </c>
      <c r="G227" s="68">
        <v>1.735501</v>
      </c>
      <c r="H227" s="68">
        <v>0</v>
      </c>
      <c r="I227" s="68">
        <v>0</v>
      </c>
      <c r="J227" s="68">
        <v>8.8845898999999999</v>
      </c>
      <c r="K227" s="68">
        <v>8.8845898999999999</v>
      </c>
      <c r="L227" s="68">
        <v>8.1579917000000002</v>
      </c>
      <c r="M227" s="68">
        <v>0</v>
      </c>
      <c r="N227" s="68">
        <v>0</v>
      </c>
      <c r="O227" s="68">
        <v>0</v>
      </c>
      <c r="P227" s="68">
        <v>0</v>
      </c>
      <c r="Q227" s="68">
        <v>0</v>
      </c>
      <c r="R227" s="68">
        <v>0</v>
      </c>
      <c r="S227" s="68">
        <v>0</v>
      </c>
      <c r="T227" s="68">
        <v>0</v>
      </c>
      <c r="U227" s="68">
        <v>0</v>
      </c>
      <c r="V227" s="68">
        <v>14.5778915</v>
      </c>
      <c r="W227" s="68">
        <v>14.5778915</v>
      </c>
      <c r="X227" s="68">
        <v>14.5778915</v>
      </c>
      <c r="Y227" s="68">
        <v>0</v>
      </c>
      <c r="Z227" s="68">
        <v>0</v>
      </c>
      <c r="AA227" s="68">
        <v>0</v>
      </c>
      <c r="AB227" s="24">
        <f t="shared" si="29"/>
        <v>1</v>
      </c>
      <c r="AC227" s="46"/>
      <c r="AE227" s="46"/>
      <c r="AF227" s="46"/>
      <c r="AG227" s="46"/>
      <c r="AH227" s="46"/>
      <c r="AI227" s="46"/>
      <c r="AJ227" s="46"/>
      <c r="AK227" s="46"/>
      <c r="AL227" s="46"/>
      <c r="AM227" s="46"/>
      <c r="AN227" s="46"/>
      <c r="AO227" s="46"/>
      <c r="AP227" s="46"/>
      <c r="AQ227" s="46"/>
      <c r="AR227" s="46"/>
      <c r="AS227" s="46"/>
      <c r="AT227" s="46"/>
      <c r="AU227" s="46"/>
      <c r="AV227" s="46"/>
      <c r="AW227" s="46"/>
      <c r="AX227" s="46"/>
      <c r="AZ227" s="17"/>
    </row>
    <row r="228" spans="2:52" s="24" customFormat="1" ht="12.75" customHeight="1" x14ac:dyDescent="0.2">
      <c r="B228" s="31" t="s">
        <v>182</v>
      </c>
      <c r="C228" s="31" t="s">
        <v>63</v>
      </c>
      <c r="D228" s="31" t="s">
        <v>21</v>
      </c>
      <c r="E228" s="31"/>
      <c r="F228" s="65">
        <f t="shared" si="28"/>
        <v>36.445704800000001</v>
      </c>
      <c r="G228" s="68">
        <v>6.7984565999999997</v>
      </c>
      <c r="H228" s="68">
        <v>0</v>
      </c>
      <c r="I228" s="68">
        <v>0</v>
      </c>
      <c r="J228" s="68">
        <v>5.9200327000000001</v>
      </c>
      <c r="K228" s="68">
        <v>5.9200327000000001</v>
      </c>
      <c r="L228" s="68">
        <v>1.2288353999999999</v>
      </c>
      <c r="M228" s="68">
        <v>0</v>
      </c>
      <c r="N228" s="68">
        <v>0</v>
      </c>
      <c r="O228" s="68">
        <v>0</v>
      </c>
      <c r="P228" s="68">
        <v>20.715232100000001</v>
      </c>
      <c r="Q228" s="68">
        <v>20.715232100000001</v>
      </c>
      <c r="R228" s="68">
        <v>17.878302000000001</v>
      </c>
      <c r="S228" s="68">
        <v>0</v>
      </c>
      <c r="T228" s="68">
        <v>0</v>
      </c>
      <c r="U228" s="68">
        <v>0</v>
      </c>
      <c r="V228" s="68">
        <v>0</v>
      </c>
      <c r="W228" s="68">
        <v>0</v>
      </c>
      <c r="X228" s="68">
        <v>0</v>
      </c>
      <c r="Y228" s="68">
        <v>3.0119834000000001</v>
      </c>
      <c r="Z228" s="68">
        <v>3.0119834000000001</v>
      </c>
      <c r="AA228" s="68">
        <v>2.0958565999999998</v>
      </c>
      <c r="AB228" s="24">
        <f t="shared" si="29"/>
        <v>1</v>
      </c>
      <c r="AC228" s="46"/>
      <c r="AE228" s="46"/>
      <c r="AF228" s="46"/>
      <c r="AG228" s="46"/>
      <c r="AH228" s="46"/>
      <c r="AI228" s="46"/>
      <c r="AJ228" s="46"/>
      <c r="AK228" s="46"/>
      <c r="AL228" s="46"/>
      <c r="AM228" s="46"/>
      <c r="AN228" s="46"/>
      <c r="AO228" s="46"/>
      <c r="AP228" s="46"/>
      <c r="AQ228" s="46"/>
      <c r="AR228" s="46"/>
      <c r="AS228" s="46"/>
      <c r="AT228" s="46"/>
      <c r="AU228" s="46"/>
      <c r="AV228" s="46"/>
      <c r="AW228" s="46"/>
      <c r="AX228" s="46"/>
      <c r="AZ228" s="17"/>
    </row>
    <row r="229" spans="2:52" s="24" customFormat="1" ht="12.75" customHeight="1" x14ac:dyDescent="0.2">
      <c r="B229" s="31" t="s">
        <v>183</v>
      </c>
      <c r="C229" s="31" t="s">
        <v>68</v>
      </c>
      <c r="D229" s="31" t="s">
        <v>18</v>
      </c>
      <c r="E229" s="31"/>
      <c r="F229" s="65">
        <f t="shared" si="28"/>
        <v>0</v>
      </c>
      <c r="G229" s="68">
        <v>0</v>
      </c>
      <c r="H229" s="68">
        <v>0</v>
      </c>
      <c r="I229" s="68">
        <v>0</v>
      </c>
      <c r="J229" s="68">
        <v>0</v>
      </c>
      <c r="K229" s="68">
        <v>0</v>
      </c>
      <c r="L229" s="68">
        <v>0</v>
      </c>
      <c r="M229" s="68">
        <v>0</v>
      </c>
      <c r="N229" s="68">
        <v>0</v>
      </c>
      <c r="O229" s="68">
        <v>0</v>
      </c>
      <c r="P229" s="68">
        <v>0</v>
      </c>
      <c r="Q229" s="68">
        <v>0</v>
      </c>
      <c r="R229" s="68">
        <v>0</v>
      </c>
      <c r="S229" s="68">
        <v>0</v>
      </c>
      <c r="T229" s="68">
        <v>0</v>
      </c>
      <c r="U229" s="68">
        <v>0</v>
      </c>
      <c r="V229" s="68">
        <v>0</v>
      </c>
      <c r="W229" s="68">
        <v>0</v>
      </c>
      <c r="X229" s="68">
        <v>0</v>
      </c>
      <c r="Y229" s="68">
        <v>0</v>
      </c>
      <c r="Z229" s="68">
        <v>0</v>
      </c>
      <c r="AA229" s="68">
        <v>0</v>
      </c>
      <c r="AB229" s="24">
        <f t="shared" si="29"/>
        <v>0</v>
      </c>
      <c r="AC229" s="46"/>
      <c r="AE229" s="46"/>
      <c r="AF229" s="46"/>
      <c r="AG229" s="46"/>
      <c r="AH229" s="46"/>
      <c r="AI229" s="46"/>
      <c r="AJ229" s="46"/>
      <c r="AK229" s="46"/>
      <c r="AL229" s="46"/>
      <c r="AM229" s="46"/>
      <c r="AN229" s="46"/>
      <c r="AO229" s="46"/>
      <c r="AP229" s="46"/>
      <c r="AQ229" s="46"/>
      <c r="AR229" s="46"/>
      <c r="AS229" s="46"/>
      <c r="AT229" s="46"/>
      <c r="AU229" s="46"/>
      <c r="AV229" s="46"/>
      <c r="AW229" s="46"/>
      <c r="AX229" s="46"/>
      <c r="AZ229" s="17"/>
    </row>
    <row r="230" spans="2:52" s="24" customFormat="1" ht="12.75" customHeight="1" x14ac:dyDescent="0.2">
      <c r="B230" s="31" t="s">
        <v>184</v>
      </c>
      <c r="C230" s="31" t="s">
        <v>64</v>
      </c>
      <c r="D230" s="31" t="s">
        <v>19</v>
      </c>
      <c r="E230" s="31" t="s">
        <v>10</v>
      </c>
      <c r="F230" s="65">
        <f t="shared" si="28"/>
        <v>0.66786970999999995</v>
      </c>
      <c r="G230" s="68">
        <v>0.66786970999999995</v>
      </c>
      <c r="H230" s="68">
        <v>0</v>
      </c>
      <c r="I230" s="68">
        <v>0</v>
      </c>
      <c r="J230" s="68">
        <v>0</v>
      </c>
      <c r="K230" s="68">
        <v>0</v>
      </c>
      <c r="L230" s="68">
        <v>0</v>
      </c>
      <c r="M230" s="68">
        <v>0</v>
      </c>
      <c r="N230" s="68">
        <v>0</v>
      </c>
      <c r="O230" s="68">
        <v>0</v>
      </c>
      <c r="P230" s="68">
        <v>0</v>
      </c>
      <c r="Q230" s="68">
        <v>0</v>
      </c>
      <c r="R230" s="68">
        <v>0</v>
      </c>
      <c r="S230" s="68">
        <v>0</v>
      </c>
      <c r="T230" s="68">
        <v>0</v>
      </c>
      <c r="U230" s="68">
        <v>0</v>
      </c>
      <c r="V230" s="68">
        <v>0</v>
      </c>
      <c r="W230" s="68">
        <v>0</v>
      </c>
      <c r="X230" s="68">
        <v>0</v>
      </c>
      <c r="Y230" s="68">
        <v>0</v>
      </c>
      <c r="Z230" s="68">
        <v>0</v>
      </c>
      <c r="AA230" s="68">
        <v>0</v>
      </c>
      <c r="AB230" s="24">
        <f t="shared" si="29"/>
        <v>1</v>
      </c>
      <c r="AC230" s="46"/>
      <c r="AE230" s="46"/>
      <c r="AF230" s="46"/>
      <c r="AG230" s="46"/>
      <c r="AH230" s="46"/>
      <c r="AI230" s="46"/>
      <c r="AJ230" s="46"/>
      <c r="AK230" s="46"/>
      <c r="AL230" s="46"/>
      <c r="AM230" s="46"/>
      <c r="AN230" s="46"/>
      <c r="AO230" s="46"/>
      <c r="AP230" s="46"/>
      <c r="AQ230" s="46"/>
      <c r="AR230" s="46"/>
      <c r="AS230" s="46"/>
      <c r="AT230" s="46"/>
      <c r="AU230" s="46"/>
      <c r="AV230" s="46"/>
      <c r="AW230" s="46"/>
      <c r="AX230" s="46"/>
      <c r="AZ230" s="17"/>
    </row>
    <row r="231" spans="2:52" s="24" customFormat="1" ht="12.75" customHeight="1" x14ac:dyDescent="0.2">
      <c r="B231" s="31" t="s">
        <v>185</v>
      </c>
      <c r="C231" s="31" t="s">
        <v>68</v>
      </c>
      <c r="D231" s="31" t="s">
        <v>18</v>
      </c>
      <c r="E231" s="31" t="s">
        <v>10</v>
      </c>
      <c r="F231" s="65">
        <f t="shared" si="28"/>
        <v>0</v>
      </c>
      <c r="G231" s="68">
        <v>0</v>
      </c>
      <c r="H231" s="68">
        <v>0</v>
      </c>
      <c r="I231" s="68">
        <v>0</v>
      </c>
      <c r="J231" s="68">
        <v>0</v>
      </c>
      <c r="K231" s="68">
        <v>0</v>
      </c>
      <c r="L231" s="68">
        <v>0</v>
      </c>
      <c r="M231" s="68">
        <v>0</v>
      </c>
      <c r="N231" s="68">
        <v>0</v>
      </c>
      <c r="O231" s="68">
        <v>0</v>
      </c>
      <c r="P231" s="68">
        <v>0</v>
      </c>
      <c r="Q231" s="68">
        <v>0</v>
      </c>
      <c r="R231" s="68">
        <v>0</v>
      </c>
      <c r="S231" s="68">
        <v>0</v>
      </c>
      <c r="T231" s="68">
        <v>0</v>
      </c>
      <c r="U231" s="68">
        <v>0</v>
      </c>
      <c r="V231" s="68">
        <v>0</v>
      </c>
      <c r="W231" s="68">
        <v>0</v>
      </c>
      <c r="X231" s="68">
        <v>0</v>
      </c>
      <c r="Y231" s="68">
        <v>0</v>
      </c>
      <c r="Z231" s="68">
        <v>0</v>
      </c>
      <c r="AA231" s="68">
        <v>0</v>
      </c>
      <c r="AB231" s="24">
        <f t="shared" si="29"/>
        <v>0</v>
      </c>
      <c r="AC231" s="46"/>
      <c r="AE231" s="46"/>
      <c r="AF231" s="46"/>
      <c r="AG231" s="46"/>
      <c r="AH231" s="46"/>
      <c r="AI231" s="46"/>
      <c r="AJ231" s="46"/>
      <c r="AK231" s="46"/>
      <c r="AL231" s="46"/>
      <c r="AM231" s="46"/>
      <c r="AN231" s="46"/>
      <c r="AO231" s="46"/>
      <c r="AP231" s="46"/>
      <c r="AQ231" s="46"/>
      <c r="AR231" s="46"/>
      <c r="AS231" s="46"/>
      <c r="AT231" s="46"/>
      <c r="AU231" s="46"/>
      <c r="AV231" s="46"/>
      <c r="AW231" s="46"/>
      <c r="AX231" s="46"/>
      <c r="AZ231" s="17"/>
    </row>
    <row r="232" spans="2:52" s="24" customFormat="1" ht="12.75" customHeight="1" x14ac:dyDescent="0.2">
      <c r="B232" s="31" t="s">
        <v>186</v>
      </c>
      <c r="C232" s="31" t="s">
        <v>86</v>
      </c>
      <c r="D232" s="31" t="s">
        <v>21</v>
      </c>
      <c r="E232" s="31"/>
      <c r="F232" s="65">
        <f t="shared" si="28"/>
        <v>123.9054046</v>
      </c>
      <c r="G232" s="68">
        <v>12.372544299999999</v>
      </c>
      <c r="H232" s="68">
        <v>0</v>
      </c>
      <c r="I232" s="68">
        <v>0</v>
      </c>
      <c r="J232" s="68">
        <v>42.2477886</v>
      </c>
      <c r="K232" s="68">
        <v>42.2477886</v>
      </c>
      <c r="L232" s="68">
        <v>37.924101200000003</v>
      </c>
      <c r="M232" s="68">
        <v>0</v>
      </c>
      <c r="N232" s="68">
        <v>0</v>
      </c>
      <c r="O232" s="68">
        <v>0</v>
      </c>
      <c r="P232" s="68">
        <v>35.290524499999997</v>
      </c>
      <c r="Q232" s="68">
        <v>35.290524499999997</v>
      </c>
      <c r="R232" s="68">
        <v>35.290524499999997</v>
      </c>
      <c r="S232" s="68">
        <v>0</v>
      </c>
      <c r="T232" s="68">
        <v>0</v>
      </c>
      <c r="U232" s="68">
        <v>0</v>
      </c>
      <c r="V232" s="68">
        <v>0</v>
      </c>
      <c r="W232" s="68">
        <v>0</v>
      </c>
      <c r="X232" s="68">
        <v>0</v>
      </c>
      <c r="Y232" s="68">
        <v>33.9945472</v>
      </c>
      <c r="Z232" s="68">
        <v>33.9945472</v>
      </c>
      <c r="AA232" s="68">
        <v>33.884815000000003</v>
      </c>
      <c r="AB232" s="24">
        <f t="shared" si="29"/>
        <v>1</v>
      </c>
      <c r="AC232" s="46"/>
      <c r="AE232" s="46"/>
      <c r="AF232" s="46"/>
      <c r="AG232" s="46"/>
      <c r="AH232" s="46"/>
      <c r="AI232" s="46"/>
      <c r="AJ232" s="46"/>
      <c r="AK232" s="46"/>
      <c r="AL232" s="46"/>
      <c r="AM232" s="46"/>
      <c r="AN232" s="46"/>
      <c r="AO232" s="46"/>
      <c r="AP232" s="46"/>
      <c r="AQ232" s="46"/>
      <c r="AR232" s="46"/>
      <c r="AS232" s="46"/>
      <c r="AT232" s="46"/>
      <c r="AU232" s="46"/>
      <c r="AV232" s="46"/>
      <c r="AW232" s="46"/>
      <c r="AX232" s="46"/>
      <c r="AZ232" s="17"/>
    </row>
    <row r="233" spans="2:52" s="24" customFormat="1" ht="12.75" customHeight="1" x14ac:dyDescent="0.2">
      <c r="B233" s="31" t="s">
        <v>187</v>
      </c>
      <c r="C233" s="31" t="s">
        <v>82</v>
      </c>
      <c r="D233" s="31" t="s">
        <v>21</v>
      </c>
      <c r="E233" s="31"/>
      <c r="F233" s="65">
        <f t="shared" si="28"/>
        <v>0</v>
      </c>
      <c r="G233" s="68">
        <v>0</v>
      </c>
      <c r="H233" s="68">
        <v>0</v>
      </c>
      <c r="I233" s="68">
        <v>0</v>
      </c>
      <c r="J233" s="68">
        <v>0</v>
      </c>
      <c r="K233" s="68">
        <v>0</v>
      </c>
      <c r="L233" s="68">
        <v>0</v>
      </c>
      <c r="M233" s="68">
        <v>0</v>
      </c>
      <c r="N233" s="68">
        <v>0</v>
      </c>
      <c r="O233" s="68">
        <v>0</v>
      </c>
      <c r="P233" s="68">
        <v>0</v>
      </c>
      <c r="Q233" s="68">
        <v>0</v>
      </c>
      <c r="R233" s="68">
        <v>0</v>
      </c>
      <c r="S233" s="68">
        <v>0</v>
      </c>
      <c r="T233" s="68">
        <v>0</v>
      </c>
      <c r="U233" s="68">
        <v>0</v>
      </c>
      <c r="V233" s="68">
        <v>0</v>
      </c>
      <c r="W233" s="68">
        <v>0</v>
      </c>
      <c r="X233" s="68">
        <v>0</v>
      </c>
      <c r="Y233" s="68">
        <v>0</v>
      </c>
      <c r="Z233" s="68">
        <v>0</v>
      </c>
      <c r="AA233" s="68">
        <v>0</v>
      </c>
      <c r="AB233" s="24">
        <f t="shared" si="29"/>
        <v>0</v>
      </c>
      <c r="AC233" s="46"/>
      <c r="AE233" s="46"/>
      <c r="AF233" s="46"/>
      <c r="AG233" s="46"/>
      <c r="AH233" s="46"/>
      <c r="AI233" s="46"/>
      <c r="AJ233" s="46"/>
      <c r="AK233" s="46"/>
      <c r="AL233" s="46"/>
      <c r="AM233" s="46"/>
      <c r="AN233" s="46"/>
      <c r="AO233" s="46"/>
      <c r="AP233" s="46"/>
      <c r="AQ233" s="46"/>
      <c r="AR233" s="46"/>
      <c r="AS233" s="46"/>
      <c r="AT233" s="46"/>
      <c r="AU233" s="46"/>
      <c r="AV233" s="46"/>
      <c r="AW233" s="46"/>
      <c r="AX233" s="46"/>
      <c r="AZ233" s="17"/>
    </row>
    <row r="234" spans="2:52" s="24" customFormat="1" ht="12.75" customHeight="1" x14ac:dyDescent="0.2">
      <c r="B234" s="31" t="s">
        <v>188</v>
      </c>
      <c r="C234" s="31" t="s">
        <v>94</v>
      </c>
      <c r="D234" s="31" t="s">
        <v>20</v>
      </c>
      <c r="E234" s="31"/>
      <c r="F234" s="65">
        <f t="shared" si="28"/>
        <v>50.699924199999998</v>
      </c>
      <c r="G234" s="68">
        <v>38.779762300000002</v>
      </c>
      <c r="H234" s="68">
        <v>0</v>
      </c>
      <c r="I234" s="68">
        <v>0</v>
      </c>
      <c r="J234" s="68">
        <v>11.9201619</v>
      </c>
      <c r="K234" s="68">
        <v>11.9201619</v>
      </c>
      <c r="L234" s="68">
        <v>9.0704478000000002</v>
      </c>
      <c r="M234" s="68">
        <v>0</v>
      </c>
      <c r="N234" s="68">
        <v>0</v>
      </c>
      <c r="O234" s="68">
        <v>0</v>
      </c>
      <c r="P234" s="68">
        <v>0</v>
      </c>
      <c r="Q234" s="68">
        <v>0</v>
      </c>
      <c r="R234" s="68">
        <v>0</v>
      </c>
      <c r="S234" s="68">
        <v>0</v>
      </c>
      <c r="T234" s="68">
        <v>0</v>
      </c>
      <c r="U234" s="68">
        <v>0</v>
      </c>
      <c r="V234" s="68">
        <v>0</v>
      </c>
      <c r="W234" s="68">
        <v>0</v>
      </c>
      <c r="X234" s="68">
        <v>0</v>
      </c>
      <c r="Y234" s="68">
        <v>0</v>
      </c>
      <c r="Z234" s="68">
        <v>0</v>
      </c>
      <c r="AA234" s="68">
        <v>0</v>
      </c>
      <c r="AB234" s="24">
        <f t="shared" si="29"/>
        <v>1</v>
      </c>
      <c r="AC234" s="46"/>
      <c r="AE234" s="46"/>
      <c r="AF234" s="46"/>
      <c r="AG234" s="46"/>
      <c r="AH234" s="46"/>
      <c r="AI234" s="46"/>
      <c r="AJ234" s="46"/>
      <c r="AK234" s="46"/>
      <c r="AL234" s="46"/>
      <c r="AM234" s="46"/>
      <c r="AN234" s="46"/>
      <c r="AO234" s="46"/>
      <c r="AP234" s="46"/>
      <c r="AQ234" s="46"/>
      <c r="AR234" s="46"/>
      <c r="AS234" s="46"/>
      <c r="AT234" s="46"/>
      <c r="AU234" s="46"/>
      <c r="AV234" s="46"/>
      <c r="AW234" s="46"/>
      <c r="AX234" s="46"/>
      <c r="AZ234" s="17"/>
    </row>
    <row r="235" spans="2:52" s="24" customFormat="1" ht="12.75" customHeight="1" x14ac:dyDescent="0.2">
      <c r="B235" s="31" t="s">
        <v>189</v>
      </c>
      <c r="C235" s="31" t="s">
        <v>58</v>
      </c>
      <c r="D235" s="31" t="s">
        <v>20</v>
      </c>
      <c r="E235" s="31"/>
      <c r="F235" s="65">
        <f t="shared" si="28"/>
        <v>92.643867400000005</v>
      </c>
      <c r="G235" s="68">
        <v>2.8725966000000001</v>
      </c>
      <c r="H235" s="68">
        <v>0</v>
      </c>
      <c r="I235" s="68">
        <v>0</v>
      </c>
      <c r="J235" s="68">
        <v>33.658003700000002</v>
      </c>
      <c r="K235" s="68">
        <v>33.658003700000002</v>
      </c>
      <c r="L235" s="68">
        <v>31.119012600000001</v>
      </c>
      <c r="M235" s="68">
        <v>0</v>
      </c>
      <c r="N235" s="68">
        <v>0</v>
      </c>
      <c r="O235" s="68">
        <v>0</v>
      </c>
      <c r="P235" s="68">
        <v>0</v>
      </c>
      <c r="Q235" s="68">
        <v>0</v>
      </c>
      <c r="R235" s="68">
        <v>0</v>
      </c>
      <c r="S235" s="68">
        <v>0</v>
      </c>
      <c r="T235" s="68">
        <v>0</v>
      </c>
      <c r="U235" s="68">
        <v>0</v>
      </c>
      <c r="V235" s="68">
        <v>56.113267100000002</v>
      </c>
      <c r="W235" s="68">
        <v>56.113267100000002</v>
      </c>
      <c r="X235" s="68">
        <v>56.113267100000002</v>
      </c>
      <c r="Y235" s="68">
        <v>0</v>
      </c>
      <c r="Z235" s="68">
        <v>0</v>
      </c>
      <c r="AA235" s="68">
        <v>0</v>
      </c>
      <c r="AB235" s="24">
        <f t="shared" si="29"/>
        <v>1</v>
      </c>
      <c r="AC235" s="46"/>
      <c r="AE235" s="46"/>
      <c r="AF235" s="46"/>
      <c r="AG235" s="46"/>
      <c r="AH235" s="46"/>
      <c r="AI235" s="46"/>
      <c r="AJ235" s="46"/>
      <c r="AK235" s="46"/>
      <c r="AL235" s="46"/>
      <c r="AM235" s="46"/>
      <c r="AN235" s="46"/>
      <c r="AO235" s="46"/>
      <c r="AP235" s="46"/>
      <c r="AQ235" s="46"/>
      <c r="AR235" s="46"/>
      <c r="AS235" s="46"/>
      <c r="AT235" s="46"/>
      <c r="AU235" s="46"/>
      <c r="AV235" s="46"/>
      <c r="AW235" s="46"/>
      <c r="AX235" s="46"/>
      <c r="AZ235" s="17"/>
    </row>
    <row r="236" spans="2:52" s="24" customFormat="1" ht="12.75" customHeight="1" x14ac:dyDescent="0.2">
      <c r="B236" s="31" t="s">
        <v>190</v>
      </c>
      <c r="C236" s="31" t="s">
        <v>88</v>
      </c>
      <c r="D236" s="31" t="s">
        <v>21</v>
      </c>
      <c r="E236" s="31"/>
      <c r="F236" s="65">
        <f t="shared" si="28"/>
        <v>0</v>
      </c>
      <c r="G236" s="68">
        <v>0</v>
      </c>
      <c r="H236" s="68">
        <v>0</v>
      </c>
      <c r="I236" s="68">
        <v>0</v>
      </c>
      <c r="J236" s="68">
        <v>0</v>
      </c>
      <c r="K236" s="68">
        <v>0</v>
      </c>
      <c r="L236" s="68">
        <v>0</v>
      </c>
      <c r="M236" s="68">
        <v>0</v>
      </c>
      <c r="N236" s="68">
        <v>0</v>
      </c>
      <c r="O236" s="68">
        <v>0</v>
      </c>
      <c r="P236" s="68">
        <v>0</v>
      </c>
      <c r="Q236" s="68">
        <v>0</v>
      </c>
      <c r="R236" s="68">
        <v>0</v>
      </c>
      <c r="S236" s="68">
        <v>0</v>
      </c>
      <c r="T236" s="68">
        <v>0</v>
      </c>
      <c r="U236" s="68">
        <v>0</v>
      </c>
      <c r="V236" s="68">
        <v>0</v>
      </c>
      <c r="W236" s="68">
        <v>0</v>
      </c>
      <c r="X236" s="68">
        <v>0</v>
      </c>
      <c r="Y236" s="68">
        <v>0</v>
      </c>
      <c r="Z236" s="68">
        <v>0</v>
      </c>
      <c r="AA236" s="68">
        <v>0</v>
      </c>
      <c r="AB236" s="24">
        <f t="shared" si="29"/>
        <v>0</v>
      </c>
      <c r="AC236" s="46"/>
      <c r="AE236" s="46"/>
      <c r="AF236" s="46"/>
      <c r="AG236" s="46"/>
      <c r="AH236" s="46"/>
      <c r="AI236" s="46"/>
      <c r="AJ236" s="46"/>
      <c r="AK236" s="46"/>
      <c r="AL236" s="46"/>
      <c r="AM236" s="46"/>
      <c r="AN236" s="46"/>
      <c r="AO236" s="46"/>
      <c r="AP236" s="46"/>
      <c r="AQ236" s="46"/>
      <c r="AR236" s="46"/>
      <c r="AS236" s="46"/>
      <c r="AT236" s="46"/>
      <c r="AU236" s="46"/>
      <c r="AV236" s="46"/>
      <c r="AW236" s="46"/>
      <c r="AX236" s="46"/>
      <c r="AZ236" s="17"/>
    </row>
    <row r="237" spans="2:52" s="24" customFormat="1" ht="12.75" customHeight="1" x14ac:dyDescent="0.2">
      <c r="B237" s="31" t="s">
        <v>191</v>
      </c>
      <c r="C237" s="31" t="s">
        <v>61</v>
      </c>
      <c r="D237" s="31" t="s">
        <v>19</v>
      </c>
      <c r="E237" s="31" t="s">
        <v>10</v>
      </c>
      <c r="F237" s="65">
        <f t="shared" si="28"/>
        <v>5.2865141800000002</v>
      </c>
      <c r="G237" s="68">
        <v>0.82366068000000003</v>
      </c>
      <c r="H237" s="68">
        <v>0</v>
      </c>
      <c r="I237" s="68">
        <v>0</v>
      </c>
      <c r="J237" s="68">
        <v>4.4324937000000002</v>
      </c>
      <c r="K237" s="68">
        <v>4.4324937000000002</v>
      </c>
      <c r="L237" s="68">
        <v>1.0306840100000001</v>
      </c>
      <c r="M237" s="68">
        <v>0</v>
      </c>
      <c r="N237" s="68">
        <v>0</v>
      </c>
      <c r="O237" s="68">
        <v>0</v>
      </c>
      <c r="P237" s="68">
        <v>0</v>
      </c>
      <c r="Q237" s="68">
        <v>0</v>
      </c>
      <c r="R237" s="68">
        <v>0</v>
      </c>
      <c r="S237" s="68">
        <v>0</v>
      </c>
      <c r="T237" s="68">
        <v>0</v>
      </c>
      <c r="U237" s="68">
        <v>0</v>
      </c>
      <c r="V237" s="68">
        <v>0</v>
      </c>
      <c r="W237" s="68">
        <v>0</v>
      </c>
      <c r="X237" s="68">
        <v>0</v>
      </c>
      <c r="Y237" s="68">
        <v>3.0359799999999999E-2</v>
      </c>
      <c r="Z237" s="68">
        <v>3.0359799999999999E-2</v>
      </c>
      <c r="AA237" s="68">
        <v>3.0359799999999999E-2</v>
      </c>
      <c r="AB237" s="24">
        <f t="shared" si="29"/>
        <v>1</v>
      </c>
      <c r="AC237" s="46"/>
      <c r="AE237" s="46"/>
      <c r="AF237" s="46"/>
      <c r="AG237" s="46"/>
      <c r="AH237" s="46"/>
      <c r="AI237" s="46"/>
      <c r="AJ237" s="46"/>
      <c r="AK237" s="46"/>
      <c r="AL237" s="46"/>
      <c r="AM237" s="46"/>
      <c r="AN237" s="46"/>
      <c r="AO237" s="46"/>
      <c r="AP237" s="46"/>
      <c r="AQ237" s="46"/>
      <c r="AR237" s="46"/>
      <c r="AS237" s="46"/>
      <c r="AT237" s="46"/>
      <c r="AU237" s="46"/>
      <c r="AV237" s="46"/>
      <c r="AW237" s="46"/>
      <c r="AX237" s="46"/>
      <c r="AZ237" s="17"/>
    </row>
    <row r="238" spans="2:52" s="24" customFormat="1" ht="12.75" customHeight="1" x14ac:dyDescent="0.2">
      <c r="B238" s="31" t="s">
        <v>192</v>
      </c>
      <c r="C238" s="31" t="s">
        <v>79</v>
      </c>
      <c r="D238" s="31" t="s">
        <v>20</v>
      </c>
      <c r="E238" s="31"/>
      <c r="F238" s="65">
        <f t="shared" si="28"/>
        <v>200.87378230000002</v>
      </c>
      <c r="G238" s="68">
        <v>1.5725560000000001</v>
      </c>
      <c r="H238" s="68">
        <v>0</v>
      </c>
      <c r="I238" s="68">
        <v>0</v>
      </c>
      <c r="J238" s="68">
        <v>0.91285550000000004</v>
      </c>
      <c r="K238" s="68">
        <v>0.91285550000000004</v>
      </c>
      <c r="L238" s="68">
        <v>0.91285550000000004</v>
      </c>
      <c r="M238" s="68">
        <v>0</v>
      </c>
      <c r="N238" s="68">
        <v>0</v>
      </c>
      <c r="O238" s="68">
        <v>0</v>
      </c>
      <c r="P238" s="68">
        <v>188.93197280000001</v>
      </c>
      <c r="Q238" s="68">
        <v>188.93197280000001</v>
      </c>
      <c r="R238" s="68">
        <v>187.43374220000001</v>
      </c>
      <c r="S238" s="68">
        <v>0</v>
      </c>
      <c r="T238" s="68">
        <v>0</v>
      </c>
      <c r="U238" s="68">
        <v>0</v>
      </c>
      <c r="V238" s="68">
        <v>9.4563980000000001</v>
      </c>
      <c r="W238" s="68">
        <v>9.4563980000000001</v>
      </c>
      <c r="X238" s="68">
        <v>9.4563980000000001</v>
      </c>
      <c r="Y238" s="68">
        <v>0</v>
      </c>
      <c r="Z238" s="68">
        <v>0</v>
      </c>
      <c r="AA238" s="68">
        <v>0</v>
      </c>
      <c r="AB238" s="24">
        <f t="shared" si="29"/>
        <v>1</v>
      </c>
      <c r="AC238" s="46"/>
      <c r="AE238" s="46"/>
      <c r="AF238" s="46"/>
      <c r="AG238" s="46"/>
      <c r="AH238" s="46"/>
      <c r="AI238" s="46"/>
      <c r="AJ238" s="46"/>
      <c r="AK238" s="46"/>
      <c r="AL238" s="46"/>
      <c r="AM238" s="46"/>
      <c r="AN238" s="46"/>
      <c r="AO238" s="46"/>
      <c r="AP238" s="46"/>
      <c r="AQ238" s="46"/>
      <c r="AR238" s="46"/>
      <c r="AS238" s="46"/>
      <c r="AT238" s="46"/>
      <c r="AU238" s="46"/>
      <c r="AV238" s="46"/>
      <c r="AW238" s="46"/>
      <c r="AX238" s="46"/>
      <c r="AZ238" s="17"/>
    </row>
    <row r="239" spans="2:52" s="24" customFormat="1" ht="12.75" customHeight="1" x14ac:dyDescent="0.2">
      <c r="B239" s="31" t="s">
        <v>193</v>
      </c>
      <c r="C239" s="31" t="s">
        <v>88</v>
      </c>
      <c r="D239" s="31" t="s">
        <v>21</v>
      </c>
      <c r="E239" s="31"/>
      <c r="F239" s="65">
        <f t="shared" si="28"/>
        <v>17.4341759</v>
      </c>
      <c r="G239" s="68">
        <v>3.4838822999999999</v>
      </c>
      <c r="H239" s="68">
        <v>0</v>
      </c>
      <c r="I239" s="68">
        <v>0</v>
      </c>
      <c r="J239" s="68">
        <v>7.0812192999999999</v>
      </c>
      <c r="K239" s="68">
        <v>7.0812192999999999</v>
      </c>
      <c r="L239" s="68">
        <v>6.0492321999999996</v>
      </c>
      <c r="M239" s="68">
        <v>0</v>
      </c>
      <c r="N239" s="68">
        <v>0</v>
      </c>
      <c r="O239" s="68">
        <v>0</v>
      </c>
      <c r="P239" s="68">
        <v>0</v>
      </c>
      <c r="Q239" s="68">
        <v>0</v>
      </c>
      <c r="R239" s="68">
        <v>0</v>
      </c>
      <c r="S239" s="68">
        <v>0</v>
      </c>
      <c r="T239" s="68">
        <v>0</v>
      </c>
      <c r="U239" s="68">
        <v>0</v>
      </c>
      <c r="V239" s="68">
        <v>0</v>
      </c>
      <c r="W239" s="68">
        <v>0</v>
      </c>
      <c r="X239" s="68">
        <v>0</v>
      </c>
      <c r="Y239" s="68">
        <v>6.8690743000000003</v>
      </c>
      <c r="Z239" s="68">
        <v>6.8690743000000003</v>
      </c>
      <c r="AA239" s="68">
        <v>6.8690743000000003</v>
      </c>
      <c r="AB239" s="24">
        <f t="shared" si="29"/>
        <v>1</v>
      </c>
      <c r="AC239" s="46"/>
      <c r="AE239" s="46"/>
      <c r="AF239" s="46"/>
      <c r="AG239" s="46"/>
      <c r="AH239" s="46"/>
      <c r="AI239" s="46"/>
      <c r="AJ239" s="46"/>
      <c r="AK239" s="46"/>
      <c r="AL239" s="46"/>
      <c r="AM239" s="46"/>
      <c r="AN239" s="46"/>
      <c r="AO239" s="46"/>
      <c r="AP239" s="46"/>
      <c r="AQ239" s="46"/>
      <c r="AR239" s="46"/>
      <c r="AS239" s="46"/>
      <c r="AT239" s="46"/>
      <c r="AU239" s="46"/>
      <c r="AV239" s="46"/>
      <c r="AW239" s="46"/>
      <c r="AX239" s="46"/>
      <c r="AZ239" s="17"/>
    </row>
    <row r="240" spans="2:52" s="24" customFormat="1" ht="12.75" customHeight="1" x14ac:dyDescent="0.2">
      <c r="B240" s="31" t="s">
        <v>194</v>
      </c>
      <c r="C240" s="31" t="s">
        <v>82</v>
      </c>
      <c r="D240" s="31" t="s">
        <v>21</v>
      </c>
      <c r="E240" s="31"/>
      <c r="F240" s="65">
        <f t="shared" si="28"/>
        <v>128.2174401</v>
      </c>
      <c r="G240" s="68">
        <v>4.1599693999999996</v>
      </c>
      <c r="H240" s="68">
        <v>0</v>
      </c>
      <c r="I240" s="68">
        <v>0</v>
      </c>
      <c r="J240" s="68">
        <v>8.9936938000000008</v>
      </c>
      <c r="K240" s="68">
        <v>8.9936938000000008</v>
      </c>
      <c r="L240" s="68">
        <v>7.6991331000000001</v>
      </c>
      <c r="M240" s="68">
        <v>0</v>
      </c>
      <c r="N240" s="68">
        <v>0</v>
      </c>
      <c r="O240" s="68">
        <v>0</v>
      </c>
      <c r="P240" s="68">
        <v>89.056499900000006</v>
      </c>
      <c r="Q240" s="68">
        <v>89.056499900000006</v>
      </c>
      <c r="R240" s="68">
        <v>85.9109184</v>
      </c>
      <c r="S240" s="68">
        <v>0</v>
      </c>
      <c r="T240" s="68">
        <v>0</v>
      </c>
      <c r="U240" s="68">
        <v>0</v>
      </c>
      <c r="V240" s="68">
        <v>6.5744911999999998</v>
      </c>
      <c r="W240" s="68">
        <v>6.5744911999999998</v>
      </c>
      <c r="X240" s="68">
        <v>6.5744911999999998</v>
      </c>
      <c r="Y240" s="68">
        <v>19.432785800000001</v>
      </c>
      <c r="Z240" s="68">
        <v>19.432785800000001</v>
      </c>
      <c r="AA240" s="68">
        <v>19.3481992</v>
      </c>
      <c r="AB240" s="24">
        <f t="shared" si="29"/>
        <v>1</v>
      </c>
      <c r="AC240" s="46" t="s">
        <v>195</v>
      </c>
      <c r="AE240" s="46"/>
      <c r="AF240" s="46"/>
      <c r="AG240" s="46"/>
      <c r="AH240" s="46"/>
      <c r="AI240" s="46"/>
      <c r="AJ240" s="46"/>
      <c r="AK240" s="46"/>
      <c r="AL240" s="46"/>
      <c r="AM240" s="46"/>
      <c r="AN240" s="46"/>
      <c r="AO240" s="46"/>
      <c r="AP240" s="46"/>
      <c r="AQ240" s="46"/>
      <c r="AR240" s="46"/>
      <c r="AS240" s="46"/>
      <c r="AT240" s="46"/>
      <c r="AU240" s="46"/>
      <c r="AV240" s="46"/>
      <c r="AW240" s="46"/>
      <c r="AX240" s="46"/>
      <c r="AZ240" s="17"/>
    </row>
    <row r="241" spans="2:52" s="24" customFormat="1" ht="12.75" customHeight="1" x14ac:dyDescent="0.2">
      <c r="B241" s="31" t="s">
        <v>196</v>
      </c>
      <c r="C241" s="31" t="s">
        <v>73</v>
      </c>
      <c r="D241" s="31" t="s">
        <v>22</v>
      </c>
      <c r="E241" s="31"/>
      <c r="F241" s="65">
        <f t="shared" si="28"/>
        <v>318.2596479</v>
      </c>
      <c r="G241" s="68">
        <v>40.196599800000001</v>
      </c>
      <c r="H241" s="68">
        <v>0</v>
      </c>
      <c r="I241" s="68">
        <v>0</v>
      </c>
      <c r="J241" s="68">
        <v>115.07694619999999</v>
      </c>
      <c r="K241" s="68">
        <v>115.07694619999999</v>
      </c>
      <c r="L241" s="68">
        <v>94.264691900000003</v>
      </c>
      <c r="M241" s="68">
        <v>0</v>
      </c>
      <c r="N241" s="68">
        <v>0</v>
      </c>
      <c r="O241" s="68">
        <v>0</v>
      </c>
      <c r="P241" s="68">
        <v>19.795077899999999</v>
      </c>
      <c r="Q241" s="68">
        <v>19.795077899999999</v>
      </c>
      <c r="R241" s="68">
        <v>19.6438475</v>
      </c>
      <c r="S241" s="68">
        <v>20.4350445</v>
      </c>
      <c r="T241" s="68">
        <v>20.4350445</v>
      </c>
      <c r="U241" s="68">
        <v>20.4350445</v>
      </c>
      <c r="V241" s="68">
        <v>0</v>
      </c>
      <c r="W241" s="68">
        <v>0</v>
      </c>
      <c r="X241" s="68">
        <v>0</v>
      </c>
      <c r="Y241" s="68">
        <v>122.7559795</v>
      </c>
      <c r="Z241" s="68">
        <v>122.7559795</v>
      </c>
      <c r="AA241" s="68">
        <v>122.7442473</v>
      </c>
      <c r="AB241" s="24">
        <f t="shared" si="29"/>
        <v>1</v>
      </c>
      <c r="AC241" s="46"/>
      <c r="AE241" s="46"/>
      <c r="AF241" s="46"/>
      <c r="AG241" s="46"/>
      <c r="AH241" s="46"/>
      <c r="AI241" s="46"/>
      <c r="AJ241" s="46"/>
      <c r="AK241" s="46"/>
      <c r="AL241" s="46"/>
      <c r="AM241" s="46"/>
      <c r="AN241" s="46"/>
      <c r="AO241" s="46"/>
      <c r="AP241" s="46"/>
      <c r="AQ241" s="46"/>
      <c r="AR241" s="46"/>
      <c r="AS241" s="46"/>
      <c r="AT241" s="46"/>
      <c r="AU241" s="46"/>
      <c r="AV241" s="46"/>
      <c r="AW241" s="46"/>
      <c r="AX241" s="46"/>
      <c r="AZ241" s="17"/>
    </row>
    <row r="242" spans="2:52" s="24" customFormat="1" ht="12.75" customHeight="1" x14ac:dyDescent="0.2">
      <c r="B242" s="31" t="s">
        <v>197</v>
      </c>
      <c r="C242" s="31" t="s">
        <v>79</v>
      </c>
      <c r="D242" s="31" t="s">
        <v>20</v>
      </c>
      <c r="E242" s="31"/>
      <c r="F242" s="65">
        <f t="shared" si="28"/>
        <v>302.19767569999999</v>
      </c>
      <c r="G242" s="68">
        <v>2.3873047000000001</v>
      </c>
      <c r="H242" s="68">
        <v>0</v>
      </c>
      <c r="I242" s="68">
        <v>0</v>
      </c>
      <c r="J242" s="68">
        <v>0.80361660000000001</v>
      </c>
      <c r="K242" s="68">
        <v>0.80361660000000001</v>
      </c>
      <c r="L242" s="68">
        <v>0.80361660000000001</v>
      </c>
      <c r="M242" s="68">
        <v>0</v>
      </c>
      <c r="N242" s="68">
        <v>0</v>
      </c>
      <c r="O242" s="68">
        <v>0</v>
      </c>
      <c r="P242" s="68">
        <v>281.63890859999998</v>
      </c>
      <c r="Q242" s="68">
        <v>281.63890859999998</v>
      </c>
      <c r="R242" s="68">
        <v>279.38576239999998</v>
      </c>
      <c r="S242" s="68">
        <v>0</v>
      </c>
      <c r="T242" s="68">
        <v>0</v>
      </c>
      <c r="U242" s="68">
        <v>0</v>
      </c>
      <c r="V242" s="68">
        <v>17.367845800000001</v>
      </c>
      <c r="W242" s="68">
        <v>17.367845800000001</v>
      </c>
      <c r="X242" s="68">
        <v>17.355483799999998</v>
      </c>
      <c r="Y242" s="68">
        <v>0</v>
      </c>
      <c r="Z242" s="68">
        <v>0</v>
      </c>
      <c r="AA242" s="68">
        <v>0</v>
      </c>
      <c r="AB242" s="24">
        <f t="shared" si="29"/>
        <v>1</v>
      </c>
      <c r="AC242" s="46"/>
      <c r="AE242" s="46"/>
      <c r="AF242" s="46"/>
      <c r="AG242" s="46"/>
      <c r="AH242" s="46"/>
      <c r="AI242" s="46"/>
      <c r="AJ242" s="46"/>
      <c r="AK242" s="46"/>
      <c r="AL242" s="46"/>
      <c r="AM242" s="46"/>
      <c r="AN242" s="46"/>
      <c r="AO242" s="46"/>
      <c r="AP242" s="46"/>
      <c r="AQ242" s="46"/>
      <c r="AR242" s="46"/>
      <c r="AS242" s="46"/>
      <c r="AT242" s="46"/>
      <c r="AU242" s="46"/>
      <c r="AV242" s="46"/>
      <c r="AW242" s="46"/>
      <c r="AX242" s="46"/>
      <c r="AZ242" s="17"/>
    </row>
    <row r="243" spans="2:52" s="24" customFormat="1" ht="12.75" customHeight="1" x14ac:dyDescent="0.2">
      <c r="B243" s="31" t="s">
        <v>198</v>
      </c>
      <c r="C243" s="31" t="s">
        <v>19</v>
      </c>
      <c r="D243" s="31" t="s">
        <v>19</v>
      </c>
      <c r="E243" s="31"/>
      <c r="F243" s="65">
        <f t="shared" si="28"/>
        <v>0</v>
      </c>
      <c r="G243" s="68">
        <v>0</v>
      </c>
      <c r="H243" s="68">
        <v>0</v>
      </c>
      <c r="I243" s="68">
        <v>0</v>
      </c>
      <c r="J243" s="68">
        <v>0</v>
      </c>
      <c r="K243" s="68">
        <v>0</v>
      </c>
      <c r="L243" s="68">
        <v>0</v>
      </c>
      <c r="M243" s="68">
        <v>0</v>
      </c>
      <c r="N243" s="68">
        <v>0</v>
      </c>
      <c r="O243" s="68">
        <v>0</v>
      </c>
      <c r="P243" s="68">
        <v>0</v>
      </c>
      <c r="Q243" s="68">
        <v>0</v>
      </c>
      <c r="R243" s="68">
        <v>0</v>
      </c>
      <c r="S243" s="68">
        <v>0</v>
      </c>
      <c r="T243" s="68">
        <v>0</v>
      </c>
      <c r="U243" s="68">
        <v>0</v>
      </c>
      <c r="V243" s="68">
        <v>0</v>
      </c>
      <c r="W243" s="68">
        <v>0</v>
      </c>
      <c r="X243" s="68">
        <v>0</v>
      </c>
      <c r="Y243" s="68">
        <v>0</v>
      </c>
      <c r="Z243" s="68">
        <v>0</v>
      </c>
      <c r="AA243" s="68">
        <v>0</v>
      </c>
      <c r="AB243" s="24">
        <f t="shared" si="29"/>
        <v>0</v>
      </c>
      <c r="AC243" s="46"/>
      <c r="AE243" s="46"/>
      <c r="AF243" s="46"/>
      <c r="AG243" s="46"/>
      <c r="AH243" s="46"/>
      <c r="AI243" s="46"/>
      <c r="AJ243" s="46"/>
      <c r="AK243" s="46"/>
      <c r="AL243" s="46"/>
      <c r="AM243" s="46"/>
      <c r="AN243" s="46"/>
      <c r="AO243" s="46"/>
      <c r="AP243" s="46"/>
      <c r="AQ243" s="46"/>
      <c r="AR243" s="46"/>
      <c r="AS243" s="46"/>
      <c r="AT243" s="46"/>
      <c r="AU243" s="46"/>
      <c r="AV243" s="46"/>
      <c r="AW243" s="46"/>
      <c r="AX243" s="46"/>
      <c r="AZ243" s="17"/>
    </row>
    <row r="244" spans="2:52" s="24" customFormat="1" ht="12.75" customHeight="1" x14ac:dyDescent="0.2">
      <c r="B244" s="31" t="s">
        <v>199</v>
      </c>
      <c r="C244" s="31" t="s">
        <v>68</v>
      </c>
      <c r="D244" s="31" t="s">
        <v>18</v>
      </c>
      <c r="E244" s="31"/>
      <c r="F244" s="65">
        <f t="shared" si="28"/>
        <v>2.6980219999999999E-2</v>
      </c>
      <c r="G244" s="68">
        <v>0</v>
      </c>
      <c r="H244" s="68">
        <v>0</v>
      </c>
      <c r="I244" s="68">
        <v>0</v>
      </c>
      <c r="J244" s="68">
        <v>2.6980219999999999E-2</v>
      </c>
      <c r="K244" s="68">
        <v>2.6980219999999999E-2</v>
      </c>
      <c r="L244" s="68">
        <v>2.6980219999999999E-2</v>
      </c>
      <c r="M244" s="68">
        <v>0</v>
      </c>
      <c r="N244" s="68">
        <v>0</v>
      </c>
      <c r="O244" s="68">
        <v>0</v>
      </c>
      <c r="P244" s="68">
        <v>0</v>
      </c>
      <c r="Q244" s="68">
        <v>0</v>
      </c>
      <c r="R244" s="68">
        <v>0</v>
      </c>
      <c r="S244" s="68">
        <v>0</v>
      </c>
      <c r="T244" s="68">
        <v>0</v>
      </c>
      <c r="U244" s="68">
        <v>0</v>
      </c>
      <c r="V244" s="68">
        <v>0</v>
      </c>
      <c r="W244" s="68">
        <v>0</v>
      </c>
      <c r="X244" s="68">
        <v>0</v>
      </c>
      <c r="Y244" s="68">
        <v>0</v>
      </c>
      <c r="Z244" s="68">
        <v>0</v>
      </c>
      <c r="AA244" s="68">
        <v>0</v>
      </c>
      <c r="AB244" s="24">
        <f t="shared" si="29"/>
        <v>1</v>
      </c>
      <c r="AC244" s="46"/>
      <c r="AE244" s="46"/>
      <c r="AF244" s="46"/>
      <c r="AG244" s="46"/>
      <c r="AH244" s="46"/>
      <c r="AI244" s="46"/>
      <c r="AJ244" s="46"/>
      <c r="AK244" s="46"/>
      <c r="AL244" s="46"/>
      <c r="AM244" s="46"/>
      <c r="AN244" s="46"/>
      <c r="AO244" s="46"/>
      <c r="AP244" s="46"/>
      <c r="AQ244" s="46"/>
      <c r="AR244" s="46"/>
      <c r="AS244" s="46"/>
      <c r="AT244" s="46"/>
      <c r="AU244" s="46"/>
      <c r="AV244" s="46"/>
      <c r="AW244" s="46"/>
      <c r="AX244" s="46"/>
      <c r="AZ244" s="17"/>
    </row>
    <row r="245" spans="2:52" ht="12.75" customHeight="1" x14ac:dyDescent="0.2">
      <c r="B245" s="31" t="s">
        <v>200</v>
      </c>
      <c r="C245" s="31" t="s">
        <v>97</v>
      </c>
      <c r="D245" s="31" t="s">
        <v>20</v>
      </c>
      <c r="E245" s="31"/>
      <c r="F245" s="65">
        <f t="shared" si="28"/>
        <v>0</v>
      </c>
      <c r="G245" s="68">
        <v>0</v>
      </c>
      <c r="H245" s="68">
        <v>0</v>
      </c>
      <c r="I245" s="68">
        <v>0</v>
      </c>
      <c r="J245" s="68">
        <v>0</v>
      </c>
      <c r="K245" s="68">
        <v>0</v>
      </c>
      <c r="L245" s="68">
        <v>0</v>
      </c>
      <c r="M245" s="68">
        <v>0</v>
      </c>
      <c r="N245" s="68">
        <v>0</v>
      </c>
      <c r="O245" s="68">
        <v>0</v>
      </c>
      <c r="P245" s="68">
        <v>0</v>
      </c>
      <c r="Q245" s="68">
        <v>0</v>
      </c>
      <c r="R245" s="68">
        <v>0</v>
      </c>
      <c r="S245" s="68">
        <v>0</v>
      </c>
      <c r="T245" s="68">
        <v>0</v>
      </c>
      <c r="U245" s="68">
        <v>0</v>
      </c>
      <c r="V245" s="68">
        <v>0</v>
      </c>
      <c r="W245" s="68">
        <v>0</v>
      </c>
      <c r="X245" s="68">
        <v>0</v>
      </c>
      <c r="Y245" s="68">
        <v>0</v>
      </c>
      <c r="Z245" s="68">
        <v>0</v>
      </c>
      <c r="AA245" s="68">
        <v>0</v>
      </c>
      <c r="AB245" s="24">
        <f t="shared" si="29"/>
        <v>0</v>
      </c>
      <c r="AZ245" s="73"/>
    </row>
    <row r="246" spans="2:52" ht="12.75" customHeight="1" x14ac:dyDescent="0.2">
      <c r="B246" s="31" t="s">
        <v>201</v>
      </c>
      <c r="C246" s="31" t="s">
        <v>63</v>
      </c>
      <c r="D246" s="31" t="s">
        <v>21</v>
      </c>
      <c r="E246" s="31"/>
      <c r="F246" s="65">
        <f t="shared" si="28"/>
        <v>27.966266400000002</v>
      </c>
      <c r="G246" s="68">
        <v>6.2167380000000003</v>
      </c>
      <c r="H246" s="68">
        <v>0</v>
      </c>
      <c r="I246" s="68">
        <v>0</v>
      </c>
      <c r="J246" s="68">
        <v>15.1769689</v>
      </c>
      <c r="K246" s="68">
        <v>15.1769689</v>
      </c>
      <c r="L246" s="68">
        <v>11.567094000000001</v>
      </c>
      <c r="M246" s="68">
        <v>0</v>
      </c>
      <c r="N246" s="68">
        <v>0</v>
      </c>
      <c r="O246" s="68">
        <v>0</v>
      </c>
      <c r="P246" s="68">
        <v>0</v>
      </c>
      <c r="Q246" s="68">
        <v>0</v>
      </c>
      <c r="R246" s="68">
        <v>0</v>
      </c>
      <c r="S246" s="68">
        <v>0</v>
      </c>
      <c r="T246" s="68">
        <v>0</v>
      </c>
      <c r="U246" s="68">
        <v>0</v>
      </c>
      <c r="V246" s="68">
        <v>0</v>
      </c>
      <c r="W246" s="68">
        <v>0</v>
      </c>
      <c r="X246" s="68">
        <v>0</v>
      </c>
      <c r="Y246" s="68">
        <v>6.5725594999999997</v>
      </c>
      <c r="Z246" s="68">
        <v>6.5725594999999997</v>
      </c>
      <c r="AA246" s="68">
        <v>6.5725594999999997</v>
      </c>
      <c r="AB246" s="24">
        <f t="shared" si="29"/>
        <v>1</v>
      </c>
      <c r="AZ246" s="73"/>
    </row>
    <row r="247" spans="2:52" ht="12.75" customHeight="1" x14ac:dyDescent="0.2">
      <c r="B247" s="31" t="s">
        <v>202</v>
      </c>
      <c r="C247" s="31" t="s">
        <v>86</v>
      </c>
      <c r="D247" s="31" t="s">
        <v>21</v>
      </c>
      <c r="E247" s="31"/>
      <c r="F247" s="65">
        <f t="shared" si="28"/>
        <v>56.555390300000006</v>
      </c>
      <c r="G247" s="68">
        <v>8.1503388999999995</v>
      </c>
      <c r="H247" s="68">
        <v>0</v>
      </c>
      <c r="I247" s="68">
        <v>0</v>
      </c>
      <c r="J247" s="68">
        <v>33.570064100000003</v>
      </c>
      <c r="K247" s="68">
        <v>33.570064100000003</v>
      </c>
      <c r="L247" s="68">
        <v>26.0719621</v>
      </c>
      <c r="M247" s="68">
        <v>0</v>
      </c>
      <c r="N247" s="68">
        <v>0</v>
      </c>
      <c r="O247" s="68">
        <v>0</v>
      </c>
      <c r="P247" s="68">
        <v>0</v>
      </c>
      <c r="Q247" s="68">
        <v>0</v>
      </c>
      <c r="R247" s="68">
        <v>0</v>
      </c>
      <c r="S247" s="68">
        <v>0</v>
      </c>
      <c r="T247" s="68">
        <v>0</v>
      </c>
      <c r="U247" s="68">
        <v>0</v>
      </c>
      <c r="V247" s="68">
        <v>0</v>
      </c>
      <c r="W247" s="68">
        <v>0</v>
      </c>
      <c r="X247" s="68">
        <v>0</v>
      </c>
      <c r="Y247" s="68">
        <v>14.8349873</v>
      </c>
      <c r="Z247" s="68">
        <v>14.8349873</v>
      </c>
      <c r="AA247" s="68">
        <v>14.8349873</v>
      </c>
      <c r="AB247" s="24">
        <f t="shared" si="29"/>
        <v>1</v>
      </c>
      <c r="AZ247" s="73"/>
    </row>
    <row r="248" spans="2:52" ht="12.75" customHeight="1" x14ac:dyDescent="0.2">
      <c r="B248" s="31" t="s">
        <v>203</v>
      </c>
      <c r="C248" s="31" t="s">
        <v>94</v>
      </c>
      <c r="D248" s="31" t="s">
        <v>20</v>
      </c>
      <c r="E248" s="31"/>
      <c r="F248" s="65">
        <f t="shared" si="28"/>
        <v>49.282713600000008</v>
      </c>
      <c r="G248" s="68">
        <v>21.7682112</v>
      </c>
      <c r="H248" s="68">
        <v>0</v>
      </c>
      <c r="I248" s="68">
        <v>0</v>
      </c>
      <c r="J248" s="68">
        <v>17.930766200000001</v>
      </c>
      <c r="K248" s="68">
        <v>17.930766200000001</v>
      </c>
      <c r="L248" s="68">
        <v>12.618868600000001</v>
      </c>
      <c r="M248" s="68">
        <v>0</v>
      </c>
      <c r="N248" s="68">
        <v>0</v>
      </c>
      <c r="O248" s="68">
        <v>0</v>
      </c>
      <c r="P248" s="68">
        <v>0</v>
      </c>
      <c r="Q248" s="68">
        <v>0</v>
      </c>
      <c r="R248" s="68">
        <v>0</v>
      </c>
      <c r="S248" s="68">
        <v>0</v>
      </c>
      <c r="T248" s="68">
        <v>0</v>
      </c>
      <c r="U248" s="68">
        <v>0</v>
      </c>
      <c r="V248" s="68">
        <v>0</v>
      </c>
      <c r="W248" s="68">
        <v>0</v>
      </c>
      <c r="X248" s="68">
        <v>0</v>
      </c>
      <c r="Y248" s="68">
        <v>9.5837362000000006</v>
      </c>
      <c r="Z248" s="68">
        <v>9.5837362000000006</v>
      </c>
      <c r="AA248" s="68">
        <v>9.5472450000000002</v>
      </c>
      <c r="AB248" s="24">
        <f t="shared" si="29"/>
        <v>1</v>
      </c>
      <c r="AZ248" s="73"/>
    </row>
    <row r="249" spans="2:52" ht="12.75" customHeight="1" x14ac:dyDescent="0.2">
      <c r="B249" s="31" t="s">
        <v>204</v>
      </c>
      <c r="C249" s="31" t="s">
        <v>86</v>
      </c>
      <c r="D249" s="31" t="s">
        <v>21</v>
      </c>
      <c r="E249" s="31"/>
      <c r="F249" s="65">
        <f t="shared" si="28"/>
        <v>56.323051399999997</v>
      </c>
      <c r="G249" s="68">
        <v>9.3775575999999994</v>
      </c>
      <c r="H249" s="68">
        <v>0</v>
      </c>
      <c r="I249" s="68">
        <v>0</v>
      </c>
      <c r="J249" s="68">
        <v>21.725455700000001</v>
      </c>
      <c r="K249" s="68">
        <v>21.725455700000001</v>
      </c>
      <c r="L249" s="68">
        <v>11.5065767</v>
      </c>
      <c r="M249" s="68">
        <v>0</v>
      </c>
      <c r="N249" s="68">
        <v>0</v>
      </c>
      <c r="O249" s="68">
        <v>0</v>
      </c>
      <c r="P249" s="68">
        <v>0</v>
      </c>
      <c r="Q249" s="68">
        <v>0</v>
      </c>
      <c r="R249" s="68">
        <v>0</v>
      </c>
      <c r="S249" s="68">
        <v>0</v>
      </c>
      <c r="T249" s="68">
        <v>0</v>
      </c>
      <c r="U249" s="68">
        <v>0</v>
      </c>
      <c r="V249" s="68">
        <v>0</v>
      </c>
      <c r="W249" s="68">
        <v>0</v>
      </c>
      <c r="X249" s="68">
        <v>0</v>
      </c>
      <c r="Y249" s="68">
        <v>25.2200381</v>
      </c>
      <c r="Z249" s="68">
        <v>25.2200381</v>
      </c>
      <c r="AA249" s="68">
        <v>24.388691600000001</v>
      </c>
      <c r="AB249" s="24">
        <f t="shared" si="29"/>
        <v>1</v>
      </c>
      <c r="AZ249" s="73"/>
    </row>
    <row r="250" spans="2:52" ht="12.75" customHeight="1" x14ac:dyDescent="0.2">
      <c r="B250" s="31" t="s">
        <v>205</v>
      </c>
      <c r="C250" s="31" t="s">
        <v>79</v>
      </c>
      <c r="D250" s="31" t="s">
        <v>20</v>
      </c>
      <c r="E250" s="31"/>
      <c r="F250" s="65">
        <f t="shared" si="28"/>
        <v>31.0690609</v>
      </c>
      <c r="G250" s="68">
        <v>0</v>
      </c>
      <c r="H250" s="68">
        <v>0</v>
      </c>
      <c r="I250" s="68">
        <v>0</v>
      </c>
      <c r="J250" s="68">
        <v>0</v>
      </c>
      <c r="K250" s="68">
        <v>0</v>
      </c>
      <c r="L250" s="68">
        <v>0</v>
      </c>
      <c r="M250" s="68">
        <v>0</v>
      </c>
      <c r="N250" s="68">
        <v>0</v>
      </c>
      <c r="O250" s="68">
        <v>0</v>
      </c>
      <c r="P250" s="68">
        <v>0.12337380000000001</v>
      </c>
      <c r="Q250" s="68">
        <v>0.12337380000000001</v>
      </c>
      <c r="R250" s="68">
        <v>0.12337380000000001</v>
      </c>
      <c r="S250" s="68">
        <v>0</v>
      </c>
      <c r="T250" s="68">
        <v>0</v>
      </c>
      <c r="U250" s="68">
        <v>0</v>
      </c>
      <c r="V250" s="68">
        <v>30.945687100000001</v>
      </c>
      <c r="W250" s="68">
        <v>30.945687100000001</v>
      </c>
      <c r="X250" s="68">
        <v>30.933323300000001</v>
      </c>
      <c r="Y250" s="68">
        <v>0</v>
      </c>
      <c r="Z250" s="68">
        <v>0</v>
      </c>
      <c r="AA250" s="68">
        <v>0</v>
      </c>
      <c r="AB250" s="24">
        <f t="shared" si="29"/>
        <v>1</v>
      </c>
      <c r="AZ250" s="73"/>
    </row>
    <row r="251" spans="2:52" ht="12.75" customHeight="1" x14ac:dyDescent="0.2">
      <c r="B251" s="31" t="s">
        <v>206</v>
      </c>
      <c r="C251" s="31" t="s">
        <v>58</v>
      </c>
      <c r="D251" s="31" t="s">
        <v>20</v>
      </c>
      <c r="E251" s="31"/>
      <c r="F251" s="65">
        <f t="shared" si="28"/>
        <v>0</v>
      </c>
      <c r="G251" s="68">
        <v>0</v>
      </c>
      <c r="H251" s="68">
        <v>0</v>
      </c>
      <c r="I251" s="68">
        <v>0</v>
      </c>
      <c r="J251" s="68">
        <v>0</v>
      </c>
      <c r="K251" s="68">
        <v>0</v>
      </c>
      <c r="L251" s="68">
        <v>0</v>
      </c>
      <c r="M251" s="68">
        <v>0</v>
      </c>
      <c r="N251" s="68">
        <v>0</v>
      </c>
      <c r="O251" s="68">
        <v>0</v>
      </c>
      <c r="P251" s="68">
        <v>0</v>
      </c>
      <c r="Q251" s="68">
        <v>0</v>
      </c>
      <c r="R251" s="68">
        <v>0</v>
      </c>
      <c r="S251" s="68">
        <v>0</v>
      </c>
      <c r="T251" s="68">
        <v>0</v>
      </c>
      <c r="U251" s="68">
        <v>0</v>
      </c>
      <c r="V251" s="68">
        <v>0</v>
      </c>
      <c r="W251" s="68">
        <v>0</v>
      </c>
      <c r="X251" s="68">
        <v>0</v>
      </c>
      <c r="Y251" s="68">
        <v>0</v>
      </c>
      <c r="Z251" s="68">
        <v>0</v>
      </c>
      <c r="AA251" s="68">
        <v>0</v>
      </c>
      <c r="AB251" s="24">
        <f t="shared" si="29"/>
        <v>0</v>
      </c>
      <c r="AZ251" s="73"/>
    </row>
    <row r="252" spans="2:52" ht="12.75" customHeight="1" x14ac:dyDescent="0.2">
      <c r="B252" s="31" t="s">
        <v>207</v>
      </c>
      <c r="C252" s="31" t="s">
        <v>68</v>
      </c>
      <c r="D252" s="31" t="s">
        <v>18</v>
      </c>
      <c r="E252" s="31" t="s">
        <v>10</v>
      </c>
      <c r="F252" s="65">
        <f t="shared" si="28"/>
        <v>14.417171779999999</v>
      </c>
      <c r="G252" s="68">
        <v>6.8335349799999996</v>
      </c>
      <c r="H252" s="68">
        <v>0</v>
      </c>
      <c r="I252" s="68">
        <v>0</v>
      </c>
      <c r="J252" s="68">
        <v>5.3322203000000004</v>
      </c>
      <c r="K252" s="68">
        <v>5.3322203000000004</v>
      </c>
      <c r="L252" s="68">
        <v>4.1742799000000002</v>
      </c>
      <c r="M252" s="68">
        <v>0</v>
      </c>
      <c r="N252" s="68">
        <v>0</v>
      </c>
      <c r="O252" s="68">
        <v>0</v>
      </c>
      <c r="P252" s="68">
        <v>0</v>
      </c>
      <c r="Q252" s="68">
        <v>0</v>
      </c>
      <c r="R252" s="68">
        <v>0</v>
      </c>
      <c r="S252" s="68">
        <v>0</v>
      </c>
      <c r="T252" s="68">
        <v>0</v>
      </c>
      <c r="U252" s="68">
        <v>0</v>
      </c>
      <c r="V252" s="68">
        <v>0</v>
      </c>
      <c r="W252" s="68">
        <v>0</v>
      </c>
      <c r="X252" s="68">
        <v>0</v>
      </c>
      <c r="Y252" s="68">
        <v>2.2514164999999999</v>
      </c>
      <c r="Z252" s="68">
        <v>2.2514164999999999</v>
      </c>
      <c r="AA252" s="68">
        <v>2.2514164999999999</v>
      </c>
      <c r="AB252" s="24">
        <f t="shared" si="29"/>
        <v>1</v>
      </c>
      <c r="AZ252" s="73"/>
    </row>
    <row r="253" spans="2:52" ht="12.75" customHeight="1" x14ac:dyDescent="0.2">
      <c r="B253" s="31" t="s">
        <v>208</v>
      </c>
      <c r="C253" s="31" t="s">
        <v>77</v>
      </c>
      <c r="D253" s="31" t="s">
        <v>18</v>
      </c>
      <c r="E253" s="31"/>
      <c r="F253" s="65">
        <f t="shared" si="28"/>
        <v>675.10807937000004</v>
      </c>
      <c r="G253" s="68">
        <v>26.915623310000001</v>
      </c>
      <c r="H253" s="68">
        <v>0</v>
      </c>
      <c r="I253" s="68">
        <v>0</v>
      </c>
      <c r="J253" s="68">
        <v>180.0476481</v>
      </c>
      <c r="K253" s="68">
        <v>180.0476481</v>
      </c>
      <c r="L253" s="68">
        <v>116.82186565000001</v>
      </c>
      <c r="M253" s="68">
        <v>0</v>
      </c>
      <c r="N253" s="68">
        <v>0</v>
      </c>
      <c r="O253" s="68">
        <v>0</v>
      </c>
      <c r="P253" s="68">
        <v>247.8029219</v>
      </c>
      <c r="Q253" s="68">
        <v>247.8029219</v>
      </c>
      <c r="R253" s="68">
        <v>247.00373579999999</v>
      </c>
      <c r="S253" s="68">
        <v>6.5700065900000002</v>
      </c>
      <c r="T253" s="68">
        <v>6.5700065900000002</v>
      </c>
      <c r="U253" s="68">
        <v>5.8661814699999999</v>
      </c>
      <c r="V253" s="68">
        <v>28.6047291</v>
      </c>
      <c r="W253" s="68">
        <v>28.6047291</v>
      </c>
      <c r="X253" s="68">
        <v>28.5802564</v>
      </c>
      <c r="Y253" s="68">
        <v>185.16715037</v>
      </c>
      <c r="Z253" s="68">
        <v>185.16715037</v>
      </c>
      <c r="AA253" s="68">
        <v>169.05221363000001</v>
      </c>
      <c r="AB253" s="24">
        <f t="shared" si="29"/>
        <v>1</v>
      </c>
      <c r="AZ253" s="73"/>
    </row>
    <row r="254" spans="2:52" ht="12.75" customHeight="1" x14ac:dyDescent="0.2">
      <c r="B254" s="31" t="s">
        <v>209</v>
      </c>
      <c r="C254" s="31" t="s">
        <v>73</v>
      </c>
      <c r="D254" s="31" t="s">
        <v>22</v>
      </c>
      <c r="E254" s="31"/>
      <c r="F254" s="65">
        <f t="shared" si="28"/>
        <v>21.548579500000002</v>
      </c>
      <c r="G254" s="68">
        <v>8.1617832999999997</v>
      </c>
      <c r="H254" s="68">
        <v>0</v>
      </c>
      <c r="I254" s="68">
        <v>0</v>
      </c>
      <c r="J254" s="68">
        <v>11.843479800000001</v>
      </c>
      <c r="K254" s="68">
        <v>11.843479800000001</v>
      </c>
      <c r="L254" s="68">
        <v>9.1387649999999994</v>
      </c>
      <c r="M254" s="68">
        <v>0</v>
      </c>
      <c r="N254" s="68">
        <v>0</v>
      </c>
      <c r="O254" s="68">
        <v>0</v>
      </c>
      <c r="P254" s="68">
        <v>0</v>
      </c>
      <c r="Q254" s="68">
        <v>0</v>
      </c>
      <c r="R254" s="68">
        <v>0</v>
      </c>
      <c r="S254" s="68">
        <v>0</v>
      </c>
      <c r="T254" s="68">
        <v>0</v>
      </c>
      <c r="U254" s="68">
        <v>0</v>
      </c>
      <c r="V254" s="68">
        <v>0.18268000000000001</v>
      </c>
      <c r="W254" s="68">
        <v>0.18268000000000001</v>
      </c>
      <c r="X254" s="68">
        <v>0.18268000000000001</v>
      </c>
      <c r="Y254" s="68">
        <v>1.3606364</v>
      </c>
      <c r="Z254" s="68">
        <v>1.3606364</v>
      </c>
      <c r="AA254" s="68">
        <v>1.3606364</v>
      </c>
      <c r="AB254" s="24">
        <f t="shared" si="29"/>
        <v>1</v>
      </c>
      <c r="AZ254" s="73"/>
    </row>
    <row r="255" spans="2:52" ht="12.75" customHeight="1" x14ac:dyDescent="0.2">
      <c r="B255" s="31" t="s">
        <v>210</v>
      </c>
      <c r="C255" s="31" t="s">
        <v>88</v>
      </c>
      <c r="D255" s="31" t="s">
        <v>21</v>
      </c>
      <c r="E255" s="31"/>
      <c r="F255" s="65">
        <f t="shared" si="28"/>
        <v>0</v>
      </c>
      <c r="G255" s="68">
        <v>0</v>
      </c>
      <c r="H255" s="68">
        <v>0</v>
      </c>
      <c r="I255" s="68">
        <v>0</v>
      </c>
      <c r="J255" s="68">
        <v>0</v>
      </c>
      <c r="K255" s="68">
        <v>0</v>
      </c>
      <c r="L255" s="68">
        <v>0</v>
      </c>
      <c r="M255" s="68">
        <v>0</v>
      </c>
      <c r="N255" s="68">
        <v>0</v>
      </c>
      <c r="O255" s="68">
        <v>0</v>
      </c>
      <c r="P255" s="68">
        <v>0</v>
      </c>
      <c r="Q255" s="68">
        <v>0</v>
      </c>
      <c r="R255" s="68">
        <v>0</v>
      </c>
      <c r="S255" s="68">
        <v>0</v>
      </c>
      <c r="T255" s="68">
        <v>0</v>
      </c>
      <c r="U255" s="68">
        <v>0</v>
      </c>
      <c r="V255" s="68">
        <v>0</v>
      </c>
      <c r="W255" s="68">
        <v>0</v>
      </c>
      <c r="X255" s="68">
        <v>0</v>
      </c>
      <c r="Y255" s="68">
        <v>0</v>
      </c>
      <c r="Z255" s="68">
        <v>0</v>
      </c>
      <c r="AA255" s="68">
        <v>0</v>
      </c>
      <c r="AB255" s="24">
        <f t="shared" si="29"/>
        <v>0</v>
      </c>
      <c r="AZ255" s="73"/>
    </row>
    <row r="256" spans="2:52" ht="12.75" customHeight="1" x14ac:dyDescent="0.2">
      <c r="B256" s="31" t="s">
        <v>211</v>
      </c>
      <c r="C256" s="31" t="s">
        <v>90</v>
      </c>
      <c r="D256" s="31" t="s">
        <v>21</v>
      </c>
      <c r="E256" s="31"/>
      <c r="F256" s="65">
        <f t="shared" si="28"/>
        <v>17.818083799999997</v>
      </c>
      <c r="G256" s="68">
        <v>4.1269669000000002</v>
      </c>
      <c r="H256" s="68">
        <v>0</v>
      </c>
      <c r="I256" s="68">
        <v>0</v>
      </c>
      <c r="J256" s="68">
        <v>8.8891452999999991</v>
      </c>
      <c r="K256" s="68">
        <v>8.8891452999999991</v>
      </c>
      <c r="L256" s="68">
        <v>6.6946380999999997</v>
      </c>
      <c r="M256" s="68">
        <v>0</v>
      </c>
      <c r="N256" s="68">
        <v>0</v>
      </c>
      <c r="O256" s="68">
        <v>0</v>
      </c>
      <c r="P256" s="68">
        <v>0</v>
      </c>
      <c r="Q256" s="68">
        <v>0</v>
      </c>
      <c r="R256" s="68">
        <v>0</v>
      </c>
      <c r="S256" s="68">
        <v>0</v>
      </c>
      <c r="T256" s="68">
        <v>0</v>
      </c>
      <c r="U256" s="68">
        <v>0</v>
      </c>
      <c r="V256" s="68">
        <v>4.8019715999999999</v>
      </c>
      <c r="W256" s="68">
        <v>4.8019715999999999</v>
      </c>
      <c r="X256" s="68">
        <v>4.8019715999999999</v>
      </c>
      <c r="Y256" s="68">
        <v>0</v>
      </c>
      <c r="Z256" s="68">
        <v>0</v>
      </c>
      <c r="AA256" s="68">
        <v>0</v>
      </c>
      <c r="AB256" s="24">
        <f t="shared" si="29"/>
        <v>1</v>
      </c>
      <c r="AZ256" s="73"/>
    </row>
    <row r="257" spans="2:52" ht="12.75" customHeight="1" x14ac:dyDescent="0.2">
      <c r="B257" s="31" t="s">
        <v>212</v>
      </c>
      <c r="C257" s="31" t="s">
        <v>79</v>
      </c>
      <c r="D257" s="31" t="s">
        <v>18</v>
      </c>
      <c r="E257" s="31"/>
      <c r="F257" s="65">
        <f t="shared" si="28"/>
        <v>0</v>
      </c>
      <c r="G257" s="68">
        <v>0</v>
      </c>
      <c r="H257" s="68">
        <v>0</v>
      </c>
      <c r="I257" s="68">
        <v>0</v>
      </c>
      <c r="J257" s="68">
        <v>0</v>
      </c>
      <c r="K257" s="68">
        <v>0</v>
      </c>
      <c r="L257" s="68">
        <v>0</v>
      </c>
      <c r="M257" s="68">
        <v>0</v>
      </c>
      <c r="N257" s="68">
        <v>0</v>
      </c>
      <c r="O257" s="68">
        <v>0</v>
      </c>
      <c r="P257" s="68">
        <v>0</v>
      </c>
      <c r="Q257" s="68">
        <v>0</v>
      </c>
      <c r="R257" s="68">
        <v>0</v>
      </c>
      <c r="S257" s="68">
        <v>0</v>
      </c>
      <c r="T257" s="68">
        <v>0</v>
      </c>
      <c r="U257" s="68">
        <v>0</v>
      </c>
      <c r="V257" s="68">
        <v>0</v>
      </c>
      <c r="W257" s="68">
        <v>0</v>
      </c>
      <c r="X257" s="68">
        <v>0</v>
      </c>
      <c r="Y257" s="68">
        <v>0</v>
      </c>
      <c r="Z257" s="68">
        <v>0</v>
      </c>
      <c r="AA257" s="68">
        <v>0</v>
      </c>
      <c r="AB257" s="24">
        <f t="shared" si="29"/>
        <v>0</v>
      </c>
      <c r="AC257" s="46" t="s">
        <v>213</v>
      </c>
      <c r="AZ257" s="73"/>
    </row>
    <row r="258" spans="2:52" ht="12.75" customHeight="1" x14ac:dyDescent="0.2">
      <c r="B258" s="31" t="s">
        <v>214</v>
      </c>
      <c r="C258" s="31" t="s">
        <v>64</v>
      </c>
      <c r="D258" s="31" t="s">
        <v>18</v>
      </c>
      <c r="E258" s="31"/>
      <c r="F258" s="65">
        <f t="shared" si="28"/>
        <v>240.41951417000001</v>
      </c>
      <c r="G258" s="68">
        <v>19.84382613</v>
      </c>
      <c r="H258" s="68">
        <v>0</v>
      </c>
      <c r="I258" s="68">
        <v>0</v>
      </c>
      <c r="J258" s="68">
        <v>34.981895860000002</v>
      </c>
      <c r="K258" s="68">
        <v>34.981895860000002</v>
      </c>
      <c r="L258" s="68">
        <v>10.028505150000001</v>
      </c>
      <c r="M258" s="68">
        <v>105.51133331</v>
      </c>
      <c r="N258" s="68">
        <v>80.677557699999994</v>
      </c>
      <c r="O258" s="68">
        <v>62.789894859999997</v>
      </c>
      <c r="P258" s="68">
        <v>0.49048155999999998</v>
      </c>
      <c r="Q258" s="68">
        <v>0.49048155999999998</v>
      </c>
      <c r="R258" s="68">
        <v>0.44213234000000001</v>
      </c>
      <c r="S258" s="68">
        <v>79.591977310000004</v>
      </c>
      <c r="T258" s="68">
        <v>79.591977310000004</v>
      </c>
      <c r="U258" s="68">
        <v>58.040685869999997</v>
      </c>
      <c r="V258" s="68">
        <v>0</v>
      </c>
      <c r="W258" s="68">
        <v>0</v>
      </c>
      <c r="X258" s="68">
        <v>0</v>
      </c>
      <c r="Y258" s="68">
        <v>0</v>
      </c>
      <c r="Z258" s="68">
        <v>0</v>
      </c>
      <c r="AA258" s="68">
        <v>0</v>
      </c>
      <c r="AB258" s="24">
        <f t="shared" si="29"/>
        <v>1</v>
      </c>
      <c r="AZ258" s="73"/>
    </row>
    <row r="259" spans="2:52" ht="12.75" customHeight="1" x14ac:dyDescent="0.2">
      <c r="B259" s="31" t="s">
        <v>215</v>
      </c>
      <c r="C259" s="31" t="s">
        <v>85</v>
      </c>
      <c r="D259" s="31" t="s">
        <v>21</v>
      </c>
      <c r="E259" s="31"/>
      <c r="F259" s="65">
        <f t="shared" ref="F259:F322" si="30">G259+J259+M259+P259+S259+V259+Y259</f>
        <v>55.651303800000001</v>
      </c>
      <c r="G259" s="68">
        <v>5.3734099999999998</v>
      </c>
      <c r="H259" s="68">
        <v>0</v>
      </c>
      <c r="I259" s="68">
        <v>0</v>
      </c>
      <c r="J259" s="68">
        <v>25.734344</v>
      </c>
      <c r="K259" s="68">
        <v>25.734344</v>
      </c>
      <c r="L259" s="68">
        <v>23.6086174</v>
      </c>
      <c r="M259" s="68">
        <v>0</v>
      </c>
      <c r="N259" s="68">
        <v>0</v>
      </c>
      <c r="O259" s="68">
        <v>0</v>
      </c>
      <c r="P259" s="68">
        <v>0</v>
      </c>
      <c r="Q259" s="68">
        <v>0</v>
      </c>
      <c r="R259" s="68">
        <v>0</v>
      </c>
      <c r="S259" s="68">
        <v>0</v>
      </c>
      <c r="T259" s="68">
        <v>0</v>
      </c>
      <c r="U259" s="68">
        <v>0</v>
      </c>
      <c r="V259" s="68">
        <v>0</v>
      </c>
      <c r="W259" s="68">
        <v>0</v>
      </c>
      <c r="X259" s="68">
        <v>0</v>
      </c>
      <c r="Y259" s="68">
        <v>24.543549800000001</v>
      </c>
      <c r="Z259" s="68">
        <v>24.543549800000001</v>
      </c>
      <c r="AA259" s="68">
        <v>24.543549800000001</v>
      </c>
      <c r="AB259" s="24">
        <f t="shared" ref="AB259:AB322" si="31">IF(SUM(G259:AA259)&gt;0,1,0)</f>
        <v>1</v>
      </c>
      <c r="AZ259" s="73"/>
    </row>
    <row r="260" spans="2:52" ht="12.75" customHeight="1" x14ac:dyDescent="0.2">
      <c r="B260" s="31" t="s">
        <v>216</v>
      </c>
      <c r="C260" s="31" t="s">
        <v>58</v>
      </c>
      <c r="D260" s="31" t="s">
        <v>20</v>
      </c>
      <c r="E260" s="31"/>
      <c r="F260" s="65">
        <f t="shared" si="30"/>
        <v>22.4181855</v>
      </c>
      <c r="G260" s="68">
        <v>4.7740922000000001</v>
      </c>
      <c r="H260" s="68">
        <v>0</v>
      </c>
      <c r="I260" s="68">
        <v>0</v>
      </c>
      <c r="J260" s="68">
        <v>10.751202299999999</v>
      </c>
      <c r="K260" s="68">
        <v>10.751202299999999</v>
      </c>
      <c r="L260" s="68">
        <v>9.0138070999999993</v>
      </c>
      <c r="M260" s="68">
        <v>0</v>
      </c>
      <c r="N260" s="68">
        <v>0</v>
      </c>
      <c r="O260" s="68">
        <v>0</v>
      </c>
      <c r="P260" s="68">
        <v>0</v>
      </c>
      <c r="Q260" s="68">
        <v>0</v>
      </c>
      <c r="R260" s="68">
        <v>0</v>
      </c>
      <c r="S260" s="68">
        <v>0</v>
      </c>
      <c r="T260" s="68">
        <v>0</v>
      </c>
      <c r="U260" s="68">
        <v>0</v>
      </c>
      <c r="V260" s="68">
        <v>0</v>
      </c>
      <c r="W260" s="68">
        <v>0</v>
      </c>
      <c r="X260" s="68">
        <v>0</v>
      </c>
      <c r="Y260" s="68">
        <v>6.8928909999999997</v>
      </c>
      <c r="Z260" s="68">
        <v>6.8928909999999997</v>
      </c>
      <c r="AA260" s="68">
        <v>6.7330926</v>
      </c>
      <c r="AB260" s="24">
        <f t="shared" si="31"/>
        <v>1</v>
      </c>
      <c r="AZ260" s="73"/>
    </row>
    <row r="261" spans="2:52" ht="12.75" customHeight="1" x14ac:dyDescent="0.2">
      <c r="B261" s="31" t="s">
        <v>217</v>
      </c>
      <c r="C261" s="31" t="s">
        <v>79</v>
      </c>
      <c r="D261" s="31" t="s">
        <v>20</v>
      </c>
      <c r="E261" s="31"/>
      <c r="F261" s="65">
        <f t="shared" si="30"/>
        <v>61.733035899999997</v>
      </c>
      <c r="G261" s="68">
        <v>0.28202319999999997</v>
      </c>
      <c r="H261" s="68">
        <v>0</v>
      </c>
      <c r="I261" s="68">
        <v>0</v>
      </c>
      <c r="J261" s="68">
        <v>6.9387841000000003</v>
      </c>
      <c r="K261" s="68">
        <v>6.9387841000000003</v>
      </c>
      <c r="L261" s="68">
        <v>6.9017366000000004</v>
      </c>
      <c r="M261" s="68">
        <v>0</v>
      </c>
      <c r="N261" s="68">
        <v>0</v>
      </c>
      <c r="O261" s="68">
        <v>0</v>
      </c>
      <c r="P261" s="68">
        <v>41.222001200000001</v>
      </c>
      <c r="Q261" s="68">
        <v>41.222001200000001</v>
      </c>
      <c r="R261" s="68">
        <v>41.0503407</v>
      </c>
      <c r="S261" s="68">
        <v>0</v>
      </c>
      <c r="T261" s="68">
        <v>0</v>
      </c>
      <c r="U261" s="68">
        <v>0</v>
      </c>
      <c r="V261" s="68">
        <v>13.290227399999999</v>
      </c>
      <c r="W261" s="68">
        <v>13.290227399999999</v>
      </c>
      <c r="X261" s="68">
        <v>13.228616799999999</v>
      </c>
      <c r="Y261" s="68">
        <v>0</v>
      </c>
      <c r="Z261" s="68">
        <v>0</v>
      </c>
      <c r="AA261" s="68">
        <v>0</v>
      </c>
      <c r="AB261" s="24">
        <f t="shared" si="31"/>
        <v>1</v>
      </c>
      <c r="AZ261" s="73"/>
    </row>
    <row r="262" spans="2:52" ht="12.75" customHeight="1" x14ac:dyDescent="0.2">
      <c r="B262" s="31" t="s">
        <v>218</v>
      </c>
      <c r="C262" s="31" t="s">
        <v>73</v>
      </c>
      <c r="D262" s="31" t="s">
        <v>22</v>
      </c>
      <c r="E262" s="31"/>
      <c r="F262" s="65">
        <f t="shared" si="30"/>
        <v>32.658816399999999</v>
      </c>
      <c r="G262" s="68">
        <v>5.1131015</v>
      </c>
      <c r="H262" s="68">
        <v>0</v>
      </c>
      <c r="I262" s="68">
        <v>0</v>
      </c>
      <c r="J262" s="68">
        <v>17.3476693</v>
      </c>
      <c r="K262" s="68">
        <v>17.3476693</v>
      </c>
      <c r="L262" s="68">
        <v>15.4032847</v>
      </c>
      <c r="M262" s="68">
        <v>0</v>
      </c>
      <c r="N262" s="68">
        <v>0</v>
      </c>
      <c r="O262" s="68">
        <v>0</v>
      </c>
      <c r="P262" s="68">
        <v>0</v>
      </c>
      <c r="Q262" s="68">
        <v>0</v>
      </c>
      <c r="R262" s="68">
        <v>0</v>
      </c>
      <c r="S262" s="68">
        <v>0</v>
      </c>
      <c r="T262" s="68">
        <v>0</v>
      </c>
      <c r="U262" s="68">
        <v>0</v>
      </c>
      <c r="V262" s="68">
        <v>6.0538033999999996</v>
      </c>
      <c r="W262" s="68">
        <v>6.0538033999999996</v>
      </c>
      <c r="X262" s="68">
        <v>5.9430706000000004</v>
      </c>
      <c r="Y262" s="68">
        <v>4.1442421999999999</v>
      </c>
      <c r="Z262" s="68">
        <v>4.1442421999999999</v>
      </c>
      <c r="AA262" s="68">
        <v>4.1442421999999999</v>
      </c>
      <c r="AB262" s="24">
        <f t="shared" si="31"/>
        <v>1</v>
      </c>
      <c r="AZ262" s="73"/>
    </row>
    <row r="263" spans="2:52" ht="12.75" customHeight="1" x14ac:dyDescent="0.2">
      <c r="B263" s="31" t="s">
        <v>219</v>
      </c>
      <c r="C263" s="31" t="s">
        <v>79</v>
      </c>
      <c r="D263" s="31" t="s">
        <v>20</v>
      </c>
      <c r="E263" s="31"/>
      <c r="F263" s="65">
        <f t="shared" si="30"/>
        <v>240.16680980000001</v>
      </c>
      <c r="G263" s="68">
        <v>18.8675757</v>
      </c>
      <c r="H263" s="68">
        <v>0</v>
      </c>
      <c r="I263" s="68">
        <v>0</v>
      </c>
      <c r="J263" s="68">
        <v>122.38959319999999</v>
      </c>
      <c r="K263" s="68">
        <v>122.38959319999999</v>
      </c>
      <c r="L263" s="68">
        <v>108.3026508</v>
      </c>
      <c r="M263" s="68">
        <v>0</v>
      </c>
      <c r="N263" s="68">
        <v>0</v>
      </c>
      <c r="O263" s="68">
        <v>0</v>
      </c>
      <c r="P263" s="68">
        <v>50.251699000000002</v>
      </c>
      <c r="Q263" s="68">
        <v>50.251699000000002</v>
      </c>
      <c r="R263" s="68">
        <v>50.091477699999999</v>
      </c>
      <c r="S263" s="68">
        <v>0</v>
      </c>
      <c r="T263" s="68">
        <v>0</v>
      </c>
      <c r="U263" s="68">
        <v>0</v>
      </c>
      <c r="V263" s="68">
        <v>36.5859047</v>
      </c>
      <c r="W263" s="68">
        <v>36.5859047</v>
      </c>
      <c r="X263" s="68">
        <v>36.5859047</v>
      </c>
      <c r="Y263" s="68">
        <v>12.0720372</v>
      </c>
      <c r="Z263" s="68">
        <v>12.0720372</v>
      </c>
      <c r="AA263" s="68">
        <v>12.0720372</v>
      </c>
      <c r="AB263" s="24">
        <f t="shared" si="31"/>
        <v>1</v>
      </c>
      <c r="AZ263" s="73"/>
    </row>
    <row r="264" spans="2:52" ht="12.75" customHeight="1" x14ac:dyDescent="0.2">
      <c r="B264" s="31" t="s">
        <v>220</v>
      </c>
      <c r="C264" s="31" t="s">
        <v>72</v>
      </c>
      <c r="D264" s="31" t="s">
        <v>22</v>
      </c>
      <c r="E264" s="31"/>
      <c r="F264" s="65">
        <f t="shared" si="30"/>
        <v>0</v>
      </c>
      <c r="G264" s="68">
        <v>0</v>
      </c>
      <c r="H264" s="68">
        <v>0</v>
      </c>
      <c r="I264" s="68">
        <v>0</v>
      </c>
      <c r="J264" s="68">
        <v>0</v>
      </c>
      <c r="K264" s="68">
        <v>0</v>
      </c>
      <c r="L264" s="68">
        <v>0</v>
      </c>
      <c r="M264" s="68">
        <v>0</v>
      </c>
      <c r="N264" s="68">
        <v>0</v>
      </c>
      <c r="O264" s="68">
        <v>0</v>
      </c>
      <c r="P264" s="68">
        <v>0</v>
      </c>
      <c r="Q264" s="68">
        <v>0</v>
      </c>
      <c r="R264" s="68">
        <v>0</v>
      </c>
      <c r="S264" s="68">
        <v>0</v>
      </c>
      <c r="T264" s="68">
        <v>0</v>
      </c>
      <c r="U264" s="68">
        <v>0</v>
      </c>
      <c r="V264" s="68">
        <v>0</v>
      </c>
      <c r="W264" s="68">
        <v>0</v>
      </c>
      <c r="X264" s="68">
        <v>0</v>
      </c>
      <c r="Y264" s="68">
        <v>0</v>
      </c>
      <c r="Z264" s="68">
        <v>0</v>
      </c>
      <c r="AA264" s="68">
        <v>0</v>
      </c>
      <c r="AB264" s="24">
        <f t="shared" si="31"/>
        <v>0</v>
      </c>
      <c r="AZ264" s="73"/>
    </row>
    <row r="265" spans="2:52" ht="12.75" customHeight="1" x14ac:dyDescent="0.2">
      <c r="B265" s="31" t="s">
        <v>221</v>
      </c>
      <c r="C265" s="31" t="s">
        <v>72</v>
      </c>
      <c r="D265" s="31" t="s">
        <v>22</v>
      </c>
      <c r="E265" s="31"/>
      <c r="F265" s="65">
        <f t="shared" si="30"/>
        <v>85.929079800000011</v>
      </c>
      <c r="G265" s="68">
        <v>8.4301855000000003</v>
      </c>
      <c r="H265" s="68">
        <v>0</v>
      </c>
      <c r="I265" s="68">
        <v>0</v>
      </c>
      <c r="J265" s="68">
        <v>32.282485000000001</v>
      </c>
      <c r="K265" s="68">
        <v>32.282485000000001</v>
      </c>
      <c r="L265" s="68">
        <v>27.200111100000001</v>
      </c>
      <c r="M265" s="68">
        <v>0</v>
      </c>
      <c r="N265" s="68">
        <v>0</v>
      </c>
      <c r="O265" s="68">
        <v>0</v>
      </c>
      <c r="P265" s="68">
        <v>0</v>
      </c>
      <c r="Q265" s="68">
        <v>0</v>
      </c>
      <c r="R265" s="68">
        <v>0</v>
      </c>
      <c r="S265" s="68">
        <v>0</v>
      </c>
      <c r="T265" s="68">
        <v>0</v>
      </c>
      <c r="U265" s="68">
        <v>0</v>
      </c>
      <c r="V265" s="68">
        <v>16.3118649</v>
      </c>
      <c r="W265" s="68">
        <v>16.3118649</v>
      </c>
      <c r="X265" s="68">
        <v>16.3118649</v>
      </c>
      <c r="Y265" s="68">
        <v>28.904544399999999</v>
      </c>
      <c r="Z265" s="68">
        <v>28.904544399999999</v>
      </c>
      <c r="AA265" s="68">
        <v>28.904544399999999</v>
      </c>
      <c r="AB265" s="24">
        <f t="shared" si="31"/>
        <v>1</v>
      </c>
      <c r="AZ265" s="73"/>
    </row>
    <row r="266" spans="2:52" ht="12.75" customHeight="1" x14ac:dyDescent="0.2">
      <c r="B266" s="31" t="s">
        <v>222</v>
      </c>
      <c r="C266" s="31" t="s">
        <v>94</v>
      </c>
      <c r="D266" s="31" t="s">
        <v>20</v>
      </c>
      <c r="E266" s="31"/>
      <c r="F266" s="65">
        <f t="shared" si="30"/>
        <v>196.53393509999998</v>
      </c>
      <c r="G266" s="68">
        <v>27.0804966</v>
      </c>
      <c r="H266" s="68">
        <v>0</v>
      </c>
      <c r="I266" s="68">
        <v>0</v>
      </c>
      <c r="J266" s="68">
        <v>85.368010699999999</v>
      </c>
      <c r="K266" s="68">
        <v>85.368010699999999</v>
      </c>
      <c r="L266" s="68">
        <v>68.489823799999996</v>
      </c>
      <c r="M266" s="68">
        <v>0</v>
      </c>
      <c r="N266" s="68">
        <v>0</v>
      </c>
      <c r="O266" s="68">
        <v>0</v>
      </c>
      <c r="P266" s="68">
        <v>69.099257499999993</v>
      </c>
      <c r="Q266" s="68">
        <v>69.099257499999993</v>
      </c>
      <c r="R266" s="68">
        <v>67.928981500000006</v>
      </c>
      <c r="S266" s="68">
        <v>0</v>
      </c>
      <c r="T266" s="68">
        <v>0</v>
      </c>
      <c r="U266" s="68">
        <v>0</v>
      </c>
      <c r="V266" s="68">
        <v>4.5373339000000001</v>
      </c>
      <c r="W266" s="68">
        <v>4.5373339000000001</v>
      </c>
      <c r="X266" s="68">
        <v>4.5373339000000001</v>
      </c>
      <c r="Y266" s="68">
        <v>10.448836399999999</v>
      </c>
      <c r="Z266" s="68">
        <v>10.448836399999999</v>
      </c>
      <c r="AA266" s="68">
        <v>10.4370251</v>
      </c>
      <c r="AB266" s="24">
        <f t="shared" si="31"/>
        <v>1</v>
      </c>
      <c r="AZ266" s="73"/>
    </row>
    <row r="267" spans="2:52" ht="12.75" customHeight="1" x14ac:dyDescent="0.2">
      <c r="B267" s="31" t="s">
        <v>223</v>
      </c>
      <c r="C267" s="31" t="s">
        <v>19</v>
      </c>
      <c r="D267" s="31" t="s">
        <v>19</v>
      </c>
      <c r="E267" s="31" t="s">
        <v>10</v>
      </c>
      <c r="F267" s="65">
        <f t="shared" si="30"/>
        <v>2.92063469</v>
      </c>
      <c r="G267" s="68">
        <v>2.92063469</v>
      </c>
      <c r="H267" s="68">
        <v>0</v>
      </c>
      <c r="I267" s="68">
        <v>0</v>
      </c>
      <c r="J267" s="68">
        <v>0</v>
      </c>
      <c r="K267" s="68">
        <v>0</v>
      </c>
      <c r="L267" s="68">
        <v>0</v>
      </c>
      <c r="M267" s="68">
        <v>0</v>
      </c>
      <c r="N267" s="68">
        <v>0</v>
      </c>
      <c r="O267" s="68">
        <v>0</v>
      </c>
      <c r="P267" s="68">
        <v>0</v>
      </c>
      <c r="Q267" s="68">
        <v>0</v>
      </c>
      <c r="R267" s="68">
        <v>0</v>
      </c>
      <c r="S267" s="68">
        <v>0</v>
      </c>
      <c r="T267" s="68">
        <v>0</v>
      </c>
      <c r="U267" s="68">
        <v>0</v>
      </c>
      <c r="V267" s="68">
        <v>0</v>
      </c>
      <c r="W267" s="68">
        <v>0</v>
      </c>
      <c r="X267" s="68">
        <v>0</v>
      </c>
      <c r="Y267" s="68">
        <v>0</v>
      </c>
      <c r="Z267" s="68">
        <v>0</v>
      </c>
      <c r="AA267" s="68">
        <v>0</v>
      </c>
      <c r="AB267" s="24">
        <f t="shared" si="31"/>
        <v>1</v>
      </c>
      <c r="AZ267" s="73"/>
    </row>
    <row r="268" spans="2:52" ht="12.75" customHeight="1" x14ac:dyDescent="0.2">
      <c r="B268" s="31" t="s">
        <v>224</v>
      </c>
      <c r="C268" s="31" t="s">
        <v>61</v>
      </c>
      <c r="D268" s="31" t="s">
        <v>18</v>
      </c>
      <c r="E268" s="31" t="s">
        <v>10</v>
      </c>
      <c r="F268" s="65">
        <f t="shared" si="30"/>
        <v>172.69932958000001</v>
      </c>
      <c r="G268" s="68">
        <v>2.5739572100000001</v>
      </c>
      <c r="H268" s="68">
        <v>0</v>
      </c>
      <c r="I268" s="68">
        <v>0</v>
      </c>
      <c r="J268" s="68">
        <v>53.41263455</v>
      </c>
      <c r="K268" s="68">
        <v>53.41263455</v>
      </c>
      <c r="L268" s="68">
        <v>49.814104479999997</v>
      </c>
      <c r="M268" s="68">
        <v>0</v>
      </c>
      <c r="N268" s="68">
        <v>0</v>
      </c>
      <c r="O268" s="68">
        <v>0</v>
      </c>
      <c r="P268" s="68">
        <v>4.8439075000000003</v>
      </c>
      <c r="Q268" s="68">
        <v>4.8439075000000003</v>
      </c>
      <c r="R268" s="68">
        <v>4.8439075000000003</v>
      </c>
      <c r="S268" s="68">
        <v>0</v>
      </c>
      <c r="T268" s="68">
        <v>0</v>
      </c>
      <c r="U268" s="68">
        <v>0</v>
      </c>
      <c r="V268" s="68">
        <v>0</v>
      </c>
      <c r="W268" s="68">
        <v>0</v>
      </c>
      <c r="X268" s="68">
        <v>0</v>
      </c>
      <c r="Y268" s="68">
        <v>111.86883032</v>
      </c>
      <c r="Z268" s="68">
        <v>111.86883032</v>
      </c>
      <c r="AA268" s="68">
        <v>111.29864705999999</v>
      </c>
      <c r="AB268" s="24">
        <f t="shared" si="31"/>
        <v>1</v>
      </c>
      <c r="AZ268" s="73"/>
    </row>
    <row r="269" spans="2:52" ht="12.75" customHeight="1" x14ac:dyDescent="0.2">
      <c r="B269" s="31" t="s">
        <v>225</v>
      </c>
      <c r="C269" s="31" t="s">
        <v>85</v>
      </c>
      <c r="D269" s="31" t="s">
        <v>21</v>
      </c>
      <c r="E269" s="31"/>
      <c r="F269" s="65">
        <f t="shared" si="30"/>
        <v>3.1486863</v>
      </c>
      <c r="G269" s="68">
        <v>3.1486863</v>
      </c>
      <c r="H269" s="68">
        <v>0</v>
      </c>
      <c r="I269" s="68">
        <v>0</v>
      </c>
      <c r="J269" s="68">
        <v>0</v>
      </c>
      <c r="K269" s="68">
        <v>0</v>
      </c>
      <c r="L269" s="68">
        <v>0</v>
      </c>
      <c r="M269" s="68">
        <v>0</v>
      </c>
      <c r="N269" s="68">
        <v>0</v>
      </c>
      <c r="O269" s="68">
        <v>0</v>
      </c>
      <c r="P269" s="68">
        <v>0</v>
      </c>
      <c r="Q269" s="68">
        <v>0</v>
      </c>
      <c r="R269" s="68">
        <v>0</v>
      </c>
      <c r="S269" s="68">
        <v>0</v>
      </c>
      <c r="T269" s="68">
        <v>0</v>
      </c>
      <c r="U269" s="68">
        <v>0</v>
      </c>
      <c r="V269" s="68">
        <v>0</v>
      </c>
      <c r="W269" s="68">
        <v>0</v>
      </c>
      <c r="X269" s="68">
        <v>0</v>
      </c>
      <c r="Y269" s="68">
        <v>0</v>
      </c>
      <c r="Z269" s="68">
        <v>0</v>
      </c>
      <c r="AA269" s="68">
        <v>0</v>
      </c>
      <c r="AB269" s="24">
        <f t="shared" si="31"/>
        <v>1</v>
      </c>
      <c r="AZ269" s="73"/>
    </row>
    <row r="270" spans="2:52" ht="12.75" customHeight="1" x14ac:dyDescent="0.2">
      <c r="B270" s="31" t="s">
        <v>226</v>
      </c>
      <c r="C270" s="31" t="s">
        <v>97</v>
      </c>
      <c r="D270" s="31" t="s">
        <v>20</v>
      </c>
      <c r="E270" s="31"/>
      <c r="F270" s="65">
        <f t="shared" si="30"/>
        <v>42.738750060000001</v>
      </c>
      <c r="G270" s="68">
        <v>28.137319959999999</v>
      </c>
      <c r="H270" s="68">
        <v>0</v>
      </c>
      <c r="I270" s="68">
        <v>0</v>
      </c>
      <c r="J270" s="68">
        <v>10.92837574</v>
      </c>
      <c r="K270" s="68">
        <v>10.92837574</v>
      </c>
      <c r="L270" s="68">
        <v>7.0275908300000003</v>
      </c>
      <c r="M270" s="68">
        <v>0</v>
      </c>
      <c r="N270" s="68">
        <v>0</v>
      </c>
      <c r="O270" s="68">
        <v>0</v>
      </c>
      <c r="P270" s="68">
        <v>0</v>
      </c>
      <c r="Q270" s="68">
        <v>0</v>
      </c>
      <c r="R270" s="68">
        <v>0</v>
      </c>
      <c r="S270" s="68">
        <v>0</v>
      </c>
      <c r="T270" s="68">
        <v>0</v>
      </c>
      <c r="U270" s="68">
        <v>0</v>
      </c>
      <c r="V270" s="68">
        <v>0</v>
      </c>
      <c r="W270" s="68">
        <v>0</v>
      </c>
      <c r="X270" s="68">
        <v>0</v>
      </c>
      <c r="Y270" s="68">
        <v>3.6730543600000001</v>
      </c>
      <c r="Z270" s="68">
        <v>3.6730543600000001</v>
      </c>
      <c r="AA270" s="68">
        <v>3.53947272</v>
      </c>
      <c r="AB270" s="24">
        <f t="shared" si="31"/>
        <v>1</v>
      </c>
      <c r="AC270" s="46" t="s">
        <v>227</v>
      </c>
      <c r="AZ270" s="73"/>
    </row>
    <row r="271" spans="2:52" ht="12.75" customHeight="1" x14ac:dyDescent="0.2">
      <c r="B271" s="31" t="s">
        <v>228</v>
      </c>
      <c r="C271" s="31" t="s">
        <v>19</v>
      </c>
      <c r="D271" s="31" t="s">
        <v>19</v>
      </c>
      <c r="E271" s="31" t="s">
        <v>10</v>
      </c>
      <c r="F271" s="65">
        <f t="shared" si="30"/>
        <v>2.9410363300000002</v>
      </c>
      <c r="G271" s="68">
        <v>2.2550725100000002</v>
      </c>
      <c r="H271" s="68">
        <v>0</v>
      </c>
      <c r="I271" s="68">
        <v>0</v>
      </c>
      <c r="J271" s="68">
        <v>0.68596382</v>
      </c>
      <c r="K271" s="68">
        <v>0.68596382</v>
      </c>
      <c r="L271" s="68">
        <v>0.31275871999999999</v>
      </c>
      <c r="M271" s="68">
        <v>0</v>
      </c>
      <c r="N271" s="68">
        <v>0</v>
      </c>
      <c r="O271" s="68">
        <v>0</v>
      </c>
      <c r="P271" s="68">
        <v>0</v>
      </c>
      <c r="Q271" s="68">
        <v>0</v>
      </c>
      <c r="R271" s="68">
        <v>0</v>
      </c>
      <c r="S271" s="68">
        <v>0</v>
      </c>
      <c r="T271" s="68">
        <v>0</v>
      </c>
      <c r="U271" s="68">
        <v>0</v>
      </c>
      <c r="V271" s="68">
        <v>0</v>
      </c>
      <c r="W271" s="68">
        <v>0</v>
      </c>
      <c r="X271" s="68">
        <v>0</v>
      </c>
      <c r="Y271" s="68">
        <v>0</v>
      </c>
      <c r="Z271" s="68">
        <v>0</v>
      </c>
      <c r="AA271" s="68">
        <v>0</v>
      </c>
      <c r="AB271" s="24">
        <f t="shared" si="31"/>
        <v>1</v>
      </c>
      <c r="AZ271" s="73"/>
    </row>
    <row r="272" spans="2:52" ht="12.75" customHeight="1" x14ac:dyDescent="0.2">
      <c r="B272" s="31" t="s">
        <v>229</v>
      </c>
      <c r="C272" s="31" t="s">
        <v>19</v>
      </c>
      <c r="D272" s="31" t="s">
        <v>19</v>
      </c>
      <c r="E272" s="31"/>
      <c r="F272" s="65">
        <f t="shared" si="30"/>
        <v>758.78420704999996</v>
      </c>
      <c r="G272" s="68">
        <v>19.44573218</v>
      </c>
      <c r="H272" s="68">
        <v>0</v>
      </c>
      <c r="I272" s="68">
        <v>0</v>
      </c>
      <c r="J272" s="68">
        <v>70.280701469999997</v>
      </c>
      <c r="K272" s="68">
        <v>70.280701469999997</v>
      </c>
      <c r="L272" s="68">
        <v>59.185334930000003</v>
      </c>
      <c r="M272" s="68">
        <v>606.82995716999994</v>
      </c>
      <c r="N272" s="68">
        <v>222.65011701</v>
      </c>
      <c r="O272" s="68">
        <v>99.581724570000006</v>
      </c>
      <c r="P272" s="68">
        <v>0</v>
      </c>
      <c r="Q272" s="68">
        <v>0</v>
      </c>
      <c r="R272" s="68">
        <v>0</v>
      </c>
      <c r="S272" s="68">
        <v>54.949678370000001</v>
      </c>
      <c r="T272" s="68">
        <v>54.949678370000001</v>
      </c>
      <c r="U272" s="68">
        <v>51.729519689999997</v>
      </c>
      <c r="V272" s="68">
        <v>0</v>
      </c>
      <c r="W272" s="68">
        <v>0</v>
      </c>
      <c r="X272" s="68">
        <v>0</v>
      </c>
      <c r="Y272" s="68">
        <v>7.2781378600000002</v>
      </c>
      <c r="Z272" s="68">
        <v>7.2781378600000002</v>
      </c>
      <c r="AA272" s="68">
        <v>7.0508062000000002</v>
      </c>
      <c r="AB272" s="24">
        <f t="shared" si="31"/>
        <v>1</v>
      </c>
      <c r="AZ272" s="73"/>
    </row>
    <row r="273" spans="2:52" ht="12.75" customHeight="1" x14ac:dyDescent="0.2">
      <c r="B273" s="31" t="s">
        <v>230</v>
      </c>
      <c r="C273" s="31" t="s">
        <v>82</v>
      </c>
      <c r="D273" s="31" t="s">
        <v>21</v>
      </c>
      <c r="E273" s="31"/>
      <c r="F273" s="65">
        <f t="shared" si="30"/>
        <v>0</v>
      </c>
      <c r="G273" s="68">
        <v>0</v>
      </c>
      <c r="H273" s="68">
        <v>0</v>
      </c>
      <c r="I273" s="68">
        <v>0</v>
      </c>
      <c r="J273" s="68">
        <v>0</v>
      </c>
      <c r="K273" s="68">
        <v>0</v>
      </c>
      <c r="L273" s="68">
        <v>0</v>
      </c>
      <c r="M273" s="68">
        <v>0</v>
      </c>
      <c r="N273" s="68">
        <v>0</v>
      </c>
      <c r="O273" s="68">
        <v>0</v>
      </c>
      <c r="P273" s="68">
        <v>0</v>
      </c>
      <c r="Q273" s="68">
        <v>0</v>
      </c>
      <c r="R273" s="68">
        <v>0</v>
      </c>
      <c r="S273" s="68">
        <v>0</v>
      </c>
      <c r="T273" s="68">
        <v>0</v>
      </c>
      <c r="U273" s="68">
        <v>0</v>
      </c>
      <c r="V273" s="68">
        <v>0</v>
      </c>
      <c r="W273" s="68">
        <v>0</v>
      </c>
      <c r="X273" s="68">
        <v>0</v>
      </c>
      <c r="Y273" s="68">
        <v>0</v>
      </c>
      <c r="Z273" s="68">
        <v>0</v>
      </c>
      <c r="AA273" s="68">
        <v>0</v>
      </c>
      <c r="AB273" s="24">
        <f t="shared" si="31"/>
        <v>0</v>
      </c>
      <c r="AZ273" s="73"/>
    </row>
    <row r="274" spans="2:52" ht="12.75" customHeight="1" x14ac:dyDescent="0.2">
      <c r="B274" s="31" t="s">
        <v>231</v>
      </c>
      <c r="C274" s="31" t="s">
        <v>70</v>
      </c>
      <c r="D274" s="31" t="s">
        <v>22</v>
      </c>
      <c r="E274" s="31"/>
      <c r="F274" s="65">
        <f t="shared" si="30"/>
        <v>0.96968129999999997</v>
      </c>
      <c r="G274" s="68">
        <v>2.3622500000000001E-2</v>
      </c>
      <c r="H274" s="68">
        <v>0</v>
      </c>
      <c r="I274" s="68">
        <v>0</v>
      </c>
      <c r="J274" s="68">
        <v>0.94605879999999998</v>
      </c>
      <c r="K274" s="68">
        <v>0.94605879999999998</v>
      </c>
      <c r="L274" s="68">
        <v>0.53279299999999996</v>
      </c>
      <c r="M274" s="68">
        <v>0</v>
      </c>
      <c r="N274" s="68">
        <v>0</v>
      </c>
      <c r="O274" s="68">
        <v>0</v>
      </c>
      <c r="P274" s="68">
        <v>0</v>
      </c>
      <c r="Q274" s="68">
        <v>0</v>
      </c>
      <c r="R274" s="68">
        <v>0</v>
      </c>
      <c r="S274" s="68">
        <v>0</v>
      </c>
      <c r="T274" s="68">
        <v>0</v>
      </c>
      <c r="U274" s="68">
        <v>0</v>
      </c>
      <c r="V274" s="68">
        <v>0</v>
      </c>
      <c r="W274" s="68">
        <v>0</v>
      </c>
      <c r="X274" s="68">
        <v>0</v>
      </c>
      <c r="Y274" s="68">
        <v>0</v>
      </c>
      <c r="Z274" s="68">
        <v>0</v>
      </c>
      <c r="AA274" s="68">
        <v>0</v>
      </c>
      <c r="AB274" s="24">
        <f t="shared" si="31"/>
        <v>1</v>
      </c>
      <c r="AZ274" s="73"/>
    </row>
    <row r="275" spans="2:52" ht="12.75" customHeight="1" x14ac:dyDescent="0.2">
      <c r="B275" s="31" t="s">
        <v>232</v>
      </c>
      <c r="C275" s="31" t="s">
        <v>70</v>
      </c>
      <c r="D275" s="31" t="s">
        <v>22</v>
      </c>
      <c r="E275" s="31"/>
      <c r="F275" s="65">
        <f t="shared" si="30"/>
        <v>1.5124395000000002</v>
      </c>
      <c r="G275" s="68">
        <v>6.0016E-2</v>
      </c>
      <c r="H275" s="68">
        <v>0</v>
      </c>
      <c r="I275" s="68">
        <v>0</v>
      </c>
      <c r="J275" s="68">
        <v>1.3324431000000001</v>
      </c>
      <c r="K275" s="68">
        <v>1.3324431000000001</v>
      </c>
      <c r="L275" s="68">
        <v>1.1523855999999999</v>
      </c>
      <c r="M275" s="68">
        <v>0</v>
      </c>
      <c r="N275" s="68">
        <v>0</v>
      </c>
      <c r="O275" s="68">
        <v>0</v>
      </c>
      <c r="P275" s="68">
        <v>0</v>
      </c>
      <c r="Q275" s="68">
        <v>0</v>
      </c>
      <c r="R275" s="68">
        <v>0</v>
      </c>
      <c r="S275" s="68">
        <v>0</v>
      </c>
      <c r="T275" s="68">
        <v>0</v>
      </c>
      <c r="U275" s="68">
        <v>0</v>
      </c>
      <c r="V275" s="68">
        <v>0</v>
      </c>
      <c r="W275" s="68">
        <v>0</v>
      </c>
      <c r="X275" s="68">
        <v>0</v>
      </c>
      <c r="Y275" s="68">
        <v>0.1199804</v>
      </c>
      <c r="Z275" s="68">
        <v>0.1199804</v>
      </c>
      <c r="AA275" s="68">
        <v>0.1199804</v>
      </c>
      <c r="AB275" s="24">
        <f t="shared" si="31"/>
        <v>1</v>
      </c>
      <c r="AZ275" s="73"/>
    </row>
    <row r="276" spans="2:52" ht="12.75" customHeight="1" x14ac:dyDescent="0.2">
      <c r="B276" s="31" t="s">
        <v>233</v>
      </c>
      <c r="C276" s="31" t="s">
        <v>70</v>
      </c>
      <c r="D276" s="31" t="s">
        <v>22</v>
      </c>
      <c r="E276" s="31"/>
      <c r="F276" s="65">
        <f t="shared" si="30"/>
        <v>3.6599447999999999</v>
      </c>
      <c r="G276" s="68">
        <v>0.25308449999999999</v>
      </c>
      <c r="H276" s="68">
        <v>0</v>
      </c>
      <c r="I276" s="68">
        <v>0</v>
      </c>
      <c r="J276" s="68">
        <v>3.3707533000000001</v>
      </c>
      <c r="K276" s="68">
        <v>3.3707533000000001</v>
      </c>
      <c r="L276" s="68">
        <v>3.0817985999999999</v>
      </c>
      <c r="M276" s="68">
        <v>0</v>
      </c>
      <c r="N276" s="68">
        <v>0</v>
      </c>
      <c r="O276" s="68">
        <v>0</v>
      </c>
      <c r="P276" s="68">
        <v>0</v>
      </c>
      <c r="Q276" s="68">
        <v>0</v>
      </c>
      <c r="R276" s="68">
        <v>0</v>
      </c>
      <c r="S276" s="68">
        <v>0</v>
      </c>
      <c r="T276" s="68">
        <v>0</v>
      </c>
      <c r="U276" s="68">
        <v>0</v>
      </c>
      <c r="V276" s="68">
        <v>0</v>
      </c>
      <c r="W276" s="68">
        <v>0</v>
      </c>
      <c r="X276" s="68">
        <v>0</v>
      </c>
      <c r="Y276" s="68">
        <v>3.6107E-2</v>
      </c>
      <c r="Z276" s="68">
        <v>3.6107E-2</v>
      </c>
      <c r="AA276" s="68">
        <v>3.6107E-2</v>
      </c>
      <c r="AB276" s="24">
        <f t="shared" si="31"/>
        <v>1</v>
      </c>
      <c r="AZ276" s="73"/>
    </row>
    <row r="277" spans="2:52" ht="12.75" customHeight="1" x14ac:dyDescent="0.2">
      <c r="B277" s="31" t="s">
        <v>234</v>
      </c>
      <c r="C277" s="31" t="s">
        <v>79</v>
      </c>
      <c r="D277" s="31" t="s">
        <v>18</v>
      </c>
      <c r="E277" s="31"/>
      <c r="F277" s="65">
        <f t="shared" si="30"/>
        <v>13.041137699999998</v>
      </c>
      <c r="G277" s="68">
        <v>0.1921919</v>
      </c>
      <c r="H277" s="68">
        <v>0</v>
      </c>
      <c r="I277" s="68">
        <v>0</v>
      </c>
      <c r="J277" s="68">
        <v>0</v>
      </c>
      <c r="K277" s="68">
        <v>0</v>
      </c>
      <c r="L277" s="68">
        <v>0</v>
      </c>
      <c r="M277" s="68">
        <v>0</v>
      </c>
      <c r="N277" s="68">
        <v>0</v>
      </c>
      <c r="O277" s="68">
        <v>0</v>
      </c>
      <c r="P277" s="68">
        <v>12.848945799999999</v>
      </c>
      <c r="Q277" s="68">
        <v>12.848945799999999</v>
      </c>
      <c r="R277" s="68">
        <v>12.668612299999999</v>
      </c>
      <c r="S277" s="68">
        <v>0</v>
      </c>
      <c r="T277" s="68">
        <v>0</v>
      </c>
      <c r="U277" s="68">
        <v>0</v>
      </c>
      <c r="V277" s="68">
        <v>0</v>
      </c>
      <c r="W277" s="68">
        <v>0</v>
      </c>
      <c r="X277" s="68">
        <v>0</v>
      </c>
      <c r="Y277" s="68">
        <v>0</v>
      </c>
      <c r="Z277" s="68">
        <v>0</v>
      </c>
      <c r="AA277" s="68">
        <v>0</v>
      </c>
      <c r="AB277" s="24">
        <f t="shared" si="31"/>
        <v>1</v>
      </c>
      <c r="AZ277" s="73"/>
    </row>
    <row r="278" spans="2:52" ht="12.75" customHeight="1" x14ac:dyDescent="0.2">
      <c r="B278" s="31" t="s">
        <v>235</v>
      </c>
      <c r="C278" s="31" t="s">
        <v>61</v>
      </c>
      <c r="D278" s="31"/>
      <c r="E278" s="31"/>
      <c r="F278" s="65">
        <f t="shared" si="30"/>
        <v>0</v>
      </c>
      <c r="G278" s="68">
        <v>0</v>
      </c>
      <c r="H278" s="68">
        <v>0</v>
      </c>
      <c r="I278" s="68">
        <v>0</v>
      </c>
      <c r="J278" s="68">
        <v>0</v>
      </c>
      <c r="K278" s="68">
        <v>0</v>
      </c>
      <c r="L278" s="68">
        <v>0</v>
      </c>
      <c r="M278" s="68">
        <v>0</v>
      </c>
      <c r="N278" s="68">
        <v>0</v>
      </c>
      <c r="O278" s="68">
        <v>0</v>
      </c>
      <c r="P278" s="68">
        <v>0</v>
      </c>
      <c r="Q278" s="68">
        <v>0</v>
      </c>
      <c r="R278" s="68">
        <v>0</v>
      </c>
      <c r="S278" s="68">
        <v>0</v>
      </c>
      <c r="T278" s="68">
        <v>0</v>
      </c>
      <c r="U278" s="68">
        <v>0</v>
      </c>
      <c r="V278" s="68">
        <v>0</v>
      </c>
      <c r="W278" s="68">
        <v>0</v>
      </c>
      <c r="X278" s="68">
        <v>0</v>
      </c>
      <c r="Y278" s="68">
        <v>0</v>
      </c>
      <c r="Z278" s="68">
        <v>0</v>
      </c>
      <c r="AA278" s="68">
        <v>0</v>
      </c>
      <c r="AB278" s="24">
        <f t="shared" si="31"/>
        <v>0</v>
      </c>
      <c r="AZ278" s="73"/>
    </row>
    <row r="279" spans="2:52" ht="12.75" customHeight="1" x14ac:dyDescent="0.2">
      <c r="B279" s="31" t="s">
        <v>236</v>
      </c>
      <c r="C279" s="31" t="s">
        <v>90</v>
      </c>
      <c r="D279" s="31" t="s">
        <v>21</v>
      </c>
      <c r="E279" s="31"/>
      <c r="F279" s="65">
        <f t="shared" si="30"/>
        <v>16.575495499999999</v>
      </c>
      <c r="G279" s="68">
        <v>0.16068840000000001</v>
      </c>
      <c r="H279" s="68">
        <v>0</v>
      </c>
      <c r="I279" s="68">
        <v>0</v>
      </c>
      <c r="J279" s="68">
        <v>10.531232599999999</v>
      </c>
      <c r="K279" s="68">
        <v>10.531232599999999</v>
      </c>
      <c r="L279" s="68">
        <v>10.2469214</v>
      </c>
      <c r="M279" s="68">
        <v>0</v>
      </c>
      <c r="N279" s="68">
        <v>0</v>
      </c>
      <c r="O279" s="68">
        <v>0</v>
      </c>
      <c r="P279" s="68">
        <v>0</v>
      </c>
      <c r="Q279" s="68">
        <v>0</v>
      </c>
      <c r="R279" s="68">
        <v>0</v>
      </c>
      <c r="S279" s="68">
        <v>0</v>
      </c>
      <c r="T279" s="68">
        <v>0</v>
      </c>
      <c r="U279" s="68">
        <v>0</v>
      </c>
      <c r="V279" s="68">
        <v>5.8835744999999999</v>
      </c>
      <c r="W279" s="68">
        <v>5.8835744999999999</v>
      </c>
      <c r="X279" s="68">
        <v>5.8835744999999999</v>
      </c>
      <c r="Y279" s="68">
        <v>0</v>
      </c>
      <c r="Z279" s="68">
        <v>0</v>
      </c>
      <c r="AA279" s="68">
        <v>0</v>
      </c>
      <c r="AB279" s="24">
        <f t="shared" si="31"/>
        <v>1</v>
      </c>
      <c r="AZ279" s="73"/>
    </row>
    <row r="280" spans="2:52" ht="12.75" customHeight="1" x14ac:dyDescent="0.2">
      <c r="B280" s="31" t="s">
        <v>237</v>
      </c>
      <c r="C280" s="31" t="s">
        <v>85</v>
      </c>
      <c r="D280" s="31" t="s">
        <v>21</v>
      </c>
      <c r="E280" s="31"/>
      <c r="F280" s="65">
        <f t="shared" si="30"/>
        <v>22.263560099999999</v>
      </c>
      <c r="G280" s="68">
        <v>10.1647198</v>
      </c>
      <c r="H280" s="68">
        <v>0</v>
      </c>
      <c r="I280" s="68">
        <v>0</v>
      </c>
      <c r="J280" s="68">
        <v>11.990399699999999</v>
      </c>
      <c r="K280" s="68">
        <v>11.990399699999999</v>
      </c>
      <c r="L280" s="68">
        <v>3.4677354</v>
      </c>
      <c r="M280" s="68">
        <v>0</v>
      </c>
      <c r="N280" s="68">
        <v>0</v>
      </c>
      <c r="O280" s="68">
        <v>0</v>
      </c>
      <c r="P280" s="68">
        <v>0.1084406</v>
      </c>
      <c r="Q280" s="68">
        <v>0.1084406</v>
      </c>
      <c r="R280" s="68">
        <v>1.08865E-2</v>
      </c>
      <c r="S280" s="68">
        <v>0</v>
      </c>
      <c r="T280" s="68">
        <v>0</v>
      </c>
      <c r="U280" s="68">
        <v>0</v>
      </c>
      <c r="V280" s="68">
        <v>0</v>
      </c>
      <c r="W280" s="68">
        <v>0</v>
      </c>
      <c r="X280" s="68">
        <v>0</v>
      </c>
      <c r="Y280" s="68">
        <v>0</v>
      </c>
      <c r="Z280" s="68">
        <v>0</v>
      </c>
      <c r="AA280" s="68">
        <v>0</v>
      </c>
      <c r="AB280" s="24">
        <f t="shared" si="31"/>
        <v>1</v>
      </c>
      <c r="AZ280" s="73"/>
    </row>
    <row r="281" spans="2:52" ht="12.75" customHeight="1" x14ac:dyDescent="0.2">
      <c r="B281" s="31" t="s">
        <v>238</v>
      </c>
      <c r="C281" s="31" t="s">
        <v>88</v>
      </c>
      <c r="D281" s="31" t="s">
        <v>21</v>
      </c>
      <c r="E281" s="31"/>
      <c r="F281" s="65">
        <f t="shared" si="30"/>
        <v>15.900694900000001</v>
      </c>
      <c r="G281" s="68">
        <v>2.4239476</v>
      </c>
      <c r="H281" s="68">
        <v>0</v>
      </c>
      <c r="I281" s="68">
        <v>0</v>
      </c>
      <c r="J281" s="68">
        <v>6.8267787000000002</v>
      </c>
      <c r="K281" s="68">
        <v>6.8267787000000002</v>
      </c>
      <c r="L281" s="68">
        <v>6.1681577000000001</v>
      </c>
      <c r="M281" s="68">
        <v>0</v>
      </c>
      <c r="N281" s="68">
        <v>0</v>
      </c>
      <c r="O281" s="68">
        <v>0</v>
      </c>
      <c r="P281" s="68">
        <v>0</v>
      </c>
      <c r="Q281" s="68">
        <v>0</v>
      </c>
      <c r="R281" s="68">
        <v>0</v>
      </c>
      <c r="S281" s="68">
        <v>0</v>
      </c>
      <c r="T281" s="68">
        <v>0</v>
      </c>
      <c r="U281" s="68">
        <v>0</v>
      </c>
      <c r="V281" s="68">
        <v>0</v>
      </c>
      <c r="W281" s="68">
        <v>0</v>
      </c>
      <c r="X281" s="68">
        <v>0</v>
      </c>
      <c r="Y281" s="68">
        <v>6.6499686000000002</v>
      </c>
      <c r="Z281" s="68">
        <v>6.6499686000000002</v>
      </c>
      <c r="AA281" s="68">
        <v>6.6499686000000002</v>
      </c>
      <c r="AB281" s="24">
        <f t="shared" si="31"/>
        <v>1</v>
      </c>
      <c r="AZ281" s="73"/>
    </row>
    <row r="282" spans="2:52" ht="12.75" customHeight="1" x14ac:dyDescent="0.2">
      <c r="B282" s="31" t="s">
        <v>239</v>
      </c>
      <c r="C282" s="31" t="s">
        <v>82</v>
      </c>
      <c r="D282" s="31" t="s">
        <v>21</v>
      </c>
      <c r="E282" s="31"/>
      <c r="F282" s="65">
        <f t="shared" si="30"/>
        <v>134.73915370000003</v>
      </c>
      <c r="G282" s="68">
        <v>5.3178815000000004</v>
      </c>
      <c r="H282" s="68">
        <v>0</v>
      </c>
      <c r="I282" s="68">
        <v>0</v>
      </c>
      <c r="J282" s="68">
        <v>60.312208300000002</v>
      </c>
      <c r="K282" s="68">
        <v>60.312208300000002</v>
      </c>
      <c r="L282" s="68">
        <v>58.228521700000002</v>
      </c>
      <c r="M282" s="68">
        <v>0</v>
      </c>
      <c r="N282" s="68">
        <v>0</v>
      </c>
      <c r="O282" s="68">
        <v>0</v>
      </c>
      <c r="P282" s="68">
        <v>0</v>
      </c>
      <c r="Q282" s="68">
        <v>0</v>
      </c>
      <c r="R282" s="68">
        <v>0</v>
      </c>
      <c r="S282" s="68">
        <v>0</v>
      </c>
      <c r="T282" s="68">
        <v>0</v>
      </c>
      <c r="U282" s="68">
        <v>0</v>
      </c>
      <c r="V282" s="68">
        <v>62.743744100000001</v>
      </c>
      <c r="W282" s="68">
        <v>62.743744100000001</v>
      </c>
      <c r="X282" s="68">
        <v>62.719092099999997</v>
      </c>
      <c r="Y282" s="68">
        <v>6.3653198</v>
      </c>
      <c r="Z282" s="68">
        <v>6.3653198</v>
      </c>
      <c r="AA282" s="68">
        <v>6.3653198</v>
      </c>
      <c r="AB282" s="24">
        <f t="shared" si="31"/>
        <v>1</v>
      </c>
      <c r="AZ282" s="73"/>
    </row>
    <row r="283" spans="2:52" ht="12.75" customHeight="1" x14ac:dyDescent="0.2">
      <c r="B283" s="31" t="s">
        <v>240</v>
      </c>
      <c r="C283" s="31" t="s">
        <v>88</v>
      </c>
      <c r="D283" s="31" t="s">
        <v>21</v>
      </c>
      <c r="E283" s="31"/>
      <c r="F283" s="65">
        <f t="shared" si="30"/>
        <v>16.110670800000001</v>
      </c>
      <c r="G283" s="68">
        <v>2.6326722</v>
      </c>
      <c r="H283" s="68">
        <v>0</v>
      </c>
      <c r="I283" s="68">
        <v>0</v>
      </c>
      <c r="J283" s="68">
        <v>5.8411857999999999</v>
      </c>
      <c r="K283" s="68">
        <v>5.8411857999999999</v>
      </c>
      <c r="L283" s="68">
        <v>5.5100584000000001</v>
      </c>
      <c r="M283" s="68">
        <v>0</v>
      </c>
      <c r="N283" s="68">
        <v>0</v>
      </c>
      <c r="O283" s="68">
        <v>0</v>
      </c>
      <c r="P283" s="68">
        <v>0</v>
      </c>
      <c r="Q283" s="68">
        <v>0</v>
      </c>
      <c r="R283" s="68">
        <v>0</v>
      </c>
      <c r="S283" s="68">
        <v>0</v>
      </c>
      <c r="T283" s="68">
        <v>0</v>
      </c>
      <c r="U283" s="68">
        <v>0</v>
      </c>
      <c r="V283" s="68">
        <v>7.6368128000000004</v>
      </c>
      <c r="W283" s="68">
        <v>7.6368128000000004</v>
      </c>
      <c r="X283" s="68">
        <v>7.6368128000000004</v>
      </c>
      <c r="Y283" s="68">
        <v>0</v>
      </c>
      <c r="Z283" s="68">
        <v>0</v>
      </c>
      <c r="AA283" s="68">
        <v>0</v>
      </c>
      <c r="AB283" s="24">
        <f t="shared" si="31"/>
        <v>1</v>
      </c>
      <c r="AZ283" s="73"/>
    </row>
    <row r="284" spans="2:52" ht="12.75" customHeight="1" x14ac:dyDescent="0.2">
      <c r="B284" s="31" t="s">
        <v>241</v>
      </c>
      <c r="C284" s="31" t="s">
        <v>94</v>
      </c>
      <c r="D284" s="31" t="s">
        <v>20</v>
      </c>
      <c r="E284" s="31"/>
      <c r="F284" s="65">
        <f t="shared" si="30"/>
        <v>7.41676E-2</v>
      </c>
      <c r="G284" s="68">
        <v>7.41676E-2</v>
      </c>
      <c r="H284" s="68">
        <v>0</v>
      </c>
      <c r="I284" s="68">
        <v>0</v>
      </c>
      <c r="J284" s="68">
        <v>0</v>
      </c>
      <c r="K284" s="68">
        <v>0</v>
      </c>
      <c r="L284" s="68">
        <v>0</v>
      </c>
      <c r="M284" s="68">
        <v>0</v>
      </c>
      <c r="N284" s="68">
        <v>0</v>
      </c>
      <c r="O284" s="68">
        <v>0</v>
      </c>
      <c r="P284" s="68">
        <v>0</v>
      </c>
      <c r="Q284" s="68">
        <v>0</v>
      </c>
      <c r="R284" s="68">
        <v>0</v>
      </c>
      <c r="S284" s="68">
        <v>0</v>
      </c>
      <c r="T284" s="68">
        <v>0</v>
      </c>
      <c r="U284" s="68">
        <v>0</v>
      </c>
      <c r="V284" s="68">
        <v>0</v>
      </c>
      <c r="W284" s="68">
        <v>0</v>
      </c>
      <c r="X284" s="68">
        <v>0</v>
      </c>
      <c r="Y284" s="68">
        <v>0</v>
      </c>
      <c r="Z284" s="68">
        <v>0</v>
      </c>
      <c r="AA284" s="68">
        <v>0</v>
      </c>
      <c r="AB284" s="24">
        <f t="shared" si="31"/>
        <v>1</v>
      </c>
      <c r="AZ284" s="73"/>
    </row>
    <row r="285" spans="2:52" ht="12.75" customHeight="1" x14ac:dyDescent="0.2">
      <c r="B285" s="31" t="s">
        <v>242</v>
      </c>
      <c r="C285" s="31" t="s">
        <v>19</v>
      </c>
      <c r="D285" s="31" t="s">
        <v>19</v>
      </c>
      <c r="E285" s="31" t="s">
        <v>10</v>
      </c>
      <c r="F285" s="65">
        <f t="shared" si="30"/>
        <v>0</v>
      </c>
      <c r="G285" s="68">
        <v>0</v>
      </c>
      <c r="H285" s="68">
        <v>0</v>
      </c>
      <c r="I285" s="68">
        <v>0</v>
      </c>
      <c r="J285" s="68">
        <v>0</v>
      </c>
      <c r="K285" s="68">
        <v>0</v>
      </c>
      <c r="L285" s="68">
        <v>0</v>
      </c>
      <c r="M285" s="68">
        <v>0</v>
      </c>
      <c r="N285" s="68">
        <v>0</v>
      </c>
      <c r="O285" s="68">
        <v>0</v>
      </c>
      <c r="P285" s="68">
        <v>0</v>
      </c>
      <c r="Q285" s="68">
        <v>0</v>
      </c>
      <c r="R285" s="68">
        <v>0</v>
      </c>
      <c r="S285" s="68">
        <v>0</v>
      </c>
      <c r="T285" s="68">
        <v>0</v>
      </c>
      <c r="U285" s="68">
        <v>0</v>
      </c>
      <c r="V285" s="68">
        <v>0</v>
      </c>
      <c r="W285" s="68">
        <v>0</v>
      </c>
      <c r="X285" s="68">
        <v>0</v>
      </c>
      <c r="Y285" s="68">
        <v>0</v>
      </c>
      <c r="Z285" s="68">
        <v>0</v>
      </c>
      <c r="AA285" s="68">
        <v>0</v>
      </c>
      <c r="AB285" s="24">
        <f t="shared" si="31"/>
        <v>0</v>
      </c>
      <c r="AZ285" s="73"/>
    </row>
    <row r="286" spans="2:52" ht="12.75" customHeight="1" x14ac:dyDescent="0.2">
      <c r="B286" s="31" t="s">
        <v>243</v>
      </c>
      <c r="C286" s="31" t="s">
        <v>61</v>
      </c>
      <c r="D286" s="31" t="s">
        <v>19</v>
      </c>
      <c r="E286" s="31" t="s">
        <v>10</v>
      </c>
      <c r="F286" s="65">
        <f t="shared" si="30"/>
        <v>1.73017E-2</v>
      </c>
      <c r="G286" s="68">
        <v>1.73017E-2</v>
      </c>
      <c r="H286" s="68">
        <v>0</v>
      </c>
      <c r="I286" s="68">
        <v>0</v>
      </c>
      <c r="J286" s="68">
        <v>0</v>
      </c>
      <c r="K286" s="68">
        <v>0</v>
      </c>
      <c r="L286" s="68">
        <v>0</v>
      </c>
      <c r="M286" s="68">
        <v>0</v>
      </c>
      <c r="N286" s="68">
        <v>0</v>
      </c>
      <c r="O286" s="68">
        <v>0</v>
      </c>
      <c r="P286" s="68">
        <v>0</v>
      </c>
      <c r="Q286" s="68">
        <v>0</v>
      </c>
      <c r="R286" s="68">
        <v>0</v>
      </c>
      <c r="S286" s="68">
        <v>0</v>
      </c>
      <c r="T286" s="68">
        <v>0</v>
      </c>
      <c r="U286" s="68">
        <v>0</v>
      </c>
      <c r="V286" s="68">
        <v>0</v>
      </c>
      <c r="W286" s="68">
        <v>0</v>
      </c>
      <c r="X286" s="68">
        <v>0</v>
      </c>
      <c r="Y286" s="68">
        <v>0</v>
      </c>
      <c r="Z286" s="68">
        <v>0</v>
      </c>
      <c r="AA286" s="68">
        <v>0</v>
      </c>
      <c r="AB286" s="24">
        <f t="shared" si="31"/>
        <v>1</v>
      </c>
      <c r="AZ286" s="73"/>
    </row>
    <row r="287" spans="2:52" ht="12.75" customHeight="1" x14ac:dyDescent="0.2">
      <c r="B287" s="31" t="s">
        <v>244</v>
      </c>
      <c r="C287" s="31" t="s">
        <v>79</v>
      </c>
      <c r="D287" s="31" t="s">
        <v>18</v>
      </c>
      <c r="E287" s="31"/>
      <c r="F287" s="65">
        <f t="shared" si="30"/>
        <v>160.5165686</v>
      </c>
      <c r="G287" s="68">
        <v>2.9337289000000002</v>
      </c>
      <c r="H287" s="68">
        <v>0</v>
      </c>
      <c r="I287" s="68">
        <v>0</v>
      </c>
      <c r="J287" s="68">
        <v>36.108056300000001</v>
      </c>
      <c r="K287" s="68">
        <v>36.108056300000001</v>
      </c>
      <c r="L287" s="68">
        <v>32.294007899999997</v>
      </c>
      <c r="M287" s="68">
        <v>0</v>
      </c>
      <c r="N287" s="68">
        <v>0</v>
      </c>
      <c r="O287" s="68">
        <v>0</v>
      </c>
      <c r="P287" s="68">
        <v>114.6119951</v>
      </c>
      <c r="Q287" s="68">
        <v>114.6119951</v>
      </c>
      <c r="R287" s="68">
        <v>113.38536929999999</v>
      </c>
      <c r="S287" s="68">
        <v>0</v>
      </c>
      <c r="T287" s="68">
        <v>0</v>
      </c>
      <c r="U287" s="68">
        <v>0</v>
      </c>
      <c r="V287" s="68">
        <v>2.9690856999999999</v>
      </c>
      <c r="W287" s="68">
        <v>2.9690856999999999</v>
      </c>
      <c r="X287" s="68">
        <v>2.9690856999999999</v>
      </c>
      <c r="Y287" s="68">
        <v>3.8937026000000001</v>
      </c>
      <c r="Z287" s="68">
        <v>3.8937026000000001</v>
      </c>
      <c r="AA287" s="68">
        <v>3.7478791999999999</v>
      </c>
      <c r="AB287" s="24">
        <f t="shared" si="31"/>
        <v>1</v>
      </c>
      <c r="AZ287" s="73"/>
    </row>
    <row r="288" spans="2:52" ht="12.75" customHeight="1" x14ac:dyDescent="0.2">
      <c r="B288" s="31" t="s">
        <v>245</v>
      </c>
      <c r="C288" s="31" t="s">
        <v>82</v>
      </c>
      <c r="D288" s="31" t="s">
        <v>21</v>
      </c>
      <c r="E288" s="31"/>
      <c r="F288" s="65">
        <f t="shared" si="30"/>
        <v>78.332425499999999</v>
      </c>
      <c r="G288" s="68">
        <v>4.8015431</v>
      </c>
      <c r="H288" s="68">
        <v>0</v>
      </c>
      <c r="I288" s="68">
        <v>0</v>
      </c>
      <c r="J288" s="68">
        <v>38.510182399999998</v>
      </c>
      <c r="K288" s="68">
        <v>38.510182399999998</v>
      </c>
      <c r="L288" s="68">
        <v>31.2399509</v>
      </c>
      <c r="M288" s="68">
        <v>0</v>
      </c>
      <c r="N288" s="68">
        <v>0</v>
      </c>
      <c r="O288" s="68">
        <v>0</v>
      </c>
      <c r="P288" s="68">
        <v>0</v>
      </c>
      <c r="Q288" s="68">
        <v>0</v>
      </c>
      <c r="R288" s="68">
        <v>0</v>
      </c>
      <c r="S288" s="68">
        <v>0</v>
      </c>
      <c r="T288" s="68">
        <v>0</v>
      </c>
      <c r="U288" s="68">
        <v>0</v>
      </c>
      <c r="V288" s="68">
        <v>34.681744500000001</v>
      </c>
      <c r="W288" s="68">
        <v>34.681744500000001</v>
      </c>
      <c r="X288" s="68">
        <v>34.681744500000001</v>
      </c>
      <c r="Y288" s="68">
        <v>0.33895550000000002</v>
      </c>
      <c r="Z288" s="68">
        <v>0.33895550000000002</v>
      </c>
      <c r="AA288" s="68">
        <v>0.33895550000000002</v>
      </c>
      <c r="AB288" s="24">
        <f t="shared" si="31"/>
        <v>1</v>
      </c>
      <c r="AC288" s="46" t="s">
        <v>246</v>
      </c>
      <c r="AZ288" s="73"/>
    </row>
    <row r="289" spans="2:52" ht="12.75" customHeight="1" x14ac:dyDescent="0.2">
      <c r="B289" s="31" t="s">
        <v>247</v>
      </c>
      <c r="C289" s="31" t="s">
        <v>86</v>
      </c>
      <c r="D289" s="31" t="s">
        <v>21</v>
      </c>
      <c r="E289" s="31"/>
      <c r="F289" s="65">
        <f t="shared" si="30"/>
        <v>154.70102860999998</v>
      </c>
      <c r="G289" s="68">
        <v>15.56092752</v>
      </c>
      <c r="H289" s="68">
        <v>0</v>
      </c>
      <c r="I289" s="68">
        <v>0</v>
      </c>
      <c r="J289" s="68">
        <v>57.743419000000003</v>
      </c>
      <c r="K289" s="68">
        <v>57.743419000000003</v>
      </c>
      <c r="L289" s="68">
        <v>47.905949040000003</v>
      </c>
      <c r="M289" s="68">
        <v>0</v>
      </c>
      <c r="N289" s="68">
        <v>0</v>
      </c>
      <c r="O289" s="68">
        <v>0</v>
      </c>
      <c r="P289" s="68">
        <v>0</v>
      </c>
      <c r="Q289" s="68">
        <v>0</v>
      </c>
      <c r="R289" s="68">
        <v>0</v>
      </c>
      <c r="S289" s="68">
        <v>3.83910302</v>
      </c>
      <c r="T289" s="68">
        <v>3.83910302</v>
      </c>
      <c r="U289" s="68">
        <v>3.8305763599999998</v>
      </c>
      <c r="V289" s="68">
        <v>0</v>
      </c>
      <c r="W289" s="68">
        <v>0</v>
      </c>
      <c r="X289" s="68">
        <v>0</v>
      </c>
      <c r="Y289" s="68">
        <v>77.557579070000003</v>
      </c>
      <c r="Z289" s="68">
        <v>77.557579070000003</v>
      </c>
      <c r="AA289" s="68">
        <v>75.897047270000002</v>
      </c>
      <c r="AB289" s="24">
        <f t="shared" si="31"/>
        <v>1</v>
      </c>
      <c r="AZ289" s="73"/>
    </row>
    <row r="290" spans="2:52" ht="12.75" customHeight="1" x14ac:dyDescent="0.2">
      <c r="B290" s="31" t="s">
        <v>248</v>
      </c>
      <c r="C290" s="31" t="s">
        <v>61</v>
      </c>
      <c r="D290" s="31" t="s">
        <v>18</v>
      </c>
      <c r="E290" s="31" t="s">
        <v>10</v>
      </c>
      <c r="F290" s="65">
        <f t="shared" si="30"/>
        <v>100.4058722</v>
      </c>
      <c r="G290" s="68">
        <v>7.5216271299999997</v>
      </c>
      <c r="H290" s="68">
        <v>0</v>
      </c>
      <c r="I290" s="68">
        <v>0</v>
      </c>
      <c r="J290" s="68">
        <v>54.559758619999997</v>
      </c>
      <c r="K290" s="68">
        <v>54.559758619999997</v>
      </c>
      <c r="L290" s="68">
        <v>46.142479100000003</v>
      </c>
      <c r="M290" s="68">
        <v>0</v>
      </c>
      <c r="N290" s="68">
        <v>0</v>
      </c>
      <c r="O290" s="68">
        <v>0</v>
      </c>
      <c r="P290" s="68">
        <v>8.9776205000000004</v>
      </c>
      <c r="Q290" s="68">
        <v>8.9776205000000004</v>
      </c>
      <c r="R290" s="68">
        <v>8.9776205000000004</v>
      </c>
      <c r="S290" s="68">
        <v>0</v>
      </c>
      <c r="T290" s="68">
        <v>0</v>
      </c>
      <c r="U290" s="68">
        <v>0</v>
      </c>
      <c r="V290" s="68">
        <v>0</v>
      </c>
      <c r="W290" s="68">
        <v>0</v>
      </c>
      <c r="X290" s="68">
        <v>0</v>
      </c>
      <c r="Y290" s="68">
        <v>29.346865950000002</v>
      </c>
      <c r="Z290" s="68">
        <v>29.346865950000002</v>
      </c>
      <c r="AA290" s="68">
        <v>29.242732889999999</v>
      </c>
      <c r="AB290" s="24">
        <f t="shared" si="31"/>
        <v>1</v>
      </c>
      <c r="AZ290" s="73"/>
    </row>
    <row r="291" spans="2:52" ht="12.75" customHeight="1" x14ac:dyDescent="0.2">
      <c r="B291" s="31" t="s">
        <v>249</v>
      </c>
      <c r="C291" s="31" t="s">
        <v>58</v>
      </c>
      <c r="D291" s="31" t="s">
        <v>20</v>
      </c>
      <c r="E291" s="31"/>
      <c r="F291" s="65">
        <f t="shared" si="30"/>
        <v>53.600959399999994</v>
      </c>
      <c r="G291" s="68">
        <v>3.0936979</v>
      </c>
      <c r="H291" s="68">
        <v>0</v>
      </c>
      <c r="I291" s="68">
        <v>0</v>
      </c>
      <c r="J291" s="68">
        <v>15.348299000000001</v>
      </c>
      <c r="K291" s="68">
        <v>15.348299000000001</v>
      </c>
      <c r="L291" s="68">
        <v>14.356696599999999</v>
      </c>
      <c r="M291" s="68">
        <v>0</v>
      </c>
      <c r="N291" s="68">
        <v>0</v>
      </c>
      <c r="O291" s="68">
        <v>0</v>
      </c>
      <c r="P291" s="68">
        <v>0</v>
      </c>
      <c r="Q291" s="68">
        <v>0</v>
      </c>
      <c r="R291" s="68">
        <v>0</v>
      </c>
      <c r="S291" s="68">
        <v>0</v>
      </c>
      <c r="T291" s="68">
        <v>0</v>
      </c>
      <c r="U291" s="68">
        <v>0</v>
      </c>
      <c r="V291" s="68">
        <v>32.157640299999997</v>
      </c>
      <c r="W291" s="68">
        <v>32.157640299999997</v>
      </c>
      <c r="X291" s="68">
        <v>32.157640299999997</v>
      </c>
      <c r="Y291" s="68">
        <v>3.0013222000000002</v>
      </c>
      <c r="Z291" s="68">
        <v>3.0013222000000002</v>
      </c>
      <c r="AA291" s="68">
        <v>3.0013222000000002</v>
      </c>
      <c r="AB291" s="24">
        <f t="shared" si="31"/>
        <v>1</v>
      </c>
      <c r="AZ291" s="73"/>
    </row>
    <row r="292" spans="2:52" ht="12.75" customHeight="1" x14ac:dyDescent="0.2">
      <c r="B292" s="31" t="s">
        <v>250</v>
      </c>
      <c r="C292" s="31" t="s">
        <v>72</v>
      </c>
      <c r="D292" s="31" t="s">
        <v>22</v>
      </c>
      <c r="E292" s="31"/>
      <c r="F292" s="65">
        <f t="shared" si="30"/>
        <v>13.4061313</v>
      </c>
      <c r="G292" s="68">
        <v>5.7107536000000003</v>
      </c>
      <c r="H292" s="68">
        <v>0</v>
      </c>
      <c r="I292" s="68">
        <v>0</v>
      </c>
      <c r="J292" s="68">
        <v>5.3503366999999997</v>
      </c>
      <c r="K292" s="68">
        <v>5.3503366999999997</v>
      </c>
      <c r="L292" s="68">
        <v>3.8306022999999998</v>
      </c>
      <c r="M292" s="68">
        <v>0</v>
      </c>
      <c r="N292" s="68">
        <v>0</v>
      </c>
      <c r="O292" s="68">
        <v>0</v>
      </c>
      <c r="P292" s="68">
        <v>0</v>
      </c>
      <c r="Q292" s="68">
        <v>0</v>
      </c>
      <c r="R292" s="68">
        <v>0</v>
      </c>
      <c r="S292" s="68">
        <v>0</v>
      </c>
      <c r="T292" s="68">
        <v>0</v>
      </c>
      <c r="U292" s="68">
        <v>0</v>
      </c>
      <c r="V292" s="68">
        <v>2.3450410000000002</v>
      </c>
      <c r="W292" s="68">
        <v>2.3450410000000002</v>
      </c>
      <c r="X292" s="68">
        <v>2.3450410000000002</v>
      </c>
      <c r="Y292" s="68">
        <v>0</v>
      </c>
      <c r="Z292" s="68">
        <v>0</v>
      </c>
      <c r="AA292" s="68">
        <v>0</v>
      </c>
      <c r="AB292" s="24">
        <f t="shared" si="31"/>
        <v>1</v>
      </c>
      <c r="AZ292" s="73"/>
    </row>
    <row r="293" spans="2:52" ht="12.75" customHeight="1" x14ac:dyDescent="0.2">
      <c r="B293" s="31" t="s">
        <v>251</v>
      </c>
      <c r="C293" s="31" t="s">
        <v>86</v>
      </c>
      <c r="D293" s="31" t="s">
        <v>21</v>
      </c>
      <c r="E293" s="31"/>
      <c r="F293" s="65">
        <f t="shared" si="30"/>
        <v>0</v>
      </c>
      <c r="G293" s="68">
        <v>0</v>
      </c>
      <c r="H293" s="68">
        <v>0</v>
      </c>
      <c r="I293" s="68">
        <v>0</v>
      </c>
      <c r="J293" s="68">
        <v>0</v>
      </c>
      <c r="K293" s="68">
        <v>0</v>
      </c>
      <c r="L293" s="68">
        <v>0</v>
      </c>
      <c r="M293" s="68">
        <v>0</v>
      </c>
      <c r="N293" s="68">
        <v>0</v>
      </c>
      <c r="O293" s="68">
        <v>0</v>
      </c>
      <c r="P293" s="68">
        <v>0</v>
      </c>
      <c r="Q293" s="68">
        <v>0</v>
      </c>
      <c r="R293" s="68">
        <v>0</v>
      </c>
      <c r="S293" s="68">
        <v>0</v>
      </c>
      <c r="T293" s="68">
        <v>0</v>
      </c>
      <c r="U293" s="68">
        <v>0</v>
      </c>
      <c r="V293" s="68">
        <v>0</v>
      </c>
      <c r="W293" s="68">
        <v>0</v>
      </c>
      <c r="X293" s="68">
        <v>0</v>
      </c>
      <c r="Y293" s="68">
        <v>0</v>
      </c>
      <c r="Z293" s="68">
        <v>0</v>
      </c>
      <c r="AA293" s="68">
        <v>0</v>
      </c>
      <c r="AB293" s="24">
        <f t="shared" si="31"/>
        <v>0</v>
      </c>
      <c r="AZ293" s="73"/>
    </row>
    <row r="294" spans="2:52" ht="12.75" customHeight="1" x14ac:dyDescent="0.2">
      <c r="B294" s="31" t="s">
        <v>252</v>
      </c>
      <c r="C294" s="31" t="s">
        <v>64</v>
      </c>
      <c r="D294" s="31" t="s">
        <v>18</v>
      </c>
      <c r="E294" s="31" t="s">
        <v>10</v>
      </c>
      <c r="F294" s="65">
        <f t="shared" si="30"/>
        <v>15.276204999999999</v>
      </c>
      <c r="G294" s="68">
        <v>14.995616330000001</v>
      </c>
      <c r="H294" s="68">
        <v>0</v>
      </c>
      <c r="I294" s="68">
        <v>0</v>
      </c>
      <c r="J294" s="68">
        <v>0.21995971</v>
      </c>
      <c r="K294" s="68">
        <v>0.21995971</v>
      </c>
      <c r="L294" s="68">
        <v>0</v>
      </c>
      <c r="M294" s="68">
        <v>0</v>
      </c>
      <c r="N294" s="68">
        <v>0</v>
      </c>
      <c r="O294" s="68">
        <v>0</v>
      </c>
      <c r="P294" s="68">
        <v>0</v>
      </c>
      <c r="Q294" s="68">
        <v>0</v>
      </c>
      <c r="R294" s="68">
        <v>0</v>
      </c>
      <c r="S294" s="68">
        <v>3.3910179999999998E-2</v>
      </c>
      <c r="T294" s="68">
        <v>3.3910179999999998E-2</v>
      </c>
      <c r="U294" s="68">
        <v>0</v>
      </c>
      <c r="V294" s="68">
        <v>0</v>
      </c>
      <c r="W294" s="68">
        <v>0</v>
      </c>
      <c r="X294" s="68">
        <v>0</v>
      </c>
      <c r="Y294" s="68">
        <v>2.6718780000000001E-2</v>
      </c>
      <c r="Z294" s="68">
        <v>2.6718780000000001E-2</v>
      </c>
      <c r="AA294" s="68">
        <v>0</v>
      </c>
      <c r="AB294" s="24">
        <f t="shared" si="31"/>
        <v>1</v>
      </c>
      <c r="AZ294" s="73"/>
    </row>
    <row r="295" spans="2:52" ht="12.75" customHeight="1" x14ac:dyDescent="0.2">
      <c r="B295" s="31" t="s">
        <v>253</v>
      </c>
      <c r="C295" s="31" t="s">
        <v>68</v>
      </c>
      <c r="D295" s="31" t="s">
        <v>18</v>
      </c>
      <c r="E295" s="31"/>
      <c r="F295" s="65">
        <f t="shared" si="30"/>
        <v>0</v>
      </c>
      <c r="G295" s="68">
        <v>0</v>
      </c>
      <c r="H295" s="68">
        <v>0</v>
      </c>
      <c r="I295" s="68">
        <v>0</v>
      </c>
      <c r="J295" s="68">
        <v>0</v>
      </c>
      <c r="K295" s="68">
        <v>0</v>
      </c>
      <c r="L295" s="68">
        <v>0</v>
      </c>
      <c r="M295" s="68">
        <v>0</v>
      </c>
      <c r="N295" s="68">
        <v>0</v>
      </c>
      <c r="O295" s="68">
        <v>0</v>
      </c>
      <c r="P295" s="68">
        <v>0</v>
      </c>
      <c r="Q295" s="68">
        <v>0</v>
      </c>
      <c r="R295" s="68">
        <v>0</v>
      </c>
      <c r="S295" s="68">
        <v>0</v>
      </c>
      <c r="T295" s="68">
        <v>0</v>
      </c>
      <c r="U295" s="68">
        <v>0</v>
      </c>
      <c r="V295" s="68">
        <v>0</v>
      </c>
      <c r="W295" s="68">
        <v>0</v>
      </c>
      <c r="X295" s="68">
        <v>0</v>
      </c>
      <c r="Y295" s="68">
        <v>0</v>
      </c>
      <c r="Z295" s="68">
        <v>0</v>
      </c>
      <c r="AA295" s="68">
        <v>0</v>
      </c>
      <c r="AB295" s="24">
        <f t="shared" si="31"/>
        <v>0</v>
      </c>
      <c r="AZ295" s="73"/>
    </row>
    <row r="296" spans="2:52" ht="12.75" customHeight="1" x14ac:dyDescent="0.2">
      <c r="B296" s="31" t="s">
        <v>254</v>
      </c>
      <c r="C296" s="31" t="s">
        <v>85</v>
      </c>
      <c r="D296" s="31" t="s">
        <v>21</v>
      </c>
      <c r="E296" s="31"/>
      <c r="F296" s="65">
        <f t="shared" si="30"/>
        <v>1.0388959</v>
      </c>
      <c r="G296" s="68">
        <v>9.0766799999999995E-2</v>
      </c>
      <c r="H296" s="68">
        <v>0</v>
      </c>
      <c r="I296" s="68">
        <v>0</v>
      </c>
      <c r="J296" s="68">
        <v>0.94812909999999995</v>
      </c>
      <c r="K296" s="68">
        <v>0.94812909999999995</v>
      </c>
      <c r="L296" s="68">
        <v>0.69629929999999995</v>
      </c>
      <c r="M296" s="68">
        <v>0</v>
      </c>
      <c r="N296" s="68">
        <v>0</v>
      </c>
      <c r="O296" s="68">
        <v>0</v>
      </c>
      <c r="P296" s="68">
        <v>0</v>
      </c>
      <c r="Q296" s="68">
        <v>0</v>
      </c>
      <c r="R296" s="68">
        <v>0</v>
      </c>
      <c r="S296" s="68">
        <v>0</v>
      </c>
      <c r="T296" s="68">
        <v>0</v>
      </c>
      <c r="U296" s="68">
        <v>0</v>
      </c>
      <c r="V296" s="68">
        <v>0</v>
      </c>
      <c r="W296" s="68">
        <v>0</v>
      </c>
      <c r="X296" s="68">
        <v>0</v>
      </c>
      <c r="Y296" s="68">
        <v>0</v>
      </c>
      <c r="Z296" s="68">
        <v>0</v>
      </c>
      <c r="AA296" s="68">
        <v>0</v>
      </c>
      <c r="AB296" s="24">
        <f t="shared" si="31"/>
        <v>1</v>
      </c>
      <c r="AZ296" s="73"/>
    </row>
    <row r="297" spans="2:52" ht="12.75" customHeight="1" x14ac:dyDescent="0.2">
      <c r="B297" s="31" t="s">
        <v>255</v>
      </c>
      <c r="C297" s="31" t="s">
        <v>75</v>
      </c>
      <c r="D297" s="31" t="s">
        <v>19</v>
      </c>
      <c r="E297" s="31"/>
      <c r="F297" s="65">
        <f t="shared" si="30"/>
        <v>0</v>
      </c>
      <c r="G297" s="68">
        <v>0</v>
      </c>
      <c r="H297" s="68">
        <v>0</v>
      </c>
      <c r="I297" s="68">
        <v>0</v>
      </c>
      <c r="J297" s="68">
        <v>0</v>
      </c>
      <c r="K297" s="68">
        <v>0</v>
      </c>
      <c r="L297" s="68">
        <v>0</v>
      </c>
      <c r="M297" s="68">
        <v>0</v>
      </c>
      <c r="N297" s="68">
        <v>0</v>
      </c>
      <c r="O297" s="68">
        <v>0</v>
      </c>
      <c r="P297" s="68">
        <v>0</v>
      </c>
      <c r="Q297" s="68">
        <v>0</v>
      </c>
      <c r="R297" s="68">
        <v>0</v>
      </c>
      <c r="S297" s="68">
        <v>0</v>
      </c>
      <c r="T297" s="68">
        <v>0</v>
      </c>
      <c r="U297" s="68">
        <v>0</v>
      </c>
      <c r="V297" s="68">
        <v>0</v>
      </c>
      <c r="W297" s="68">
        <v>0</v>
      </c>
      <c r="X297" s="68">
        <v>0</v>
      </c>
      <c r="Y297" s="68">
        <v>0</v>
      </c>
      <c r="Z297" s="68">
        <v>0</v>
      </c>
      <c r="AA297" s="68">
        <v>0</v>
      </c>
      <c r="AB297" s="24">
        <f t="shared" si="31"/>
        <v>0</v>
      </c>
      <c r="AZ297" s="73"/>
    </row>
    <row r="298" spans="2:52" ht="12.75" customHeight="1" x14ac:dyDescent="0.2">
      <c r="B298" s="31" t="s">
        <v>256</v>
      </c>
      <c r="C298" s="31" t="s">
        <v>94</v>
      </c>
      <c r="D298" s="31" t="s">
        <v>20</v>
      </c>
      <c r="E298" s="31"/>
      <c r="F298" s="65">
        <f t="shared" si="30"/>
        <v>29.622939600000002</v>
      </c>
      <c r="G298" s="68">
        <v>22.880299000000001</v>
      </c>
      <c r="H298" s="68">
        <v>0</v>
      </c>
      <c r="I298" s="68">
        <v>0</v>
      </c>
      <c r="J298" s="68">
        <v>5.4329289000000003</v>
      </c>
      <c r="K298" s="68">
        <v>5.4329289000000003</v>
      </c>
      <c r="L298" s="68">
        <v>0.78225020000000001</v>
      </c>
      <c r="M298" s="68">
        <v>0</v>
      </c>
      <c r="N298" s="68">
        <v>0</v>
      </c>
      <c r="O298" s="68">
        <v>0</v>
      </c>
      <c r="P298" s="68">
        <v>0</v>
      </c>
      <c r="Q298" s="68">
        <v>0</v>
      </c>
      <c r="R298" s="68">
        <v>0</v>
      </c>
      <c r="S298" s="68">
        <v>0</v>
      </c>
      <c r="T298" s="68">
        <v>0</v>
      </c>
      <c r="U298" s="68">
        <v>0</v>
      </c>
      <c r="V298" s="68">
        <v>1.3097117</v>
      </c>
      <c r="W298" s="68">
        <v>1.3097117</v>
      </c>
      <c r="X298" s="68">
        <v>0.11027869999999999</v>
      </c>
      <c r="Y298" s="68">
        <v>0</v>
      </c>
      <c r="Z298" s="68">
        <v>0</v>
      </c>
      <c r="AA298" s="68">
        <v>0</v>
      </c>
      <c r="AB298" s="24">
        <f t="shared" si="31"/>
        <v>1</v>
      </c>
      <c r="AZ298" s="73"/>
    </row>
    <row r="299" spans="2:52" ht="12.75" customHeight="1" x14ac:dyDescent="0.2">
      <c r="B299" s="31" t="s">
        <v>257</v>
      </c>
      <c r="C299" s="31" t="s">
        <v>61</v>
      </c>
      <c r="D299" s="31" t="s">
        <v>19</v>
      </c>
      <c r="E299" s="31"/>
      <c r="F299" s="65">
        <f t="shared" si="30"/>
        <v>0</v>
      </c>
      <c r="G299" s="68">
        <v>0</v>
      </c>
      <c r="H299" s="68">
        <v>0</v>
      </c>
      <c r="I299" s="68">
        <v>0</v>
      </c>
      <c r="J299" s="68">
        <v>0</v>
      </c>
      <c r="K299" s="68">
        <v>0</v>
      </c>
      <c r="L299" s="68">
        <v>0</v>
      </c>
      <c r="M299" s="68">
        <v>0</v>
      </c>
      <c r="N299" s="68">
        <v>0</v>
      </c>
      <c r="O299" s="68">
        <v>0</v>
      </c>
      <c r="P299" s="68">
        <v>0</v>
      </c>
      <c r="Q299" s="68">
        <v>0</v>
      </c>
      <c r="R299" s="68">
        <v>0</v>
      </c>
      <c r="S299" s="68">
        <v>0</v>
      </c>
      <c r="T299" s="68">
        <v>0</v>
      </c>
      <c r="U299" s="68">
        <v>0</v>
      </c>
      <c r="V299" s="68">
        <v>0</v>
      </c>
      <c r="W299" s="68">
        <v>0</v>
      </c>
      <c r="X299" s="68">
        <v>0</v>
      </c>
      <c r="Y299" s="68">
        <v>0</v>
      </c>
      <c r="Z299" s="68">
        <v>0</v>
      </c>
      <c r="AA299" s="68">
        <v>0</v>
      </c>
      <c r="AB299" s="24">
        <f t="shared" si="31"/>
        <v>0</v>
      </c>
      <c r="AZ299" s="73"/>
    </row>
    <row r="300" spans="2:52" ht="12.75" customHeight="1" x14ac:dyDescent="0.2">
      <c r="B300" s="31" t="s">
        <v>258</v>
      </c>
      <c r="C300" s="31" t="s">
        <v>94</v>
      </c>
      <c r="D300" s="31" t="s">
        <v>20</v>
      </c>
      <c r="E300" s="31"/>
      <c r="F300" s="65">
        <f t="shared" si="30"/>
        <v>3.8081697999999999</v>
      </c>
      <c r="G300" s="68">
        <v>0.18330080000000001</v>
      </c>
      <c r="H300" s="68">
        <v>0</v>
      </c>
      <c r="I300" s="68">
        <v>0</v>
      </c>
      <c r="J300" s="68">
        <v>3.6248689999999999</v>
      </c>
      <c r="K300" s="68">
        <v>3.6248689999999999</v>
      </c>
      <c r="L300" s="68">
        <v>3.0752236000000002</v>
      </c>
      <c r="M300" s="68">
        <v>0</v>
      </c>
      <c r="N300" s="68">
        <v>0</v>
      </c>
      <c r="O300" s="68">
        <v>0</v>
      </c>
      <c r="P300" s="68">
        <v>0</v>
      </c>
      <c r="Q300" s="68">
        <v>0</v>
      </c>
      <c r="R300" s="68">
        <v>0</v>
      </c>
      <c r="S300" s="68">
        <v>0</v>
      </c>
      <c r="T300" s="68">
        <v>0</v>
      </c>
      <c r="U300" s="68">
        <v>0</v>
      </c>
      <c r="V300" s="68">
        <v>0</v>
      </c>
      <c r="W300" s="68">
        <v>0</v>
      </c>
      <c r="X300" s="68">
        <v>0</v>
      </c>
      <c r="Y300" s="68">
        <v>0</v>
      </c>
      <c r="Z300" s="68">
        <v>0</v>
      </c>
      <c r="AA300" s="68">
        <v>0</v>
      </c>
      <c r="AB300" s="24">
        <f t="shared" si="31"/>
        <v>1</v>
      </c>
      <c r="AC300" s="46" t="s">
        <v>259</v>
      </c>
      <c r="AZ300" s="73"/>
    </row>
    <row r="301" spans="2:52" ht="12.75" customHeight="1" x14ac:dyDescent="0.2">
      <c r="B301" s="31" t="s">
        <v>260</v>
      </c>
      <c r="C301" s="31" t="s">
        <v>90</v>
      </c>
      <c r="D301" s="31" t="s">
        <v>21</v>
      </c>
      <c r="E301" s="31"/>
      <c r="F301" s="65">
        <f t="shared" si="30"/>
        <v>1.5279633000000001</v>
      </c>
      <c r="G301" s="68">
        <v>8.6062399999999997E-2</v>
      </c>
      <c r="H301" s="68">
        <v>0</v>
      </c>
      <c r="I301" s="68">
        <v>0</v>
      </c>
      <c r="J301" s="68">
        <v>0.65241170000000004</v>
      </c>
      <c r="K301" s="68">
        <v>0.65241170000000004</v>
      </c>
      <c r="L301" s="68">
        <v>0.6155197</v>
      </c>
      <c r="M301" s="68">
        <v>0</v>
      </c>
      <c r="N301" s="68">
        <v>0</v>
      </c>
      <c r="O301" s="68">
        <v>0</v>
      </c>
      <c r="P301" s="68">
        <v>0</v>
      </c>
      <c r="Q301" s="68">
        <v>0</v>
      </c>
      <c r="R301" s="68">
        <v>0</v>
      </c>
      <c r="S301" s="68">
        <v>0</v>
      </c>
      <c r="T301" s="68">
        <v>0</v>
      </c>
      <c r="U301" s="68">
        <v>0</v>
      </c>
      <c r="V301" s="68">
        <v>0.7894892</v>
      </c>
      <c r="W301" s="68">
        <v>0.7894892</v>
      </c>
      <c r="X301" s="68">
        <v>0.7894892</v>
      </c>
      <c r="Y301" s="68">
        <v>0</v>
      </c>
      <c r="Z301" s="68">
        <v>0</v>
      </c>
      <c r="AA301" s="68">
        <v>0</v>
      </c>
      <c r="AB301" s="24">
        <f t="shared" si="31"/>
        <v>1</v>
      </c>
      <c r="AZ301" s="73"/>
    </row>
    <row r="302" spans="2:52" ht="12.75" customHeight="1" x14ac:dyDescent="0.2">
      <c r="B302" s="31" t="s">
        <v>261</v>
      </c>
      <c r="C302" s="31" t="s">
        <v>79</v>
      </c>
      <c r="D302" s="31" t="s">
        <v>20</v>
      </c>
      <c r="E302" s="31"/>
      <c r="F302" s="65">
        <f t="shared" si="30"/>
        <v>0</v>
      </c>
      <c r="G302" s="68">
        <v>0</v>
      </c>
      <c r="H302" s="68">
        <v>0</v>
      </c>
      <c r="I302" s="68">
        <v>0</v>
      </c>
      <c r="J302" s="68">
        <v>0</v>
      </c>
      <c r="K302" s="68">
        <v>0</v>
      </c>
      <c r="L302" s="68">
        <v>0</v>
      </c>
      <c r="M302" s="68">
        <v>0</v>
      </c>
      <c r="N302" s="68">
        <v>0</v>
      </c>
      <c r="O302" s="68">
        <v>0</v>
      </c>
      <c r="P302" s="68">
        <v>0</v>
      </c>
      <c r="Q302" s="68">
        <v>0</v>
      </c>
      <c r="R302" s="68">
        <v>0</v>
      </c>
      <c r="S302" s="68">
        <v>0</v>
      </c>
      <c r="T302" s="68">
        <v>0</v>
      </c>
      <c r="U302" s="68">
        <v>0</v>
      </c>
      <c r="V302" s="68">
        <v>0</v>
      </c>
      <c r="W302" s="68">
        <v>0</v>
      </c>
      <c r="X302" s="68">
        <v>0</v>
      </c>
      <c r="Y302" s="68">
        <v>0</v>
      </c>
      <c r="Z302" s="68">
        <v>0</v>
      </c>
      <c r="AA302" s="68">
        <v>0</v>
      </c>
      <c r="AB302" s="24">
        <f t="shared" si="31"/>
        <v>0</v>
      </c>
      <c r="AC302" s="46" t="s">
        <v>262</v>
      </c>
      <c r="AZ302" s="73"/>
    </row>
    <row r="303" spans="2:52" ht="12.75" customHeight="1" x14ac:dyDescent="0.2">
      <c r="B303" s="31" t="s">
        <v>263</v>
      </c>
      <c r="C303" s="31" t="s">
        <v>79</v>
      </c>
      <c r="D303" s="31" t="s">
        <v>20</v>
      </c>
      <c r="E303" s="31"/>
      <c r="F303" s="65">
        <f t="shared" si="30"/>
        <v>66.670510700000008</v>
      </c>
      <c r="G303" s="68">
        <v>0.87052350000000001</v>
      </c>
      <c r="H303" s="68">
        <v>0</v>
      </c>
      <c r="I303" s="68">
        <v>0</v>
      </c>
      <c r="J303" s="68">
        <v>0</v>
      </c>
      <c r="K303" s="68">
        <v>0</v>
      </c>
      <c r="L303" s="68">
        <v>0</v>
      </c>
      <c r="M303" s="68">
        <v>0</v>
      </c>
      <c r="N303" s="68">
        <v>0</v>
      </c>
      <c r="O303" s="68">
        <v>0</v>
      </c>
      <c r="P303" s="68">
        <v>65.799987200000004</v>
      </c>
      <c r="Q303" s="68">
        <v>65.799987200000004</v>
      </c>
      <c r="R303" s="68">
        <v>60.921870900000002</v>
      </c>
      <c r="S303" s="68">
        <v>0</v>
      </c>
      <c r="T303" s="68">
        <v>0</v>
      </c>
      <c r="U303" s="68">
        <v>0</v>
      </c>
      <c r="V303" s="68">
        <v>0</v>
      </c>
      <c r="W303" s="68">
        <v>0</v>
      </c>
      <c r="X303" s="68">
        <v>0</v>
      </c>
      <c r="Y303" s="68">
        <v>0</v>
      </c>
      <c r="Z303" s="68">
        <v>0</v>
      </c>
      <c r="AA303" s="68">
        <v>0</v>
      </c>
      <c r="AB303" s="24">
        <f t="shared" si="31"/>
        <v>1</v>
      </c>
      <c r="AZ303" s="73"/>
    </row>
    <row r="304" spans="2:52" ht="12.75" customHeight="1" x14ac:dyDescent="0.2">
      <c r="B304" s="31" t="s">
        <v>264</v>
      </c>
      <c r="C304" s="31" t="s">
        <v>70</v>
      </c>
      <c r="D304" s="31" t="s">
        <v>22</v>
      </c>
      <c r="E304" s="31"/>
      <c r="F304" s="65">
        <f t="shared" si="30"/>
        <v>7.6470966000000002</v>
      </c>
      <c r="G304" s="68">
        <v>2.3817843999999999</v>
      </c>
      <c r="H304" s="68">
        <v>0</v>
      </c>
      <c r="I304" s="68">
        <v>0</v>
      </c>
      <c r="J304" s="68">
        <v>4.0271425000000001</v>
      </c>
      <c r="K304" s="68">
        <v>4.0271425000000001</v>
      </c>
      <c r="L304" s="68">
        <v>3.2135824</v>
      </c>
      <c r="M304" s="68">
        <v>0</v>
      </c>
      <c r="N304" s="68">
        <v>0</v>
      </c>
      <c r="O304" s="68">
        <v>0</v>
      </c>
      <c r="P304" s="68">
        <v>0</v>
      </c>
      <c r="Q304" s="68">
        <v>0</v>
      </c>
      <c r="R304" s="68">
        <v>0</v>
      </c>
      <c r="S304" s="68">
        <v>0</v>
      </c>
      <c r="T304" s="68">
        <v>0</v>
      </c>
      <c r="U304" s="68">
        <v>0</v>
      </c>
      <c r="V304" s="68">
        <v>0</v>
      </c>
      <c r="W304" s="68">
        <v>0</v>
      </c>
      <c r="X304" s="68">
        <v>0</v>
      </c>
      <c r="Y304" s="68">
        <v>1.2381697</v>
      </c>
      <c r="Z304" s="68">
        <v>1.2381697</v>
      </c>
      <c r="AA304" s="68">
        <v>1.2381697</v>
      </c>
      <c r="AB304" s="24">
        <f t="shared" si="31"/>
        <v>1</v>
      </c>
      <c r="AZ304" s="73"/>
    </row>
    <row r="305" spans="2:52" ht="12.75" customHeight="1" x14ac:dyDescent="0.2">
      <c r="B305" s="31" t="s">
        <v>265</v>
      </c>
      <c r="C305" s="31" t="s">
        <v>63</v>
      </c>
      <c r="D305" s="31" t="s">
        <v>21</v>
      </c>
      <c r="E305" s="31"/>
      <c r="F305" s="65">
        <f t="shared" si="30"/>
        <v>9.9386025799999995</v>
      </c>
      <c r="G305" s="68">
        <v>6.8029474199999997</v>
      </c>
      <c r="H305" s="68">
        <v>0</v>
      </c>
      <c r="I305" s="68">
        <v>0</v>
      </c>
      <c r="J305" s="68">
        <v>3.1356551600000002</v>
      </c>
      <c r="K305" s="68">
        <v>3.1356551600000002</v>
      </c>
      <c r="L305" s="68">
        <v>0.49726972000000003</v>
      </c>
      <c r="M305" s="68">
        <v>0</v>
      </c>
      <c r="N305" s="68">
        <v>0</v>
      </c>
      <c r="O305" s="68">
        <v>0</v>
      </c>
      <c r="P305" s="68">
        <v>0</v>
      </c>
      <c r="Q305" s="68">
        <v>0</v>
      </c>
      <c r="R305" s="68">
        <v>0</v>
      </c>
      <c r="S305" s="68">
        <v>0</v>
      </c>
      <c r="T305" s="68">
        <v>0</v>
      </c>
      <c r="U305" s="68">
        <v>0</v>
      </c>
      <c r="V305" s="68">
        <v>0</v>
      </c>
      <c r="W305" s="68">
        <v>0</v>
      </c>
      <c r="X305" s="68">
        <v>0</v>
      </c>
      <c r="Y305" s="68">
        <v>0</v>
      </c>
      <c r="Z305" s="68">
        <v>0</v>
      </c>
      <c r="AA305" s="68">
        <v>0</v>
      </c>
      <c r="AB305" s="24">
        <f t="shared" si="31"/>
        <v>1</v>
      </c>
      <c r="AZ305" s="73"/>
    </row>
    <row r="306" spans="2:52" ht="12.75" customHeight="1" x14ac:dyDescent="0.2">
      <c r="B306" s="31" t="s">
        <v>266</v>
      </c>
      <c r="C306" s="31" t="s">
        <v>85</v>
      </c>
      <c r="D306" s="31" t="s">
        <v>18</v>
      </c>
      <c r="E306" s="31"/>
      <c r="F306" s="65">
        <f t="shared" si="30"/>
        <v>25.803216890000002</v>
      </c>
      <c r="G306" s="68">
        <v>5.0057066900000002</v>
      </c>
      <c r="H306" s="68">
        <v>0</v>
      </c>
      <c r="I306" s="68">
        <v>0</v>
      </c>
      <c r="J306" s="68">
        <v>18.74325627</v>
      </c>
      <c r="K306" s="68">
        <v>18.74325627</v>
      </c>
      <c r="L306" s="68">
        <v>15.289554409999999</v>
      </c>
      <c r="M306" s="68">
        <v>0</v>
      </c>
      <c r="N306" s="68">
        <v>0</v>
      </c>
      <c r="O306" s="68">
        <v>0</v>
      </c>
      <c r="P306" s="68">
        <v>2.0416E-2</v>
      </c>
      <c r="Q306" s="68">
        <v>2.0416E-2</v>
      </c>
      <c r="R306" s="68">
        <v>2.0416E-2</v>
      </c>
      <c r="S306" s="68">
        <v>0</v>
      </c>
      <c r="T306" s="68">
        <v>0</v>
      </c>
      <c r="U306" s="68">
        <v>0</v>
      </c>
      <c r="V306" s="68">
        <v>0</v>
      </c>
      <c r="W306" s="68">
        <v>0</v>
      </c>
      <c r="X306" s="68">
        <v>0</v>
      </c>
      <c r="Y306" s="68">
        <v>2.0338379299999998</v>
      </c>
      <c r="Z306" s="68">
        <v>2.0338379299999998</v>
      </c>
      <c r="AA306" s="68">
        <v>2.0338379299999998</v>
      </c>
      <c r="AB306" s="24">
        <f t="shared" si="31"/>
        <v>1</v>
      </c>
      <c r="AZ306" s="73"/>
    </row>
    <row r="307" spans="2:52" ht="12.75" customHeight="1" x14ac:dyDescent="0.2">
      <c r="B307" s="31" t="s">
        <v>267</v>
      </c>
      <c r="C307" s="31" t="s">
        <v>75</v>
      </c>
      <c r="D307" s="31" t="s">
        <v>19</v>
      </c>
      <c r="E307" s="31"/>
      <c r="F307" s="65">
        <f t="shared" si="30"/>
        <v>0</v>
      </c>
      <c r="G307" s="68">
        <v>0</v>
      </c>
      <c r="H307" s="68">
        <v>0</v>
      </c>
      <c r="I307" s="68">
        <v>0</v>
      </c>
      <c r="J307" s="68">
        <v>0</v>
      </c>
      <c r="K307" s="68">
        <v>0</v>
      </c>
      <c r="L307" s="68">
        <v>0</v>
      </c>
      <c r="M307" s="68">
        <v>0</v>
      </c>
      <c r="N307" s="68">
        <v>0</v>
      </c>
      <c r="O307" s="68">
        <v>0</v>
      </c>
      <c r="P307" s="68">
        <v>0</v>
      </c>
      <c r="Q307" s="68">
        <v>0</v>
      </c>
      <c r="R307" s="68">
        <v>0</v>
      </c>
      <c r="S307" s="68">
        <v>0</v>
      </c>
      <c r="T307" s="68">
        <v>0</v>
      </c>
      <c r="U307" s="68">
        <v>0</v>
      </c>
      <c r="V307" s="68">
        <v>0</v>
      </c>
      <c r="W307" s="68">
        <v>0</v>
      </c>
      <c r="X307" s="68">
        <v>0</v>
      </c>
      <c r="Y307" s="68">
        <v>0</v>
      </c>
      <c r="Z307" s="68">
        <v>0</v>
      </c>
      <c r="AA307" s="68">
        <v>0</v>
      </c>
      <c r="AB307" s="24">
        <f t="shared" si="31"/>
        <v>0</v>
      </c>
      <c r="AC307" s="46" t="s">
        <v>268</v>
      </c>
      <c r="AZ307" s="73"/>
    </row>
    <row r="308" spans="2:52" ht="12.75" customHeight="1" x14ac:dyDescent="0.2">
      <c r="B308" s="31" t="s">
        <v>269</v>
      </c>
      <c r="C308" s="31" t="s">
        <v>79</v>
      </c>
      <c r="D308" s="31" t="s">
        <v>20</v>
      </c>
      <c r="E308" s="31"/>
      <c r="F308" s="65">
        <f t="shared" si="30"/>
        <v>76.700030900000002</v>
      </c>
      <c r="G308" s="68">
        <v>0.36418109999999998</v>
      </c>
      <c r="H308" s="68">
        <v>0</v>
      </c>
      <c r="I308" s="68">
        <v>0</v>
      </c>
      <c r="J308" s="68">
        <v>0.75114979999999998</v>
      </c>
      <c r="K308" s="68">
        <v>0.75114979999999998</v>
      </c>
      <c r="L308" s="68">
        <v>0.75114979999999998</v>
      </c>
      <c r="M308" s="68">
        <v>0</v>
      </c>
      <c r="N308" s="68">
        <v>0</v>
      </c>
      <c r="O308" s="68">
        <v>0</v>
      </c>
      <c r="P308" s="68">
        <v>65.506585900000005</v>
      </c>
      <c r="Q308" s="68">
        <v>65.506585900000005</v>
      </c>
      <c r="R308" s="68">
        <v>64.863610499999993</v>
      </c>
      <c r="S308" s="68">
        <v>0</v>
      </c>
      <c r="T308" s="68">
        <v>0</v>
      </c>
      <c r="U308" s="68">
        <v>0</v>
      </c>
      <c r="V308" s="68">
        <v>10.078114100000001</v>
      </c>
      <c r="W308" s="68">
        <v>10.078114100000001</v>
      </c>
      <c r="X308" s="68">
        <v>10.078114100000001</v>
      </c>
      <c r="Y308" s="68">
        <v>0</v>
      </c>
      <c r="Z308" s="68">
        <v>0</v>
      </c>
      <c r="AA308" s="68">
        <v>0</v>
      </c>
      <c r="AB308" s="24">
        <f t="shared" si="31"/>
        <v>1</v>
      </c>
      <c r="AZ308" s="73"/>
    </row>
    <row r="309" spans="2:52" ht="12.75" customHeight="1" x14ac:dyDescent="0.2">
      <c r="B309" s="31" t="s">
        <v>270</v>
      </c>
      <c r="C309" s="31" t="s">
        <v>82</v>
      </c>
      <c r="D309" s="31" t="s">
        <v>21</v>
      </c>
      <c r="E309" s="31"/>
      <c r="F309" s="65">
        <f t="shared" si="30"/>
        <v>0</v>
      </c>
      <c r="G309" s="68">
        <v>0</v>
      </c>
      <c r="H309" s="68">
        <v>0</v>
      </c>
      <c r="I309" s="68">
        <v>0</v>
      </c>
      <c r="J309" s="68">
        <v>0</v>
      </c>
      <c r="K309" s="68">
        <v>0</v>
      </c>
      <c r="L309" s="68">
        <v>0</v>
      </c>
      <c r="M309" s="68">
        <v>0</v>
      </c>
      <c r="N309" s="68">
        <v>0</v>
      </c>
      <c r="O309" s="68">
        <v>0</v>
      </c>
      <c r="P309" s="68">
        <v>0</v>
      </c>
      <c r="Q309" s="68">
        <v>0</v>
      </c>
      <c r="R309" s="68">
        <v>0</v>
      </c>
      <c r="S309" s="68">
        <v>0</v>
      </c>
      <c r="T309" s="68">
        <v>0</v>
      </c>
      <c r="U309" s="68">
        <v>0</v>
      </c>
      <c r="V309" s="68">
        <v>0</v>
      </c>
      <c r="W309" s="68">
        <v>0</v>
      </c>
      <c r="X309" s="68">
        <v>0</v>
      </c>
      <c r="Y309" s="68">
        <v>0</v>
      </c>
      <c r="Z309" s="68">
        <v>0</v>
      </c>
      <c r="AA309" s="68">
        <v>0</v>
      </c>
      <c r="AB309" s="24">
        <f t="shared" si="31"/>
        <v>0</v>
      </c>
      <c r="AZ309" s="73"/>
    </row>
    <row r="310" spans="2:52" ht="12.75" customHeight="1" x14ac:dyDescent="0.2">
      <c r="B310" s="31" t="s">
        <v>271</v>
      </c>
      <c r="C310" s="31" t="s">
        <v>19</v>
      </c>
      <c r="D310" s="31" t="s">
        <v>19</v>
      </c>
      <c r="E310" s="31"/>
      <c r="F310" s="65">
        <f t="shared" si="30"/>
        <v>13.458315600000001</v>
      </c>
      <c r="G310" s="68">
        <v>7.5257222400000003</v>
      </c>
      <c r="H310" s="68">
        <v>0</v>
      </c>
      <c r="I310" s="68">
        <v>0</v>
      </c>
      <c r="J310" s="68">
        <v>5.7977658300000003</v>
      </c>
      <c r="K310" s="68">
        <v>5.7977658300000003</v>
      </c>
      <c r="L310" s="68">
        <v>5.0405137299999998</v>
      </c>
      <c r="M310" s="68">
        <v>0</v>
      </c>
      <c r="N310" s="68">
        <v>0</v>
      </c>
      <c r="O310" s="68">
        <v>0</v>
      </c>
      <c r="P310" s="68">
        <v>0</v>
      </c>
      <c r="Q310" s="68">
        <v>0</v>
      </c>
      <c r="R310" s="68">
        <v>0</v>
      </c>
      <c r="S310" s="68">
        <v>0</v>
      </c>
      <c r="T310" s="68">
        <v>0</v>
      </c>
      <c r="U310" s="68">
        <v>0</v>
      </c>
      <c r="V310" s="68">
        <v>0</v>
      </c>
      <c r="W310" s="68">
        <v>0</v>
      </c>
      <c r="X310" s="68">
        <v>0</v>
      </c>
      <c r="Y310" s="68">
        <v>0.13482753</v>
      </c>
      <c r="Z310" s="68">
        <v>0.13482753</v>
      </c>
      <c r="AA310" s="68">
        <v>0.13482753</v>
      </c>
      <c r="AB310" s="24">
        <f t="shared" si="31"/>
        <v>1</v>
      </c>
      <c r="AZ310" s="73"/>
    </row>
    <row r="311" spans="2:52" ht="12.75" customHeight="1" x14ac:dyDescent="0.2">
      <c r="B311" s="31" t="s">
        <v>272</v>
      </c>
      <c r="C311" s="31" t="s">
        <v>85</v>
      </c>
      <c r="D311" s="31" t="s">
        <v>21</v>
      </c>
      <c r="E311" s="31"/>
      <c r="F311" s="65">
        <f t="shared" si="30"/>
        <v>5.6670085000000006</v>
      </c>
      <c r="G311" s="68">
        <v>5.5774809000000003</v>
      </c>
      <c r="H311" s="68">
        <v>0</v>
      </c>
      <c r="I311" s="68">
        <v>0</v>
      </c>
      <c r="J311" s="68">
        <v>8.9527599999999999E-2</v>
      </c>
      <c r="K311" s="68">
        <v>8.9527599999999999E-2</v>
      </c>
      <c r="L311" s="68">
        <v>0</v>
      </c>
      <c r="M311" s="68">
        <v>0</v>
      </c>
      <c r="N311" s="68">
        <v>0</v>
      </c>
      <c r="O311" s="68">
        <v>0</v>
      </c>
      <c r="P311" s="68">
        <v>0</v>
      </c>
      <c r="Q311" s="68">
        <v>0</v>
      </c>
      <c r="R311" s="68">
        <v>0</v>
      </c>
      <c r="S311" s="68">
        <v>0</v>
      </c>
      <c r="T311" s="68">
        <v>0</v>
      </c>
      <c r="U311" s="68">
        <v>0</v>
      </c>
      <c r="V311" s="68">
        <v>0</v>
      </c>
      <c r="W311" s="68">
        <v>0</v>
      </c>
      <c r="X311" s="68">
        <v>0</v>
      </c>
      <c r="Y311" s="68">
        <v>0</v>
      </c>
      <c r="Z311" s="68">
        <v>0</v>
      </c>
      <c r="AA311" s="68">
        <v>0</v>
      </c>
      <c r="AB311" s="24">
        <f t="shared" si="31"/>
        <v>1</v>
      </c>
      <c r="AZ311" s="73"/>
    </row>
    <row r="312" spans="2:52" ht="12.75" customHeight="1" x14ac:dyDescent="0.2">
      <c r="B312" s="31" t="s">
        <v>273</v>
      </c>
      <c r="C312" s="31" t="s">
        <v>64</v>
      </c>
      <c r="D312" s="31" t="s">
        <v>18</v>
      </c>
      <c r="E312" s="31" t="s">
        <v>10</v>
      </c>
      <c r="F312" s="65">
        <f t="shared" si="30"/>
        <v>653.76285827999993</v>
      </c>
      <c r="G312" s="68">
        <v>75.238317969999997</v>
      </c>
      <c r="H312" s="68">
        <v>0</v>
      </c>
      <c r="I312" s="68">
        <v>0</v>
      </c>
      <c r="J312" s="68">
        <v>114.48661653000001</v>
      </c>
      <c r="K312" s="68">
        <v>114.48661653000001</v>
      </c>
      <c r="L312" s="68">
        <v>92.373881780000005</v>
      </c>
      <c r="M312" s="68">
        <v>71.845867459999994</v>
      </c>
      <c r="N312" s="68">
        <v>71.794383409999995</v>
      </c>
      <c r="O312" s="68">
        <v>70.885137619999995</v>
      </c>
      <c r="P312" s="68">
        <v>195.78299759999999</v>
      </c>
      <c r="Q312" s="68">
        <v>195.78299759999999</v>
      </c>
      <c r="R312" s="68">
        <v>194.89856109999999</v>
      </c>
      <c r="S312" s="68">
        <v>40.481403350000001</v>
      </c>
      <c r="T312" s="68">
        <v>40.481403350000001</v>
      </c>
      <c r="U312" s="68">
        <v>37.301460710000001</v>
      </c>
      <c r="V312" s="68">
        <v>64.426848000000007</v>
      </c>
      <c r="W312" s="68">
        <v>64.426848000000007</v>
      </c>
      <c r="X312" s="68">
        <v>64.402357100000003</v>
      </c>
      <c r="Y312" s="68">
        <v>91.500807370000004</v>
      </c>
      <c r="Z312" s="68">
        <v>91.500807370000004</v>
      </c>
      <c r="AA312" s="68">
        <v>86.334015320000006</v>
      </c>
      <c r="AB312" s="24">
        <f t="shared" si="31"/>
        <v>1</v>
      </c>
      <c r="AZ312" s="73"/>
    </row>
    <row r="313" spans="2:52" ht="12.75" customHeight="1" x14ac:dyDescent="0.2">
      <c r="B313" s="31" t="s">
        <v>274</v>
      </c>
      <c r="C313" s="31" t="s">
        <v>82</v>
      </c>
      <c r="D313" s="31" t="s">
        <v>21</v>
      </c>
      <c r="E313" s="31"/>
      <c r="F313" s="65">
        <f t="shared" si="30"/>
        <v>24.256210599999999</v>
      </c>
      <c r="G313" s="68">
        <v>1.9507713</v>
      </c>
      <c r="H313" s="68">
        <v>0</v>
      </c>
      <c r="I313" s="68">
        <v>0</v>
      </c>
      <c r="J313" s="68">
        <v>10.602091</v>
      </c>
      <c r="K313" s="68">
        <v>10.602091</v>
      </c>
      <c r="L313" s="68">
        <v>8.7123542999999994</v>
      </c>
      <c r="M313" s="68">
        <v>0</v>
      </c>
      <c r="N313" s="68">
        <v>0</v>
      </c>
      <c r="O313" s="68">
        <v>0</v>
      </c>
      <c r="P313" s="68">
        <v>0</v>
      </c>
      <c r="Q313" s="68">
        <v>0</v>
      </c>
      <c r="R313" s="68">
        <v>0</v>
      </c>
      <c r="S313" s="68">
        <v>0</v>
      </c>
      <c r="T313" s="68">
        <v>0</v>
      </c>
      <c r="U313" s="68">
        <v>0</v>
      </c>
      <c r="V313" s="68">
        <v>11.7033483</v>
      </c>
      <c r="W313" s="68">
        <v>11.7033483</v>
      </c>
      <c r="X313" s="68">
        <v>11.7033483</v>
      </c>
      <c r="Y313" s="68">
        <v>0</v>
      </c>
      <c r="Z313" s="68">
        <v>0</v>
      </c>
      <c r="AA313" s="68">
        <v>0</v>
      </c>
      <c r="AB313" s="24">
        <f t="shared" si="31"/>
        <v>1</v>
      </c>
      <c r="AZ313" s="73"/>
    </row>
    <row r="314" spans="2:52" ht="12.75" customHeight="1" x14ac:dyDescent="0.2">
      <c r="B314" s="31" t="s">
        <v>275</v>
      </c>
      <c r="C314" s="31" t="s">
        <v>59</v>
      </c>
      <c r="D314" s="31" t="s">
        <v>18</v>
      </c>
      <c r="E314" s="31" t="s">
        <v>11</v>
      </c>
      <c r="F314" s="65">
        <f t="shared" si="30"/>
        <v>1215.07214423</v>
      </c>
      <c r="G314" s="68">
        <v>114.84704039</v>
      </c>
      <c r="H314" s="68">
        <v>0</v>
      </c>
      <c r="I314" s="68">
        <v>0</v>
      </c>
      <c r="J314" s="68">
        <v>202.53131142999999</v>
      </c>
      <c r="K314" s="68">
        <v>202.53131142999999</v>
      </c>
      <c r="L314" s="68">
        <v>158.60721405000001</v>
      </c>
      <c r="M314" s="68">
        <v>122.84088057</v>
      </c>
      <c r="N314" s="68">
        <v>24.277140809999999</v>
      </c>
      <c r="O314" s="68">
        <v>20.274114659999999</v>
      </c>
      <c r="P314" s="68">
        <v>477.01057644999997</v>
      </c>
      <c r="Q314" s="68">
        <v>477.01057644999997</v>
      </c>
      <c r="R314" s="68">
        <v>470.28913899999998</v>
      </c>
      <c r="S314" s="68">
        <v>130.85527762999999</v>
      </c>
      <c r="T314" s="68">
        <v>130.85527762999999</v>
      </c>
      <c r="U314" s="68">
        <v>128.76039587</v>
      </c>
      <c r="V314" s="68">
        <v>95.895506999999995</v>
      </c>
      <c r="W314" s="68">
        <v>95.895506999999995</v>
      </c>
      <c r="X314" s="68">
        <v>95.833895900000002</v>
      </c>
      <c r="Y314" s="68">
        <v>71.091550760000004</v>
      </c>
      <c r="Z314" s="68">
        <v>71.091550760000004</v>
      </c>
      <c r="AA314" s="68">
        <v>67.147732959999999</v>
      </c>
      <c r="AB314" s="24">
        <f t="shared" si="31"/>
        <v>1</v>
      </c>
      <c r="AZ314" s="73"/>
    </row>
    <row r="315" spans="2:52" ht="12.75" customHeight="1" x14ac:dyDescent="0.2">
      <c r="B315" s="31" t="s">
        <v>276</v>
      </c>
      <c r="C315" s="31" t="s">
        <v>72</v>
      </c>
      <c r="D315" s="31" t="s">
        <v>22</v>
      </c>
      <c r="E315" s="31"/>
      <c r="F315" s="65">
        <f t="shared" si="30"/>
        <v>14.23815845</v>
      </c>
      <c r="G315" s="68">
        <v>7.2960867199999999</v>
      </c>
      <c r="H315" s="68">
        <v>0</v>
      </c>
      <c r="I315" s="68">
        <v>0</v>
      </c>
      <c r="J315" s="68">
        <v>5.0663060299999998</v>
      </c>
      <c r="K315" s="68">
        <v>5.0663060299999998</v>
      </c>
      <c r="L315" s="68">
        <v>4.2764643900000001</v>
      </c>
      <c r="M315" s="68">
        <v>0</v>
      </c>
      <c r="N315" s="68">
        <v>0</v>
      </c>
      <c r="O315" s="68">
        <v>0</v>
      </c>
      <c r="P315" s="68">
        <v>0</v>
      </c>
      <c r="Q315" s="68">
        <v>0</v>
      </c>
      <c r="R315" s="68">
        <v>0</v>
      </c>
      <c r="S315" s="68">
        <v>0</v>
      </c>
      <c r="T315" s="68">
        <v>0</v>
      </c>
      <c r="U315" s="68">
        <v>0</v>
      </c>
      <c r="V315" s="68">
        <v>0</v>
      </c>
      <c r="W315" s="68">
        <v>0</v>
      </c>
      <c r="X315" s="68">
        <v>0</v>
      </c>
      <c r="Y315" s="68">
        <v>1.8757657000000001</v>
      </c>
      <c r="Z315" s="68">
        <v>1.8757657000000001</v>
      </c>
      <c r="AA315" s="68">
        <v>1.8757657000000001</v>
      </c>
      <c r="AB315" s="24">
        <f t="shared" si="31"/>
        <v>1</v>
      </c>
      <c r="AZ315" s="73"/>
    </row>
    <row r="316" spans="2:52" ht="12.75" customHeight="1" x14ac:dyDescent="0.2">
      <c r="B316" s="31" t="s">
        <v>277</v>
      </c>
      <c r="C316" s="31" t="s">
        <v>75</v>
      </c>
      <c r="D316" s="31" t="s">
        <v>19</v>
      </c>
      <c r="E316" s="31"/>
      <c r="F316" s="65">
        <f t="shared" si="30"/>
        <v>0</v>
      </c>
      <c r="G316" s="68">
        <v>0</v>
      </c>
      <c r="H316" s="68">
        <v>0</v>
      </c>
      <c r="I316" s="68">
        <v>0</v>
      </c>
      <c r="J316" s="68">
        <v>0</v>
      </c>
      <c r="K316" s="68">
        <v>0</v>
      </c>
      <c r="L316" s="68">
        <v>0</v>
      </c>
      <c r="M316" s="68">
        <v>0</v>
      </c>
      <c r="N316" s="68">
        <v>0</v>
      </c>
      <c r="O316" s="68">
        <v>0</v>
      </c>
      <c r="P316" s="68">
        <v>0</v>
      </c>
      <c r="Q316" s="68">
        <v>0</v>
      </c>
      <c r="R316" s="68">
        <v>0</v>
      </c>
      <c r="S316" s="68">
        <v>0</v>
      </c>
      <c r="T316" s="68">
        <v>0</v>
      </c>
      <c r="U316" s="68">
        <v>0</v>
      </c>
      <c r="V316" s="68">
        <v>0</v>
      </c>
      <c r="W316" s="68">
        <v>0</v>
      </c>
      <c r="X316" s="68">
        <v>0</v>
      </c>
      <c r="Y316" s="68">
        <v>0</v>
      </c>
      <c r="Z316" s="68">
        <v>0</v>
      </c>
      <c r="AA316" s="68">
        <v>0</v>
      </c>
      <c r="AB316" s="24">
        <f t="shared" si="31"/>
        <v>0</v>
      </c>
      <c r="AZ316" s="73"/>
    </row>
    <row r="317" spans="2:52" ht="12.75" customHeight="1" x14ac:dyDescent="0.2">
      <c r="B317" s="31" t="s">
        <v>278</v>
      </c>
      <c r="C317" s="31" t="s">
        <v>79</v>
      </c>
      <c r="D317" s="31" t="s">
        <v>18</v>
      </c>
      <c r="E317" s="31"/>
      <c r="F317" s="65">
        <f t="shared" si="30"/>
        <v>62.242373500000006</v>
      </c>
      <c r="G317" s="68">
        <v>0.68558790000000003</v>
      </c>
      <c r="H317" s="68">
        <v>0</v>
      </c>
      <c r="I317" s="68">
        <v>0</v>
      </c>
      <c r="J317" s="68">
        <v>13.413183399999999</v>
      </c>
      <c r="K317" s="68">
        <v>13.413183399999999</v>
      </c>
      <c r="L317" s="68">
        <v>11.015567300000001</v>
      </c>
      <c r="M317" s="68">
        <v>0</v>
      </c>
      <c r="N317" s="68">
        <v>0</v>
      </c>
      <c r="O317" s="68">
        <v>0</v>
      </c>
      <c r="P317" s="68">
        <v>46.448113200000002</v>
      </c>
      <c r="Q317" s="68">
        <v>46.448113200000002</v>
      </c>
      <c r="R317" s="68">
        <v>45.335081700000003</v>
      </c>
      <c r="S317" s="68">
        <v>0</v>
      </c>
      <c r="T317" s="68">
        <v>0</v>
      </c>
      <c r="U317" s="68">
        <v>0</v>
      </c>
      <c r="V317" s="68">
        <v>0</v>
      </c>
      <c r="W317" s="68">
        <v>0</v>
      </c>
      <c r="X317" s="68">
        <v>0</v>
      </c>
      <c r="Y317" s="68">
        <v>1.695489</v>
      </c>
      <c r="Z317" s="68">
        <v>1.695489</v>
      </c>
      <c r="AA317" s="68">
        <v>1.695489</v>
      </c>
      <c r="AB317" s="24">
        <f t="shared" si="31"/>
        <v>1</v>
      </c>
      <c r="AZ317" s="73"/>
    </row>
    <row r="318" spans="2:52" ht="12.75" customHeight="1" x14ac:dyDescent="0.2">
      <c r="B318" s="31" t="s">
        <v>279</v>
      </c>
      <c r="C318" s="31" t="s">
        <v>72</v>
      </c>
      <c r="D318" s="31" t="s">
        <v>22</v>
      </c>
      <c r="E318" s="31"/>
      <c r="F318" s="65">
        <f t="shared" si="30"/>
        <v>47.031063099999997</v>
      </c>
      <c r="G318" s="68">
        <v>11.0309255</v>
      </c>
      <c r="H318" s="68">
        <v>0</v>
      </c>
      <c r="I318" s="68">
        <v>0</v>
      </c>
      <c r="J318" s="68">
        <v>20.423363599999998</v>
      </c>
      <c r="K318" s="68">
        <v>20.423363599999998</v>
      </c>
      <c r="L318" s="68">
        <v>15.686014699999999</v>
      </c>
      <c r="M318" s="68">
        <v>0</v>
      </c>
      <c r="N318" s="68">
        <v>0</v>
      </c>
      <c r="O318" s="68">
        <v>0</v>
      </c>
      <c r="P318" s="68">
        <v>0</v>
      </c>
      <c r="Q318" s="68">
        <v>0</v>
      </c>
      <c r="R318" s="68">
        <v>0</v>
      </c>
      <c r="S318" s="68">
        <v>0</v>
      </c>
      <c r="T318" s="68">
        <v>0</v>
      </c>
      <c r="U318" s="68">
        <v>0</v>
      </c>
      <c r="V318" s="68">
        <v>0</v>
      </c>
      <c r="W318" s="68">
        <v>0</v>
      </c>
      <c r="X318" s="68">
        <v>0</v>
      </c>
      <c r="Y318" s="68">
        <v>15.576774</v>
      </c>
      <c r="Z318" s="68">
        <v>15.576774</v>
      </c>
      <c r="AA318" s="68">
        <v>15.481204699999999</v>
      </c>
      <c r="AB318" s="24">
        <f t="shared" si="31"/>
        <v>1</v>
      </c>
      <c r="AZ318" s="73"/>
    </row>
    <row r="319" spans="2:52" ht="12.75" customHeight="1" x14ac:dyDescent="0.2">
      <c r="B319" s="31" t="s">
        <v>280</v>
      </c>
      <c r="C319" s="31" t="s">
        <v>94</v>
      </c>
      <c r="D319" s="31" t="s">
        <v>20</v>
      </c>
      <c r="E319" s="31"/>
      <c r="F319" s="65">
        <f t="shared" si="30"/>
        <v>74.951475599999995</v>
      </c>
      <c r="G319" s="68">
        <v>39.8822641</v>
      </c>
      <c r="H319" s="68">
        <v>0</v>
      </c>
      <c r="I319" s="68">
        <v>0</v>
      </c>
      <c r="J319" s="68">
        <v>25.826660799999999</v>
      </c>
      <c r="K319" s="68">
        <v>25.826660799999999</v>
      </c>
      <c r="L319" s="68">
        <v>17.5797995</v>
      </c>
      <c r="M319" s="68">
        <v>0</v>
      </c>
      <c r="N319" s="68">
        <v>0</v>
      </c>
      <c r="O319" s="68">
        <v>0</v>
      </c>
      <c r="P319" s="68">
        <v>0</v>
      </c>
      <c r="Q319" s="68">
        <v>0</v>
      </c>
      <c r="R319" s="68">
        <v>0</v>
      </c>
      <c r="S319" s="68">
        <v>0</v>
      </c>
      <c r="T319" s="68">
        <v>0</v>
      </c>
      <c r="U319" s="68">
        <v>0</v>
      </c>
      <c r="V319" s="68">
        <v>0.1705219</v>
      </c>
      <c r="W319" s="68">
        <v>0.1705219</v>
      </c>
      <c r="X319" s="68">
        <v>0.1705219</v>
      </c>
      <c r="Y319" s="68">
        <v>9.0720288</v>
      </c>
      <c r="Z319" s="68">
        <v>9.0720288</v>
      </c>
      <c r="AA319" s="68">
        <v>9.0479987000000008</v>
      </c>
      <c r="AB319" s="24">
        <f t="shared" si="31"/>
        <v>1</v>
      </c>
      <c r="AZ319" s="73"/>
    </row>
    <row r="320" spans="2:52" ht="12.75" customHeight="1" x14ac:dyDescent="0.2">
      <c r="B320" s="31" t="s">
        <v>281</v>
      </c>
      <c r="C320" s="31" t="s">
        <v>85</v>
      </c>
      <c r="D320" s="31" t="s">
        <v>21</v>
      </c>
      <c r="E320" s="31"/>
      <c r="F320" s="65">
        <f t="shared" si="30"/>
        <v>52.771362499999995</v>
      </c>
      <c r="G320" s="68">
        <v>5.2519328999999999</v>
      </c>
      <c r="H320" s="68">
        <v>0</v>
      </c>
      <c r="I320" s="68">
        <v>0</v>
      </c>
      <c r="J320" s="68">
        <v>35.524798699999998</v>
      </c>
      <c r="K320" s="68">
        <v>35.524798699999998</v>
      </c>
      <c r="L320" s="68">
        <v>30.427787800000001</v>
      </c>
      <c r="M320" s="68">
        <v>0</v>
      </c>
      <c r="N320" s="68">
        <v>0</v>
      </c>
      <c r="O320" s="68">
        <v>0</v>
      </c>
      <c r="P320" s="68">
        <v>0</v>
      </c>
      <c r="Q320" s="68">
        <v>0</v>
      </c>
      <c r="R320" s="68">
        <v>0</v>
      </c>
      <c r="S320" s="68">
        <v>0</v>
      </c>
      <c r="T320" s="68">
        <v>0</v>
      </c>
      <c r="U320" s="68">
        <v>0</v>
      </c>
      <c r="V320" s="68">
        <v>1.3167097000000001</v>
      </c>
      <c r="W320" s="68">
        <v>1.3167097000000001</v>
      </c>
      <c r="X320" s="68">
        <v>1.3167097000000001</v>
      </c>
      <c r="Y320" s="68">
        <v>10.6779212</v>
      </c>
      <c r="Z320" s="68">
        <v>10.6779212</v>
      </c>
      <c r="AA320" s="68">
        <v>10.6779212</v>
      </c>
      <c r="AB320" s="24">
        <f t="shared" si="31"/>
        <v>1</v>
      </c>
    </row>
    <row r="321" spans="1:28" ht="12.75" customHeight="1" x14ac:dyDescent="0.2">
      <c r="B321" s="31" t="s">
        <v>282</v>
      </c>
      <c r="C321" s="31" t="s">
        <v>86</v>
      </c>
      <c r="D321" s="31" t="s">
        <v>21</v>
      </c>
      <c r="E321" s="31"/>
      <c r="F321" s="65">
        <f t="shared" si="30"/>
        <v>0</v>
      </c>
      <c r="G321" s="68">
        <v>0</v>
      </c>
      <c r="H321" s="68">
        <v>0</v>
      </c>
      <c r="I321" s="68">
        <v>0</v>
      </c>
      <c r="J321" s="68">
        <v>0</v>
      </c>
      <c r="K321" s="68">
        <v>0</v>
      </c>
      <c r="L321" s="68">
        <v>0</v>
      </c>
      <c r="M321" s="68">
        <v>0</v>
      </c>
      <c r="N321" s="68">
        <v>0</v>
      </c>
      <c r="O321" s="68">
        <v>0</v>
      </c>
      <c r="P321" s="68">
        <v>0</v>
      </c>
      <c r="Q321" s="68">
        <v>0</v>
      </c>
      <c r="R321" s="68">
        <v>0</v>
      </c>
      <c r="S321" s="68">
        <v>0</v>
      </c>
      <c r="T321" s="68">
        <v>0</v>
      </c>
      <c r="U321" s="68">
        <v>0</v>
      </c>
      <c r="V321" s="68">
        <v>0</v>
      </c>
      <c r="W321" s="68">
        <v>0</v>
      </c>
      <c r="X321" s="68">
        <v>0</v>
      </c>
      <c r="Y321" s="68">
        <v>0</v>
      </c>
      <c r="Z321" s="68">
        <v>0</v>
      </c>
      <c r="AA321" s="68">
        <v>0</v>
      </c>
      <c r="AB321" s="24">
        <f t="shared" si="31"/>
        <v>0</v>
      </c>
    </row>
    <row r="322" spans="1:28" ht="12.75" customHeight="1" x14ac:dyDescent="0.2">
      <c r="B322" s="31" t="s">
        <v>283</v>
      </c>
      <c r="C322" s="31" t="s">
        <v>82</v>
      </c>
      <c r="D322" s="31" t="s">
        <v>21</v>
      </c>
      <c r="E322" s="31"/>
      <c r="F322" s="65">
        <f t="shared" si="30"/>
        <v>0</v>
      </c>
      <c r="G322" s="68">
        <v>0</v>
      </c>
      <c r="H322" s="68">
        <v>0</v>
      </c>
      <c r="I322" s="68">
        <v>0</v>
      </c>
      <c r="J322" s="68">
        <v>0</v>
      </c>
      <c r="K322" s="68">
        <v>0</v>
      </c>
      <c r="L322" s="68">
        <v>0</v>
      </c>
      <c r="M322" s="68">
        <v>0</v>
      </c>
      <c r="N322" s="68">
        <v>0</v>
      </c>
      <c r="O322" s="68">
        <v>0</v>
      </c>
      <c r="P322" s="68">
        <v>0</v>
      </c>
      <c r="Q322" s="68">
        <v>0</v>
      </c>
      <c r="R322" s="68">
        <v>0</v>
      </c>
      <c r="S322" s="68">
        <v>0</v>
      </c>
      <c r="T322" s="68">
        <v>0</v>
      </c>
      <c r="U322" s="68">
        <v>0</v>
      </c>
      <c r="V322" s="68">
        <v>0</v>
      </c>
      <c r="W322" s="68">
        <v>0</v>
      </c>
      <c r="X322" s="68">
        <v>0</v>
      </c>
      <c r="Y322" s="68">
        <v>0</v>
      </c>
      <c r="Z322" s="68">
        <v>0</v>
      </c>
      <c r="AA322" s="68">
        <v>0</v>
      </c>
      <c r="AB322" s="24">
        <f t="shared" si="31"/>
        <v>0</v>
      </c>
    </row>
    <row r="323" spans="1:28" ht="12.75" customHeight="1" x14ac:dyDescent="0.2">
      <c r="B323" s="31" t="s">
        <v>284</v>
      </c>
      <c r="C323" s="31" t="s">
        <v>88</v>
      </c>
      <c r="D323" s="31" t="s">
        <v>21</v>
      </c>
      <c r="E323" s="31"/>
      <c r="F323" s="65">
        <f t="shared" ref="F323:F332" si="32">G323+J323+M323+P323+S323+V323+Y323</f>
        <v>8.1881686000000009</v>
      </c>
      <c r="G323" s="68">
        <v>2.3090259</v>
      </c>
      <c r="H323" s="68">
        <v>0</v>
      </c>
      <c r="I323" s="68">
        <v>0</v>
      </c>
      <c r="J323" s="68">
        <v>5.8791427000000001</v>
      </c>
      <c r="K323" s="68">
        <v>5.8791427000000001</v>
      </c>
      <c r="L323" s="68">
        <v>1.3992472</v>
      </c>
      <c r="M323" s="68">
        <v>0</v>
      </c>
      <c r="N323" s="68">
        <v>0</v>
      </c>
      <c r="O323" s="68">
        <v>0</v>
      </c>
      <c r="P323" s="68">
        <v>0</v>
      </c>
      <c r="Q323" s="68">
        <v>0</v>
      </c>
      <c r="R323" s="68">
        <v>0</v>
      </c>
      <c r="S323" s="68">
        <v>0</v>
      </c>
      <c r="T323" s="68">
        <v>0</v>
      </c>
      <c r="U323" s="68">
        <v>0</v>
      </c>
      <c r="V323" s="68">
        <v>0</v>
      </c>
      <c r="W323" s="68">
        <v>0</v>
      </c>
      <c r="X323" s="68">
        <v>0</v>
      </c>
      <c r="Y323" s="68">
        <v>0</v>
      </c>
      <c r="Z323" s="68">
        <v>0</v>
      </c>
      <c r="AA323" s="68">
        <v>0</v>
      </c>
      <c r="AB323" s="24">
        <f t="shared" ref="AB323:AB332" si="33">IF(SUM(G323:AA323)&gt;0,1,0)</f>
        <v>1</v>
      </c>
    </row>
    <row r="324" spans="1:28" ht="12.75" customHeight="1" x14ac:dyDescent="0.2">
      <c r="B324" s="31" t="s">
        <v>285</v>
      </c>
      <c r="C324" s="31" t="s">
        <v>88</v>
      </c>
      <c r="D324" s="31" t="s">
        <v>21</v>
      </c>
      <c r="E324" s="31"/>
      <c r="F324" s="65">
        <f t="shared" si="32"/>
        <v>0</v>
      </c>
      <c r="G324" s="68">
        <v>0</v>
      </c>
      <c r="H324" s="68">
        <v>0</v>
      </c>
      <c r="I324" s="68">
        <v>0</v>
      </c>
      <c r="J324" s="68">
        <v>0</v>
      </c>
      <c r="K324" s="68">
        <v>0</v>
      </c>
      <c r="L324" s="68">
        <v>0</v>
      </c>
      <c r="M324" s="68">
        <v>0</v>
      </c>
      <c r="N324" s="68">
        <v>0</v>
      </c>
      <c r="O324" s="68">
        <v>0</v>
      </c>
      <c r="P324" s="68">
        <v>0</v>
      </c>
      <c r="Q324" s="68">
        <v>0</v>
      </c>
      <c r="R324" s="68">
        <v>0</v>
      </c>
      <c r="S324" s="68">
        <v>0</v>
      </c>
      <c r="T324" s="68">
        <v>0</v>
      </c>
      <c r="U324" s="68">
        <v>0</v>
      </c>
      <c r="V324" s="68">
        <v>0</v>
      </c>
      <c r="W324" s="68">
        <v>0</v>
      </c>
      <c r="X324" s="68">
        <v>0</v>
      </c>
      <c r="Y324" s="68">
        <v>0</v>
      </c>
      <c r="Z324" s="68">
        <v>0</v>
      </c>
      <c r="AA324" s="68">
        <v>0</v>
      </c>
      <c r="AB324" s="24">
        <f t="shared" si="33"/>
        <v>0</v>
      </c>
    </row>
    <row r="325" spans="1:28" ht="12.75" customHeight="1" x14ac:dyDescent="0.2">
      <c r="B325" s="31" t="s">
        <v>286</v>
      </c>
      <c r="C325" s="31" t="s">
        <v>61</v>
      </c>
      <c r="D325" s="31" t="s">
        <v>19</v>
      </c>
      <c r="E325" s="31"/>
      <c r="F325" s="65">
        <f t="shared" si="32"/>
        <v>0.62622467000000004</v>
      </c>
      <c r="G325" s="68">
        <v>0.32179670999999999</v>
      </c>
      <c r="H325" s="68">
        <v>0</v>
      </c>
      <c r="I325" s="68">
        <v>0</v>
      </c>
      <c r="J325" s="68">
        <v>0.30442796</v>
      </c>
      <c r="K325" s="68">
        <v>0.30442796</v>
      </c>
      <c r="L325" s="68">
        <v>2.7752309999999999E-2</v>
      </c>
      <c r="M325" s="68">
        <v>0</v>
      </c>
      <c r="N325" s="68">
        <v>0</v>
      </c>
      <c r="O325" s="68">
        <v>0</v>
      </c>
      <c r="P325" s="68">
        <v>0</v>
      </c>
      <c r="Q325" s="68">
        <v>0</v>
      </c>
      <c r="R325" s="68">
        <v>0</v>
      </c>
      <c r="S325" s="68">
        <v>0</v>
      </c>
      <c r="T325" s="68">
        <v>0</v>
      </c>
      <c r="U325" s="68">
        <v>0</v>
      </c>
      <c r="V325" s="68">
        <v>0</v>
      </c>
      <c r="W325" s="68">
        <v>0</v>
      </c>
      <c r="X325" s="68">
        <v>0</v>
      </c>
      <c r="Y325" s="68">
        <v>0</v>
      </c>
      <c r="Z325" s="68">
        <v>0</v>
      </c>
      <c r="AA325" s="68">
        <v>0</v>
      </c>
      <c r="AB325" s="24">
        <f t="shared" si="33"/>
        <v>1</v>
      </c>
    </row>
    <row r="326" spans="1:28" ht="12.75" customHeight="1" x14ac:dyDescent="0.2">
      <c r="B326" s="31" t="s">
        <v>287</v>
      </c>
      <c r="C326" s="31" t="s">
        <v>61</v>
      </c>
      <c r="D326" s="31" t="s">
        <v>19</v>
      </c>
      <c r="E326" s="31"/>
      <c r="F326" s="65">
        <f t="shared" si="32"/>
        <v>0</v>
      </c>
      <c r="G326" s="68">
        <v>0</v>
      </c>
      <c r="H326" s="68">
        <v>0</v>
      </c>
      <c r="I326" s="68">
        <v>0</v>
      </c>
      <c r="J326" s="68">
        <v>0</v>
      </c>
      <c r="K326" s="68">
        <v>0</v>
      </c>
      <c r="L326" s="68">
        <v>0</v>
      </c>
      <c r="M326" s="68">
        <v>0</v>
      </c>
      <c r="N326" s="68">
        <v>0</v>
      </c>
      <c r="O326" s="68">
        <v>0</v>
      </c>
      <c r="P326" s="68">
        <v>0</v>
      </c>
      <c r="Q326" s="68">
        <v>0</v>
      </c>
      <c r="R326" s="68">
        <v>0</v>
      </c>
      <c r="S326" s="68">
        <v>0</v>
      </c>
      <c r="T326" s="68">
        <v>0</v>
      </c>
      <c r="U326" s="68">
        <v>0</v>
      </c>
      <c r="V326" s="68">
        <v>0</v>
      </c>
      <c r="W326" s="68">
        <v>0</v>
      </c>
      <c r="X326" s="68">
        <v>0</v>
      </c>
      <c r="Y326" s="68">
        <v>0</v>
      </c>
      <c r="Z326" s="68">
        <v>0</v>
      </c>
      <c r="AA326" s="68">
        <v>0</v>
      </c>
      <c r="AB326" s="24">
        <f t="shared" si="33"/>
        <v>0</v>
      </c>
    </row>
    <row r="327" spans="1:28" ht="12.75" customHeight="1" x14ac:dyDescent="0.2">
      <c r="B327" s="31" t="s">
        <v>288</v>
      </c>
      <c r="C327" s="31" t="s">
        <v>63</v>
      </c>
      <c r="D327" s="31" t="s">
        <v>21</v>
      </c>
      <c r="E327" s="31"/>
      <c r="F327" s="65">
        <f t="shared" si="32"/>
        <v>24.191269400000003</v>
      </c>
      <c r="G327" s="68">
        <v>5.0421737999999996</v>
      </c>
      <c r="H327" s="68">
        <v>0</v>
      </c>
      <c r="I327" s="68">
        <v>0</v>
      </c>
      <c r="J327" s="68">
        <v>5.3211993</v>
      </c>
      <c r="K327" s="68">
        <v>5.3211993</v>
      </c>
      <c r="L327" s="68">
        <v>1.7877259999999999</v>
      </c>
      <c r="M327" s="68">
        <v>0</v>
      </c>
      <c r="N327" s="68">
        <v>0</v>
      </c>
      <c r="O327" s="68">
        <v>0</v>
      </c>
      <c r="P327" s="68">
        <v>13.827896300000001</v>
      </c>
      <c r="Q327" s="68">
        <v>13.827896300000001</v>
      </c>
      <c r="R327" s="68">
        <v>11.5030644</v>
      </c>
      <c r="S327" s="68">
        <v>0</v>
      </c>
      <c r="T327" s="68">
        <v>0</v>
      </c>
      <c r="U327" s="68">
        <v>0</v>
      </c>
      <c r="V327" s="68">
        <v>0</v>
      </c>
      <c r="W327" s="68">
        <v>0</v>
      </c>
      <c r="X327" s="68">
        <v>0</v>
      </c>
      <c r="Y327" s="68">
        <v>0</v>
      </c>
      <c r="Z327" s="68">
        <v>0</v>
      </c>
      <c r="AA327" s="68">
        <v>0</v>
      </c>
      <c r="AB327" s="24">
        <f t="shared" si="33"/>
        <v>1</v>
      </c>
    </row>
    <row r="328" spans="1:28" x14ac:dyDescent="0.2">
      <c r="A328" s="74"/>
      <c r="B328" s="31" t="s">
        <v>289</v>
      </c>
      <c r="C328" s="31" t="s">
        <v>85</v>
      </c>
      <c r="D328" s="31" t="s">
        <v>21</v>
      </c>
      <c r="E328" s="31"/>
      <c r="F328" s="65">
        <f t="shared" si="32"/>
        <v>0.10534389999999999</v>
      </c>
      <c r="G328" s="68">
        <v>8.4293199999999999E-2</v>
      </c>
      <c r="H328" s="68">
        <v>0</v>
      </c>
      <c r="I328" s="68">
        <v>0</v>
      </c>
      <c r="J328" s="68">
        <v>2.1050699999999999E-2</v>
      </c>
      <c r="K328" s="68">
        <v>2.1050699999999999E-2</v>
      </c>
      <c r="L328" s="68">
        <v>0</v>
      </c>
      <c r="M328" s="68">
        <v>0</v>
      </c>
      <c r="N328" s="68">
        <v>0</v>
      </c>
      <c r="O328" s="68">
        <v>0</v>
      </c>
      <c r="P328" s="68">
        <v>0</v>
      </c>
      <c r="Q328" s="68">
        <v>0</v>
      </c>
      <c r="R328" s="68">
        <v>0</v>
      </c>
      <c r="S328" s="68">
        <v>0</v>
      </c>
      <c r="T328" s="68">
        <v>0</v>
      </c>
      <c r="U328" s="68">
        <v>0</v>
      </c>
      <c r="V328" s="68">
        <v>0</v>
      </c>
      <c r="W328" s="68">
        <v>0</v>
      </c>
      <c r="X328" s="68">
        <v>0</v>
      </c>
      <c r="Y328" s="68">
        <v>0</v>
      </c>
      <c r="Z328" s="68">
        <v>0</v>
      </c>
      <c r="AA328" s="68">
        <v>0</v>
      </c>
      <c r="AB328" s="24">
        <f t="shared" si="33"/>
        <v>1</v>
      </c>
    </row>
    <row r="329" spans="1:28" x14ac:dyDescent="0.2">
      <c r="A329" s="74"/>
      <c r="B329" s="31" t="s">
        <v>290</v>
      </c>
      <c r="C329" s="31" t="s">
        <v>97</v>
      </c>
      <c r="D329" s="31" t="s">
        <v>20</v>
      </c>
      <c r="E329" s="31"/>
      <c r="F329" s="65">
        <f t="shared" si="32"/>
        <v>34.019750699999996</v>
      </c>
      <c r="G329" s="68">
        <v>0.88622100000000004</v>
      </c>
      <c r="H329" s="68">
        <v>0</v>
      </c>
      <c r="I329" s="68">
        <v>0</v>
      </c>
      <c r="J329" s="68">
        <v>21.805856299999999</v>
      </c>
      <c r="K329" s="68">
        <v>21.805856299999999</v>
      </c>
      <c r="L329" s="68">
        <v>20.801263800000001</v>
      </c>
      <c r="M329" s="68">
        <v>0</v>
      </c>
      <c r="N329" s="68">
        <v>0</v>
      </c>
      <c r="O329" s="68">
        <v>0</v>
      </c>
      <c r="P329" s="68">
        <v>0</v>
      </c>
      <c r="Q329" s="68">
        <v>0</v>
      </c>
      <c r="R329" s="68">
        <v>0</v>
      </c>
      <c r="S329" s="68">
        <v>0</v>
      </c>
      <c r="T329" s="68">
        <v>0</v>
      </c>
      <c r="U329" s="68">
        <v>0</v>
      </c>
      <c r="V329" s="68">
        <v>1.22773E-2</v>
      </c>
      <c r="W329" s="68">
        <v>1.22773E-2</v>
      </c>
      <c r="X329" s="68">
        <v>1.22773E-2</v>
      </c>
      <c r="Y329" s="68">
        <v>11.315396099999999</v>
      </c>
      <c r="Z329" s="68">
        <v>11.315396099999999</v>
      </c>
      <c r="AA329" s="68">
        <v>11.3033991</v>
      </c>
      <c r="AB329" s="24">
        <f t="shared" si="33"/>
        <v>1</v>
      </c>
    </row>
    <row r="330" spans="1:28" x14ac:dyDescent="0.2">
      <c r="A330" s="74"/>
      <c r="B330" s="31" t="s">
        <v>291</v>
      </c>
      <c r="C330" s="31" t="s">
        <v>63</v>
      </c>
      <c r="D330" s="31" t="s">
        <v>21</v>
      </c>
      <c r="E330" s="31"/>
      <c r="F330" s="65">
        <f t="shared" si="32"/>
        <v>28.388523399999997</v>
      </c>
      <c r="G330" s="68">
        <v>6.1719891999999996</v>
      </c>
      <c r="H330" s="68">
        <v>0</v>
      </c>
      <c r="I330" s="68">
        <v>0</v>
      </c>
      <c r="J330" s="68">
        <v>11.8675441</v>
      </c>
      <c r="K330" s="68">
        <v>11.8675441</v>
      </c>
      <c r="L330" s="68">
        <v>9.4221527999999992</v>
      </c>
      <c r="M330" s="68">
        <v>0</v>
      </c>
      <c r="N330" s="68">
        <v>0</v>
      </c>
      <c r="O330" s="68">
        <v>0</v>
      </c>
      <c r="P330" s="68">
        <v>0</v>
      </c>
      <c r="Q330" s="68">
        <v>0</v>
      </c>
      <c r="R330" s="68">
        <v>0</v>
      </c>
      <c r="S330" s="68">
        <v>0</v>
      </c>
      <c r="T330" s="68">
        <v>0</v>
      </c>
      <c r="U330" s="68">
        <v>0</v>
      </c>
      <c r="V330" s="68">
        <v>0</v>
      </c>
      <c r="W330" s="68">
        <v>0</v>
      </c>
      <c r="X330" s="68">
        <v>0</v>
      </c>
      <c r="Y330" s="68">
        <v>10.3489901</v>
      </c>
      <c r="Z330" s="68">
        <v>10.3489901</v>
      </c>
      <c r="AA330" s="68">
        <v>10.3489901</v>
      </c>
      <c r="AB330" s="24">
        <f t="shared" si="33"/>
        <v>1</v>
      </c>
    </row>
    <row r="331" spans="1:28" x14ac:dyDescent="0.2">
      <c r="A331" s="74"/>
      <c r="B331" s="31" t="s">
        <v>292</v>
      </c>
      <c r="C331" s="31" t="s">
        <v>97</v>
      </c>
      <c r="D331" s="31" t="s">
        <v>20</v>
      </c>
      <c r="E331" s="31"/>
      <c r="F331" s="65">
        <f t="shared" si="32"/>
        <v>42.9437487</v>
      </c>
      <c r="G331">
        <v>12.7231989</v>
      </c>
      <c r="H331">
        <v>0</v>
      </c>
      <c r="I331">
        <v>0</v>
      </c>
      <c r="J331">
        <v>21.072183599999999</v>
      </c>
      <c r="K331">
        <v>21.072183599999999</v>
      </c>
      <c r="L331">
        <v>14.7980552</v>
      </c>
      <c r="M331">
        <v>0</v>
      </c>
      <c r="N331">
        <v>0</v>
      </c>
      <c r="O331">
        <v>0</v>
      </c>
      <c r="P331">
        <v>0.53813960000000005</v>
      </c>
      <c r="Q331">
        <v>0.53813960000000005</v>
      </c>
      <c r="R331">
        <v>0.53813960000000005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8.6102266000000007</v>
      </c>
      <c r="Z331">
        <v>8.6102266000000007</v>
      </c>
      <c r="AA331">
        <v>8.4147307999999992</v>
      </c>
      <c r="AB331" s="24">
        <f t="shared" si="33"/>
        <v>1</v>
      </c>
    </row>
    <row r="332" spans="1:28" ht="12.75" customHeight="1" x14ac:dyDescent="0.2">
      <c r="B332" s="31" t="s">
        <v>23</v>
      </c>
      <c r="C332" s="31"/>
      <c r="D332" s="31" t="s">
        <v>23</v>
      </c>
      <c r="E332" s="31" t="s">
        <v>23</v>
      </c>
      <c r="F332" s="65">
        <f t="shared" si="32"/>
        <v>22041.057546639997</v>
      </c>
      <c r="G332" s="68">
        <v>11.568031660000001</v>
      </c>
      <c r="H332" s="68">
        <v>0</v>
      </c>
      <c r="I332" s="68">
        <v>0</v>
      </c>
      <c r="J332" s="68">
        <v>280.96296956999998</v>
      </c>
      <c r="K332" s="68">
        <v>280.96296956999998</v>
      </c>
      <c r="L332" s="68">
        <v>258.40035461000002</v>
      </c>
      <c r="M332" s="68">
        <v>2514.9464281</v>
      </c>
      <c r="N332" s="68">
        <v>2474.6208138299999</v>
      </c>
      <c r="O332" s="68">
        <v>2197.9684603800001</v>
      </c>
      <c r="P332" s="68">
        <v>6713.0585271899999</v>
      </c>
      <c r="Q332" s="68">
        <v>6713.0585271899999</v>
      </c>
      <c r="R332" s="68">
        <v>6708.6837897799996</v>
      </c>
      <c r="S332" s="68">
        <v>3318.1637871600001</v>
      </c>
      <c r="T332" s="68">
        <v>3318.1637871600001</v>
      </c>
      <c r="U332" s="68">
        <v>3316.5438325800001</v>
      </c>
      <c r="V332" s="68">
        <v>3164.8765443000002</v>
      </c>
      <c r="W332" s="68">
        <v>3164.8765443000002</v>
      </c>
      <c r="X332" s="68">
        <v>3164.6677002000001</v>
      </c>
      <c r="Y332" s="68">
        <v>6037.4812586600001</v>
      </c>
      <c r="Z332" s="68">
        <v>6037.4812586600001</v>
      </c>
      <c r="AA332" s="68">
        <v>6026.3923287799998</v>
      </c>
      <c r="AB332" s="24">
        <f t="shared" si="33"/>
        <v>1</v>
      </c>
    </row>
    <row r="333" spans="1:28" x14ac:dyDescent="0.2">
      <c r="E333" s="75" t="s">
        <v>24</v>
      </c>
      <c r="F333" s="76">
        <f>SUM(F130:F332)</f>
        <v>36087.537466737995</v>
      </c>
      <c r="G333" s="76">
        <f t="shared" ref="G333:AA333" si="34">SUM(G130:G332)</f>
        <v>1790.6110891700002</v>
      </c>
      <c r="H333" s="76">
        <f t="shared" si="34"/>
        <v>0</v>
      </c>
      <c r="I333" s="76">
        <f t="shared" si="34"/>
        <v>0</v>
      </c>
      <c r="J333" s="76">
        <f t="shared" si="34"/>
        <v>3754.2733473000003</v>
      </c>
      <c r="K333" s="76">
        <f t="shared" si="34"/>
        <v>3754.2733473000003</v>
      </c>
      <c r="L333" s="76">
        <f t="shared" si="34"/>
        <v>3023.6768999499991</v>
      </c>
      <c r="M333" s="76">
        <f t="shared" si="34"/>
        <v>4059.435096018</v>
      </c>
      <c r="N333" s="76">
        <f t="shared" si="34"/>
        <v>3251.478287118</v>
      </c>
      <c r="O333" s="76">
        <f t="shared" si="34"/>
        <v>2619.3316814760001</v>
      </c>
      <c r="P333" s="76">
        <f t="shared" si="34"/>
        <v>10106.89854565</v>
      </c>
      <c r="Q333" s="76">
        <f t="shared" si="34"/>
        <v>10106.89854565</v>
      </c>
      <c r="R333" s="76">
        <f t="shared" si="34"/>
        <v>10036.039539239999</v>
      </c>
      <c r="S333" s="76">
        <f t="shared" si="34"/>
        <v>3903.30335719</v>
      </c>
      <c r="T333" s="76">
        <f t="shared" si="34"/>
        <v>3903.30335719</v>
      </c>
      <c r="U333" s="76">
        <f t="shared" si="34"/>
        <v>3863.8609406100004</v>
      </c>
      <c r="V333" s="76">
        <f t="shared" si="34"/>
        <v>4480.9372828000005</v>
      </c>
      <c r="W333" s="76">
        <f t="shared" si="34"/>
        <v>4480.9372828000005</v>
      </c>
      <c r="X333" s="76">
        <f t="shared" si="34"/>
        <v>4477.8113612000006</v>
      </c>
      <c r="Y333" s="76">
        <f t="shared" si="34"/>
        <v>7992.0787486099998</v>
      </c>
      <c r="Z333" s="76">
        <f t="shared" si="34"/>
        <v>7992.0787486099998</v>
      </c>
      <c r="AA333" s="76">
        <f t="shared" si="34"/>
        <v>7942.3316569899998</v>
      </c>
      <c r="AB333" s="73"/>
    </row>
    <row r="334" spans="1:28" x14ac:dyDescent="0.2">
      <c r="F334" s="77">
        <f>1000000*F333/100</f>
        <v>360875374.66737992</v>
      </c>
      <c r="G334" s="73" t="s">
        <v>293</v>
      </c>
    </row>
    <row r="335" spans="1:28" x14ac:dyDescent="0.2">
      <c r="F335" s="73">
        <f>361900000</f>
        <v>361900000</v>
      </c>
      <c r="G335" s="73" t="s">
        <v>294</v>
      </c>
    </row>
    <row r="336" spans="1:28" x14ac:dyDescent="0.2">
      <c r="F336" s="78">
        <f>(F335-F334)/F335</f>
        <v>2.8312388301190501E-3</v>
      </c>
      <c r="G336" s="73" t="s">
        <v>295</v>
      </c>
    </row>
    <row r="337" spans="7:7" x14ac:dyDescent="0.2">
      <c r="G337" s="73" t="s">
        <v>296</v>
      </c>
    </row>
    <row r="338" spans="7:7" x14ac:dyDescent="0.2">
      <c r="G338" s="73" t="s">
        <v>297</v>
      </c>
    </row>
    <row r="339" spans="7:7" x14ac:dyDescent="0.2">
      <c r="G339" s="73" t="s">
        <v>298</v>
      </c>
    </row>
  </sheetData>
  <mergeCells count="8">
    <mergeCell ref="Y128:AA128"/>
    <mergeCell ref="AZ151:BC153"/>
    <mergeCell ref="G128:I128"/>
    <mergeCell ref="J128:L128"/>
    <mergeCell ref="M128:O128"/>
    <mergeCell ref="P128:R128"/>
    <mergeCell ref="S128:U128"/>
    <mergeCell ref="V128:X128"/>
  </mergeCells>
  <dataValidations count="2">
    <dataValidation type="list" allowBlank="1" showInputMessage="1" showErrorMessage="1" sqref="C130:C332" xr:uid="{0766F465-9B9B-0946-BAF9-0569BD741233}">
      <formula1>$AZ$130:$AZ$150</formula1>
    </dataValidation>
    <dataValidation type="list" allowBlank="1" showInputMessage="1" showErrorMessage="1" sqref="D130:D332" xr:uid="{5101F478-79C3-C042-AF6F-568A35509EFE}">
      <formula1>$C$112:$C$122</formula1>
    </dataValidation>
  </dataValidations>
  <pageMargins left="0.7" right="0.7" top="0.75" bottom="0.75" header="0.3" footer="0.3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WORLD_Ocean_Data</vt:lpstr>
      <vt:lpstr>WORLD_Ocean_Data!lrlcofaocmb00_Country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Beni Bienz</dc:creator>
  <cp:lastModifiedBy>Beni Bienz</cp:lastModifiedBy>
  <dcterms:created xsi:type="dcterms:W3CDTF">2019-04-29T09:18:30Z</dcterms:created>
  <dcterms:modified xsi:type="dcterms:W3CDTF">2019-04-29T09:21:44Z</dcterms:modified>
</cp:coreProperties>
</file>