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820D7421-1D18-43AC-BC74-6E7F32BFEDA0}" xr6:coauthVersionLast="45" xr6:coauthVersionMax="45" xr10:uidLastSave="{00000000-0000-0000-0000-000000000000}"/>
  <bookViews>
    <workbookView xWindow="-108" yWindow="-108" windowWidth="30168" windowHeight="19728" firstSheet="9" activeTab="15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  <sheet name="ClusBig" sheetId="13" r:id="rId13"/>
    <sheet name="Schedulers" sheetId="15" r:id="rId14"/>
    <sheet name="Qulacs0818" sheetId="14" r:id="rId15"/>
    <sheet name="Big0818" sheetId="16" r:id="rId16"/>
  </sheets>
  <calcPr calcId="191029"/>
  <pivotCaches>
    <pivotCache cacheId="0" r:id="rId17"/>
    <pivotCache cacheId="1" r:id="rId18"/>
    <pivotCache cacheId="2" r:id="rId19"/>
    <pivotCache cacheId="3" r:id="rId20"/>
    <pivotCache cacheId="4" r:id="rId21"/>
    <pivotCache cacheId="5" r:id="rId22"/>
    <pivotCache cacheId="6" r:id="rId23"/>
    <pivotCache cacheId="7" r:id="rId24"/>
    <pivotCache cacheId="8" r:id="rId25"/>
    <pivotCache cacheId="9" r:id="rId26"/>
    <pivotCache cacheId="10" r:id="rId2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4" l="1"/>
  <c r="F6" i="14"/>
  <c r="F7" i="14"/>
  <c r="F8" i="14"/>
  <c r="F4" i="14"/>
  <c r="D8" i="14"/>
  <c r="D7" i="14"/>
  <c r="D6" i="14"/>
  <c r="D5" i="14"/>
  <c r="D4" i="14"/>
  <c r="J175" i="16"/>
  <c r="J176" i="16"/>
  <c r="J177" i="16"/>
  <c r="J174" i="16"/>
  <c r="J171" i="16"/>
  <c r="J172" i="16"/>
  <c r="J173" i="16"/>
  <c r="J170" i="16"/>
  <c r="J167" i="16"/>
  <c r="J168" i="16"/>
  <c r="J169" i="16"/>
  <c r="J166" i="16"/>
  <c r="J163" i="16"/>
  <c r="J164" i="16"/>
  <c r="J165" i="16"/>
  <c r="J162" i="16"/>
  <c r="J159" i="16"/>
  <c r="J160" i="16"/>
  <c r="J161" i="16"/>
  <c r="J158" i="16"/>
  <c r="J33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155" i="16"/>
  <c r="J156" i="16"/>
  <c r="J157" i="16"/>
  <c r="J141" i="16"/>
  <c r="J139" i="16"/>
  <c r="J140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22" i="16"/>
  <c r="J123" i="16"/>
  <c r="J124" i="16"/>
  <c r="J125" i="16"/>
  <c r="J126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9" i="16"/>
  <c r="J20" i="16"/>
  <c r="J21" i="16"/>
  <c r="J22" i="16"/>
  <c r="J23" i="16"/>
  <c r="J24" i="16"/>
  <c r="J25" i="16"/>
  <c r="J31" i="16"/>
  <c r="J32" i="16"/>
  <c r="J26" i="16"/>
  <c r="J27" i="16"/>
  <c r="J28" i="16"/>
  <c r="J29" i="16"/>
  <c r="J30" i="16"/>
  <c r="J35" i="16"/>
  <c r="J36" i="16"/>
  <c r="J37" i="16"/>
  <c r="J38" i="16"/>
  <c r="J39" i="16"/>
  <c r="J40" i="16"/>
  <c r="J41" i="16"/>
  <c r="J34" i="16"/>
  <c r="J86" i="16"/>
  <c r="J87" i="16"/>
  <c r="J88" i="16"/>
  <c r="J89" i="16"/>
  <c r="J90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50" i="16"/>
  <c r="J51" i="16"/>
  <c r="J52" i="16"/>
  <c r="J53" i="16"/>
  <c r="J43" i="16"/>
  <c r="J44" i="16"/>
  <c r="J45" i="16"/>
  <c r="J46" i="16"/>
  <c r="J47" i="16"/>
  <c r="J48" i="16"/>
  <c r="J49" i="16"/>
  <c r="J42" i="16"/>
  <c r="J18" i="16"/>
  <c r="J11" i="16"/>
  <c r="J12" i="16"/>
  <c r="J13" i="16"/>
  <c r="J14" i="16"/>
  <c r="J15" i="16"/>
  <c r="J16" i="16"/>
  <c r="J17" i="16"/>
  <c r="J10" i="16"/>
  <c r="J54" i="16" l="1"/>
  <c r="J7" i="16"/>
  <c r="J8" i="16"/>
  <c r="J9" i="16"/>
  <c r="J6" i="16"/>
  <c r="J3" i="16"/>
  <c r="J4" i="16"/>
  <c r="J5" i="16"/>
  <c r="J2" i="16"/>
  <c r="J2" i="15" l="1"/>
  <c r="J3" i="15"/>
  <c r="J4" i="15"/>
  <c r="J5" i="15"/>
  <c r="J6" i="15"/>
  <c r="J7" i="15"/>
  <c r="J132" i="13" l="1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14" i="13"/>
  <c r="J79" i="13" l="1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78" i="13"/>
  <c r="J67" i="13"/>
  <c r="J68" i="13"/>
  <c r="J69" i="13"/>
  <c r="J70" i="13"/>
  <c r="J71" i="13"/>
  <c r="J72" i="13"/>
  <c r="J73" i="13"/>
  <c r="J74" i="13"/>
  <c r="J75" i="13"/>
  <c r="J76" i="13"/>
  <c r="J77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J55" i="12" l="1"/>
  <c r="J56" i="12"/>
  <c r="J57" i="12"/>
  <c r="J58" i="12"/>
  <c r="J59" i="12"/>
  <c r="J60" i="12"/>
  <c r="J61" i="12"/>
  <c r="J62" i="12"/>
  <c r="J63" i="12"/>
  <c r="J64" i="12"/>
  <c r="J65" i="12"/>
  <c r="J54" i="12"/>
  <c r="J43" i="12"/>
  <c r="J44" i="12"/>
  <c r="J45" i="12"/>
  <c r="J46" i="12"/>
  <c r="J47" i="12"/>
  <c r="J48" i="12"/>
  <c r="J49" i="12"/>
  <c r="J50" i="12"/>
  <c r="J51" i="12"/>
  <c r="J52" i="12"/>
  <c r="J53" i="12"/>
  <c r="J42" i="12"/>
  <c r="J41" i="12"/>
  <c r="J35" i="12"/>
  <c r="J36" i="12"/>
  <c r="J37" i="12"/>
  <c r="J38" i="12"/>
  <c r="J39" i="12"/>
  <c r="J40" i="12"/>
  <c r="J34" i="12"/>
  <c r="J27" i="12"/>
  <c r="J28" i="12"/>
  <c r="J29" i="12"/>
  <c r="J30" i="12"/>
  <c r="J31" i="12"/>
  <c r="J32" i="12"/>
  <c r="J33" i="12"/>
  <c r="J26" i="12"/>
  <c r="J19" i="12"/>
  <c r="J20" i="12"/>
  <c r="J21" i="12"/>
  <c r="J22" i="12"/>
  <c r="J23" i="12"/>
  <c r="J24" i="12"/>
  <c r="J25" i="12"/>
  <c r="J18" i="12"/>
  <c r="J11" i="12"/>
  <c r="J12" i="12"/>
  <c r="J13" i="12"/>
  <c r="J14" i="12"/>
  <c r="J15" i="12"/>
  <c r="J16" i="12"/>
  <c r="J17" i="12"/>
  <c r="J10" i="12"/>
  <c r="J3" i="12"/>
  <c r="J4" i="12"/>
  <c r="J5" i="12"/>
  <c r="J6" i="12"/>
  <c r="J7" i="12"/>
  <c r="J8" i="12"/>
  <c r="J9" i="12"/>
  <c r="J2" i="12"/>
  <c r="N5" i="12" l="1"/>
  <c r="N6" i="12"/>
  <c r="N7" i="12"/>
  <c r="N8" i="12"/>
  <c r="N9" i="12"/>
  <c r="N4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<sst xmlns="http://schemas.openxmlformats.org/spreadsheetml/2006/main" count="13025" uniqueCount="255">
  <si>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</si>
  <si>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</si>
  <si>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</si>
  <si>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</si>
  <si>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</si>
  <si>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</si>
  <si>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</si>
  <si>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</si>
  <si>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</si>
  <si>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</si>
  <si>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</si>
  <si>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</si>
  <si>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</si>
  <si>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</si>
  <si>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</si>
  <si>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</si>
  <si>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</si>
  <si>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</si>
  <si>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</si>
  <si>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</si>
  <si>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</si>
  <si>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</si>
  <si>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</si>
  <si>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</si>
  <si>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</si>
  <si>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</si>
  <si>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</si>
  <si>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</si>
  <si>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</si>
  <si>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</si>
  <si>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</si>
  <si>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</si>
  <si>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</si>
  <si>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</si>
  <si>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</si>
  <si>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</si>
  <si>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</si>
  <si>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</si>
  <si>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</si>
  <si>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</si>
  <si>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</si>
  <si>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</si>
  <si>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</si>
  <si>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</si>
  <si>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</si>
  <si>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</si>
  <si>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</si>
  <si>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</si>
  <si>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</si>
  <si>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</si>
  <si>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</si>
  <si>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</si>
  <si>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</si>
  <si>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</si>
  <si>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</si>
  <si>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</si>
  <si>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</si>
  <si>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</si>
  <si>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</si>
  <si>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</si>
  <si>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</si>
  <si>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</si>
  <si>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</si>
  <si>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</si>
  <si>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</si>
  <si>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</si>
  <si>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</si>
  <si>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</si>
  <si>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</si>
  <si>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</si>
  <si>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</si>
  <si>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</si>
  <si>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</si>
  <si>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</si>
  <si>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</si>
  <si>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</si>
  <si>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</si>
  <si>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</si>
  <si>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</si>
  <si>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</si>
  <si>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</si>
  <si>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</si>
  <si>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</si>
  <si>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</si>
  <si>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</si>
  <si>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</si>
  <si>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</si>
  <si>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</si>
  <si>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</si>
  <si>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</si>
  <si>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</si>
  <si>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</si>
  <si>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</si>
  <si>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</si>
  <si>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</si>
  <si>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</si>
  <si>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</si>
  <si>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</si>
  <si>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</si>
  <si>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</si>
  <si>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</si>
  <si>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</si>
  <si>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</si>
  <si>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</si>
  <si>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</si>
  <si>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</si>
  <si>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</si>
  <si>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</si>
  <si>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</si>
  <si>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</si>
  <si>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</si>
  <si>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</si>
  <si>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</si>
  <si>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</si>
  <si>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</si>
  <si>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</si>
  <si>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</si>
  <si>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</si>
  <si>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</si>
  <si>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</si>
  <si>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</si>
  <si>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</si>
  <si>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</si>
  <si>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</si>
  <si>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</si>
  <si>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</si>
  <si>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</si>
  <si>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</si>
  <si>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</si>
  <si>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</si>
  <si>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</si>
  <si>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</si>
  <si>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</si>
  <si>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</si>
  <si>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</si>
  <si>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</si>
  <si>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</si>
  <si>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</si>
  <si>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</si>
  <si>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</si>
  <si>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</si>
  <si>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</si>
  <si>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</si>
  <si>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</si>
  <si>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</si>
  <si>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</si>
  <si>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</si>
  <si>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</si>
  <si>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</si>
  <si>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</si>
  <si>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</si>
  <si>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</si>
  <si>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</si>
  <si>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</si>
  <si>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</si>
  <si>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</si>
  <si>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</si>
  <si>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</si>
  <si>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</si>
  <si>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</si>
  <si>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</si>
  <si>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</si>
  <si>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</si>
  <si>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</si>
  <si>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</si>
  <si>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</si>
  <si>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</si>
  <si>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</si>
  <si>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</si>
  <si>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</si>
  <si>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</si>
  <si>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</si>
  <si>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</si>
  <si>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</si>
  <si>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</si>
  <si>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</si>
  <si>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</si>
  <si>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</si>
  <si>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</si>
  <si>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</si>
  <si>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</si>
  <si>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</si>
  <si>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</si>
  <si>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</si>
  <si>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shor_8</t>
  </si>
  <si>
    <t>shor_12</t>
  </si>
  <si>
    <t>shor_6</t>
  </si>
  <si>
    <t>shor_4</t>
  </si>
  <si>
    <t>Bits</t>
  </si>
  <si>
    <t>Clusters</t>
  </si>
  <si>
    <t> 1.3x</t>
  </si>
  <si>
    <t>6.6x</t>
  </si>
  <si>
    <t> 2.0x</t>
  </si>
  <si>
    <t>4.6x</t>
  </si>
  <si>
    <t> 2.2x</t>
  </si>
  <si>
    <t>23x</t>
  </si>
  <si>
    <t> 2.4x</t>
  </si>
  <si>
    <t>19.4x</t>
  </si>
  <si>
    <t> 1.6x</t>
  </si>
  <si>
    <t>16.7x</t>
  </si>
  <si>
    <t>18.4x</t>
  </si>
  <si>
    <t>QIO</t>
  </si>
  <si>
    <t>Speedup</t>
  </si>
  <si>
    <t>Gates</t>
  </si>
  <si>
    <t>Size</t>
  </si>
  <si>
    <t>3.5x</t>
  </si>
  <si>
    <t>suprem_4</t>
  </si>
  <si>
    <t>suprem_5</t>
  </si>
  <si>
    <t>Supremacy</t>
  </si>
  <si>
    <t>Shor</t>
  </si>
  <si>
    <t>5.5x</t>
  </si>
  <si>
    <t>9.8x</t>
  </si>
  <si>
    <t>11.4x</t>
  </si>
  <si>
    <t>std</t>
  </si>
  <si>
    <t>qio</t>
  </si>
  <si>
    <t>speedUp</t>
  </si>
  <si>
    <t xml:space="preserve">Type </t>
  </si>
  <si>
    <t>Test,Fuse</t>
  </si>
  <si>
    <t xml:space="preserve"> SpeedUp </t>
  </si>
  <si>
    <t>ord</t>
  </si>
  <si>
    <t>AVX512, 4 threads</t>
  </si>
  <si>
    <t>threads</t>
  </si>
  <si>
    <t>Fuse, Thrds</t>
  </si>
  <si>
    <t>suprem_44</t>
  </si>
  <si>
    <t>suprem_55</t>
  </si>
  <si>
    <t>suprem_56</t>
  </si>
  <si>
    <t>GPS</t>
  </si>
  <si>
    <t>Gates/Iter</t>
  </si>
  <si>
    <t>Sec/Circ</t>
  </si>
  <si>
    <t>Surface Laptop, threads=4, fusion=4, sim=AVX512</t>
  </si>
  <si>
    <t>Aniket scheduler + reordering</t>
  </si>
  <si>
    <t>ScRo</t>
  </si>
  <si>
    <t>.\dbw_test</t>
  </si>
  <si>
    <t>Aniket scheduler</t>
  </si>
  <si>
    <t>Sc</t>
  </si>
  <si>
    <t>My ordered scheduler</t>
  </si>
  <si>
    <t>Simple brute force scheduler</t>
  </si>
  <si>
    <t>Haner/Steiger QIO scheduler</t>
  </si>
  <si>
    <t>Current base system</t>
  </si>
  <si>
    <t>Approach</t>
  </si>
  <si>
    <t>This is on a 4x4 quantum supremecy circuit</t>
  </si>
  <si>
    <t>qulacs_5</t>
  </si>
  <si>
    <t>qulacs_10</t>
  </si>
  <si>
    <t>qulacs_15</t>
  </si>
  <si>
    <t>qulacs_20</t>
  </si>
  <si>
    <t>qulacs_25</t>
  </si>
  <si>
    <t>span,threads</t>
  </si>
  <si>
    <t xml:space="preserve">SpeedUp </t>
  </si>
  <si>
    <t>Sched</t>
  </si>
  <si>
    <t>bench_26</t>
  </si>
  <si>
    <t>bench_15</t>
  </si>
  <si>
    <t>~Qiskit</t>
  </si>
  <si>
    <t>QDK Orig</t>
  </si>
  <si>
    <t>Sum of gps</t>
  </si>
  <si>
    <t>Gates/Sec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</si>
</sst>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12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36" borderId="0" xfId="0" applyFill="1"/>
    <xf numFmtId="0" fontId="3" fillId="36" borderId="0" xfId="0" applyFont="1" applyFill="1" applyBorder="1" applyAlignment="1">
      <alignment horizontal="center" vertical="center" wrapText="1"/>
    </xf>
    <xf numFmtId="0" fontId="0" fillId="36" borderId="0" xfId="0" applyFill="1" applyBorder="1" applyAlignment="1">
      <alignment horizontal="center" vertical="center" wrapText="1"/>
    </xf>
    <xf numFmtId="11" fontId="0" fillId="36" borderId="0" xfId="0" applyNumberForma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36" borderId="0" xfId="0" applyFont="1" applyFill="1"/>
    <xf numFmtId="11" fontId="0" fillId="36" borderId="0" xfId="0" applyNumberFormat="1" applyFill="1"/>
    <xf numFmtId="0" fontId="3" fillId="0" borderId="28" xfId="0" pivotButton="1" applyFont="1" applyBorder="1" applyAlignment="1">
      <alignment horizontal="center"/>
    </xf>
    <xf numFmtId="0" fontId="3" fillId="0" borderId="29" xfId="0" pivotButton="1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 applyAlignment="1">
      <alignment horizontal="center"/>
    </xf>
    <xf numFmtId="0" fontId="3" fillId="0" borderId="31" xfId="0" pivotButton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pivotButton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32" xfId="0" applyNumberFormat="1" applyFont="1" applyBorder="1" applyAlignment="1">
      <alignment horizontal="center"/>
    </xf>
    <xf numFmtId="0" fontId="3" fillId="0" borderId="31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4" xfId="0" applyFont="1" applyBorder="1" applyAlignment="1">
      <alignment horizontal="center"/>
    </xf>
    <xf numFmtId="2" fontId="3" fillId="0" borderId="34" xfId="0" applyNumberFormat="1" applyFont="1" applyBorder="1" applyAlignment="1">
      <alignment horizontal="center"/>
    </xf>
    <xf numFmtId="2" fontId="3" fillId="0" borderId="35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pivotButton="1" applyFont="1" applyBorder="1"/>
    <xf numFmtId="165" fontId="3" fillId="0" borderId="0" xfId="0" applyNumberFormat="1" applyFont="1" applyBorder="1" applyAlignment="1">
      <alignment horizontal="center"/>
    </xf>
    <xf numFmtId="165" fontId="3" fillId="0" borderId="0" xfId="0" applyNumberFormat="1" applyFont="1" applyBorder="1"/>
    <xf numFmtId="165" fontId="3" fillId="0" borderId="32" xfId="0" applyNumberFormat="1" applyFont="1" applyBorder="1" applyAlignment="1">
      <alignment horizontal="center"/>
    </xf>
    <xf numFmtId="165" fontId="3" fillId="0" borderId="34" xfId="0" applyNumberFormat="1" applyFont="1" applyBorder="1" applyAlignment="1">
      <alignment horizontal="center"/>
    </xf>
    <xf numFmtId="165" fontId="3" fillId="0" borderId="35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39">
    <dxf>
      <numFmt numFmtId="165" formatCode="0.0E+00"/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165" formatCode="0.0E+00"/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pivotCacheDefinition" Target="pivotCache/pivotCacheDefinition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pivotCacheDefinition" Target="pivotCache/pivotCacheDefinition11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Qulacs0818!$D$3</c:f>
              <c:strCache>
                <c:ptCount val="1"/>
                <c:pt idx="0">
                  <c:v>Sec/Circ</c:v>
                </c:pt>
              </c:strCache>
            </c:strRef>
          </c:tx>
          <c:spPr>
            <a:ln w="412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triangle"/>
            <c:size val="1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Qulacs0818!$A$4:$A$8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Qulacs0818!$D$4:$D$8</c:f>
              <c:numCache>
                <c:formatCode>0.00E+00</c:formatCode>
                <c:ptCount val="5"/>
                <c:pt idx="0">
                  <c:v>1.3943112102621306E-4</c:v>
                </c:pt>
                <c:pt idx="1">
                  <c:v>2.5974025974025974E-4</c:v>
                </c:pt>
                <c:pt idx="2">
                  <c:v>5.9575820160457542E-4</c:v>
                </c:pt>
                <c:pt idx="3">
                  <c:v>7.9685507862303443E-3</c:v>
                </c:pt>
                <c:pt idx="4">
                  <c:v>0.35128805620608899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03-4126-AD0C-892B519BB01D}"/>
            </c:ext>
          </c:extLst>
        </c:ser>
        <c:ser>
          <c:idx val="1"/>
          <c:order val="1"/>
          <c:tx>
            <c:v>QDK Orig</c:v>
          </c:tx>
          <c:spPr>
            <a:ln w="381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triangle"/>
            <c:size val="14"/>
            <c:spPr>
              <a:noFill/>
              <a:ln w="28575">
                <a:solidFill>
                  <a:schemeClr val="accent1"/>
                </a:solidFill>
              </a:ln>
              <a:effectLst/>
            </c:spPr>
          </c:marker>
          <c:xVal>
            <c:numRef>
              <c:f>Qulacs0818!$A$4:$A$8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Qulacs0818!$F$4:$F$8</c:f>
              <c:numCache>
                <c:formatCode>0.00E+00</c:formatCode>
                <c:ptCount val="5"/>
                <c:pt idx="0">
                  <c:v>7.0000000000000007E-2</c:v>
                </c:pt>
                <c:pt idx="1">
                  <c:v>0.26250000000000001</c:v>
                </c:pt>
                <c:pt idx="2">
                  <c:v>0.875</c:v>
                </c:pt>
                <c:pt idx="3">
                  <c:v>10.5</c:v>
                </c:pt>
                <c:pt idx="4">
                  <c:v>350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95-4FD4-802C-893596921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56912"/>
        <c:axId val="763448320"/>
      </c:scatterChart>
      <c:valAx>
        <c:axId val="1662456912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48320"/>
        <c:crossesAt val="1.0000000000000004E-6"/>
        <c:crossBetween val="midCat"/>
      </c:valAx>
      <c:valAx>
        <c:axId val="763448320"/>
        <c:scaling>
          <c:logBase val="10"/>
          <c:orientation val="minMax"/>
          <c:max val="10000"/>
          <c:min val="1.0000000000000004E-6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E+0" sourceLinked="0"/>
        <c:majorTickMark val="cross"/>
        <c:minorTickMark val="cross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5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prstDash val="dash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179158</xdr:colOff>
      <xdr:row>13</xdr:row>
      <xdr:rowOff>7620</xdr:rowOff>
    </xdr:from>
    <xdr:to>
      <xdr:col>12</xdr:col>
      <xdr:colOff>440676</xdr:colOff>
      <xdr:row>60</xdr:row>
      <xdr:rowOff>60960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379F26-2428-4AA5-B486-4DE2A4048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758" y="2385060"/>
          <a:ext cx="7370978" cy="86487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13</xdr:row>
      <xdr:rowOff>49530</xdr:rowOff>
    </xdr:from>
    <xdr:to>
      <xdr:col>12</xdr:col>
      <xdr:colOff>251460</xdr:colOff>
      <xdr:row>58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2480D3-365D-47DD-A1FB-AC25E9ED6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</xdr:colOff>
      <xdr:row>47</xdr:row>
      <xdr:rowOff>68580</xdr:rowOff>
    </xdr:from>
    <xdr:to>
      <xdr:col>12</xdr:col>
      <xdr:colOff>83820</xdr:colOff>
      <xdr:row>53</xdr:row>
      <xdr:rowOff>68580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AFCA6EA2-F524-4728-9469-351EBC36353B}"/>
            </a:ext>
          </a:extLst>
        </xdr:cNvPr>
        <xdr:cNvSpPr/>
      </xdr:nvSpPr>
      <xdr:spPr>
        <a:xfrm>
          <a:off x="4122420" y="8663940"/>
          <a:ext cx="3680460" cy="1097280"/>
        </a:xfrm>
        <a:prstGeom prst="wedgeRoundRectCallout">
          <a:avLst>
            <a:gd name="adj1" fmla="val 13658"/>
            <a:gd name="adj2" fmla="val -14023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QDK Simulator with threads=4,</a:t>
          </a:r>
          <a:r>
            <a:rPr lang="en-US" sz="1800" baseline="0"/>
            <a:t> fusion=4, sim=AVX512</a:t>
          </a:r>
        </a:p>
        <a:p>
          <a:pPr algn="l"/>
          <a:r>
            <a:rPr lang="en-US" sz="1800" baseline="0"/>
            <a:t>Azure F32s_v2 (Xeon 8168, 2.7GHz)</a:t>
          </a:r>
          <a:endParaRPr lang="en-US" sz="1800"/>
        </a:p>
      </xdr:txBody>
    </xdr:sp>
    <xdr:clientData/>
  </xdr:twoCellAnchor>
  <xdr:twoCellAnchor>
    <xdr:from>
      <xdr:col>5</xdr:col>
      <xdr:colOff>220980</xdr:colOff>
      <xdr:row>14</xdr:row>
      <xdr:rowOff>68580</xdr:rowOff>
    </xdr:from>
    <xdr:to>
      <xdr:col>11</xdr:col>
      <xdr:colOff>502920</xdr:colOff>
      <xdr:row>19</xdr:row>
      <xdr:rowOff>144780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55D10E4A-562A-4EB7-BDAA-183EEE05CA88}"/>
            </a:ext>
          </a:extLst>
        </xdr:cNvPr>
        <xdr:cNvSpPr/>
      </xdr:nvSpPr>
      <xdr:spPr>
        <a:xfrm>
          <a:off x="3672840" y="2628900"/>
          <a:ext cx="3939540" cy="990600"/>
        </a:xfrm>
        <a:prstGeom prst="wedgeRoundRectCallout">
          <a:avLst>
            <a:gd name="adj1" fmla="val -48400"/>
            <a:gd name="adj2" fmla="val 837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Azure NC6s_v3 (6vcpu / Mem112GiB)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Intel(R) Xeon(R) CPU E5-2690 v4 @ 2.60GHz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Tesla V100 PCIE (driver 440.33.01)</a:t>
          </a:r>
        </a:p>
        <a:p>
          <a:pPr algn="l"/>
          <a:endParaRPr lang="en-US" sz="1600"/>
        </a:p>
      </xdr:txBody>
    </xdr:sp>
    <xdr:clientData/>
  </xdr:twoCellAnchor>
  <xdr:twoCellAnchor>
    <xdr:from>
      <xdr:col>5</xdr:col>
      <xdr:colOff>525780</xdr:colOff>
      <xdr:row>23</xdr:row>
      <xdr:rowOff>91440</xdr:rowOff>
    </xdr:from>
    <xdr:to>
      <xdr:col>8</xdr:col>
      <xdr:colOff>487680</xdr:colOff>
      <xdr:row>26</xdr:row>
      <xdr:rowOff>30480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8C31185F-36BA-43BB-9E48-1666D37470A4}"/>
            </a:ext>
          </a:extLst>
        </xdr:cNvPr>
        <xdr:cNvSpPr/>
      </xdr:nvSpPr>
      <xdr:spPr>
        <a:xfrm>
          <a:off x="3977640" y="4297680"/>
          <a:ext cx="1790700" cy="487680"/>
        </a:xfrm>
        <a:prstGeom prst="wedgeRoundRectCallout">
          <a:avLst>
            <a:gd name="adj1" fmla="val 7925"/>
            <a:gd name="adj2" fmla="val 2193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Shipped QDK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3.81709733796" createdVersion="6" refreshedVersion="6" minRefreshableVersion="3" recordCount="91" xr:uid="{119E8522-78E9-4CA0-9FC5-8C28675E8FBF}">
  <cacheSource type="worksheet">
    <worksheetSource ref="A1:J1048576" sheet="Clusters"/>
  </cacheSource>
  <cacheFields count="10">
    <cacheField name="env" numFmtId="0">
      <sharedItems containsBlank="1"/>
    </cacheField>
    <cacheField name="test" numFmtId="0">
      <sharedItems containsBlank="1" count="8">
        <s v="shor_10"/>
        <s v="shor_12"/>
        <s v="shor_4"/>
        <s v="shor_6"/>
        <s v="shor_8"/>
        <s v="suprem_4"/>
        <s v="suprem_5"/>
        <m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27"/>
    </cacheField>
    <cacheField name="thrds" numFmtId="0">
      <sharedItems containsString="0" containsBlank="1" containsNumber="1" containsInteger="1" minValue="4" maxValue="4"/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43"/>
    </cacheField>
    <cacheField name="gps" numFmtId="0">
      <sharedItems containsString="0" containsBlank="1" containsNumber="1" minValue="8.4" maxValue="153833.29999999999"/>
    </cacheField>
    <cacheField name="speedUp" numFmtId="2">
      <sharedItems containsString="0" containsBlank="1" containsNumber="1" minValue="0.22020804710500491" maxValue="5.8160621761658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5.316500925925" createdVersion="6" refreshedVersion="6" minRefreshableVersion="3" recordCount="149" xr:uid="{E4956856-D387-46DC-A3C9-E32661A5161E}">
  <cacheSource type="worksheet">
    <worksheetSource ref="A1:J1048576" sheet="ClusBig"/>
  </cacheSource>
  <cacheFields count="10">
    <cacheField name="env" numFmtId="0">
      <sharedItems containsBlank="1"/>
    </cacheField>
    <cacheField name="test" numFmtId="0">
      <sharedItems containsBlank="1" count="11">
        <s v="shor_10"/>
        <s v="shor_12"/>
        <s v="shor_4"/>
        <s v="shor_6"/>
        <s v="shor_8"/>
        <s v="suprem_44"/>
        <s v="suprem_55"/>
        <s v="suprem_56"/>
        <m/>
        <s v="suprem_5" u="1"/>
        <s v="suprem_4" u="1"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30"/>
    </cacheField>
    <cacheField name="threads" numFmtId="0">
      <sharedItems containsString="0" containsBlank="1" containsNumber="1" containsInteger="1" minValue="4" maxValue="16" count="9">
        <n v="4"/>
        <n v="6"/>
        <n v="8"/>
        <n v="10"/>
        <n v="12"/>
        <n v="14"/>
        <n v="16"/>
        <n v="9"/>
        <m/>
      </sharedItems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95"/>
    </cacheField>
    <cacheField name="gps" numFmtId="0">
      <sharedItems containsString="0" containsBlank="1" containsNumber="1" minValue="0.7" maxValue="120666.7"/>
    </cacheField>
    <cacheField name="speedUp" numFmtId="2">
      <sharedItems containsString="0" containsBlank="1" containsNumber="1" minValue="0.20318126438337619" maxValue="28.461538461538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62.489292013888" createdVersion="6" refreshedVersion="6" minRefreshableVersion="3" recordCount="177" xr:uid="{C293EA3D-91CE-4DE2-8563-2E9F21FECAC9}">
  <cacheSource type="worksheet">
    <worksheetSource ref="A1:J1048576" sheet="Big0818"/>
  </cacheSource>
  <cacheFields count="10">
    <cacheField name="env" numFmtId="0">
      <sharedItems containsBlank="1"/>
    </cacheField>
    <cacheField name="test" numFmtId="0">
      <sharedItems containsBlank="1" count="24">
        <s v="bench_15"/>
        <s v="bench_26"/>
        <s v="shor_4"/>
        <s v="shor_6"/>
        <s v="shor_8"/>
        <s v="shor_10"/>
        <s v="shor_12"/>
        <s v="suprem_44"/>
        <s v="suprem_55"/>
        <s v="suprem_56"/>
        <s v="qulacs_5"/>
        <s v="qulacs_10"/>
        <s v="qulacs_15"/>
        <s v="qulacs_20"/>
        <s v="qulacs_25"/>
        <m/>
        <s v="ladder" u="1"/>
        <s v="bench_18" u="1"/>
        <s v="bench_28" u="1"/>
        <s v="bench_17" u="1"/>
        <s v="ladderL" u="1"/>
        <s v="bench_27" u="1"/>
        <s v="bench_16" u="1"/>
        <s v="bench_29" u="1"/>
      </sharedItems>
    </cacheField>
    <cacheField name="typ" numFmtId="0">
      <sharedItems containsBlank="1" count="6">
        <s v="std"/>
        <s v="qio"/>
        <s v="ord"/>
        <s v="Sc"/>
        <m/>
        <s v=".std" u="1"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5" maxValue="30"/>
    </cacheField>
    <cacheField name="threads" numFmtId="0">
      <sharedItems containsString="0" containsBlank="1" containsNumber="1" containsInteger="1" minValue="3" maxValue="16" count="10">
        <n v="4"/>
        <n v="6"/>
        <n v="8"/>
        <n v="10"/>
        <n v="12"/>
        <n v="14"/>
        <n v="16"/>
        <n v="9"/>
        <m/>
        <n v="3" u="1"/>
      </sharedItems>
    </cacheField>
    <cacheField name="span" numFmtId="0">
      <sharedItems containsString="0" containsBlank="1" containsNumber="1" containsInteger="1" minValue="0" maxValue="6" count="5">
        <n v="4"/>
        <n v="6"/>
        <n v="1"/>
        <m/>
        <n v="0" u="1"/>
      </sharedItems>
    </cacheField>
    <cacheField name="sz" numFmtId="0">
      <sharedItems containsString="0" containsBlank="1" containsNumber="1" minValue="1" maxValue="708.34"/>
    </cacheField>
    <cacheField name="gps" numFmtId="0">
      <sharedItems containsString="0" containsBlank="1" containsNumber="1" minValue="0.7" maxValue="136775"/>
    </cacheField>
    <cacheField name="speedUp" numFmtId="2">
      <sharedItems containsString="0" containsBlank="1" containsNumber="1" minValue="0.22048385188690406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Win"/>
    <x v="0"/>
    <x v="0"/>
    <s v="AVX512"/>
    <n v="23"/>
    <n v="4"/>
    <x v="0"/>
    <n v="4.34"/>
    <n v="198.7"/>
    <n v="1"/>
  </r>
  <r>
    <s v="Win"/>
    <x v="0"/>
    <x v="1"/>
    <s v="AVX512"/>
    <n v="23"/>
    <n v="4"/>
    <x v="0"/>
    <n v="3.64"/>
    <n v="282.2"/>
    <n v="1.420231504781077"/>
  </r>
  <r>
    <s v="Win"/>
    <x v="0"/>
    <x v="2"/>
    <s v="AVX512"/>
    <n v="23"/>
    <n v="4"/>
    <x v="0"/>
    <n v="5.63"/>
    <n v="273"/>
    <n v="1.373930548565677"/>
  </r>
  <r>
    <s v="Win"/>
    <x v="0"/>
    <x v="3"/>
    <s v="AVX512"/>
    <n v="23"/>
    <n v="4"/>
    <x v="0"/>
    <n v="3.48"/>
    <n v="323"/>
    <n v="1.6255661801711123"/>
  </r>
  <r>
    <s v="Win"/>
    <x v="0"/>
    <x v="0"/>
    <s v="AVX512"/>
    <n v="23"/>
    <n v="4"/>
    <x v="1"/>
    <n v="8.5500000000000007"/>
    <n v="125.9"/>
    <n v="0.63361852038248623"/>
  </r>
  <r>
    <s v="Win"/>
    <x v="0"/>
    <x v="1"/>
    <s v="AVX512"/>
    <n v="23"/>
    <n v="4"/>
    <x v="1"/>
    <n v="7.17"/>
    <n v="203.6"/>
    <n v="1.0246602918973327"/>
  </r>
  <r>
    <s v="Win"/>
    <x v="0"/>
    <x v="2"/>
    <s v="AVX512"/>
    <n v="23"/>
    <n v="4"/>
    <x v="1"/>
    <n v="9.34"/>
    <n v="287.60000000000002"/>
    <n v="1.4474081529944642"/>
  </r>
  <r>
    <s v="Win"/>
    <x v="0"/>
    <x v="3"/>
    <s v="AVX512"/>
    <n v="23"/>
    <n v="4"/>
    <x v="1"/>
    <n v="7.72"/>
    <n v="214.8"/>
    <n v="1.0810266733769502"/>
  </r>
  <r>
    <s v="Win"/>
    <x v="1"/>
    <x v="0"/>
    <s v="AVX512"/>
    <n v="27"/>
    <n v="4"/>
    <x v="0"/>
    <n v="4.34"/>
    <n v="14"/>
    <n v="1"/>
  </r>
  <r>
    <s v="Win"/>
    <x v="1"/>
    <x v="1"/>
    <s v="AVX512"/>
    <n v="27"/>
    <n v="4"/>
    <x v="0"/>
    <n v="3.53"/>
    <n v="18.899999999999999"/>
    <n v="1.3499999999999999"/>
  </r>
  <r>
    <s v="Win"/>
    <x v="1"/>
    <x v="2"/>
    <s v="AVX512"/>
    <n v="27"/>
    <n v="4"/>
    <x v="0"/>
    <n v="5.81"/>
    <n v="17.3"/>
    <n v="1.2357142857142858"/>
  </r>
  <r>
    <s v="Win"/>
    <x v="1"/>
    <x v="3"/>
    <s v="AVX512"/>
    <n v="27"/>
    <n v="4"/>
    <x v="0"/>
    <n v="3.29"/>
    <n v="20.5"/>
    <n v="1.4642857142857142"/>
  </r>
  <r>
    <s v="Win"/>
    <x v="1"/>
    <x v="0"/>
    <s v="AVX512"/>
    <n v="27"/>
    <n v="4"/>
    <x v="1"/>
    <n v="8.4499999999999993"/>
    <n v="8.4"/>
    <n v="0.6"/>
  </r>
  <r>
    <s v="Win"/>
    <x v="1"/>
    <x v="1"/>
    <s v="AVX512"/>
    <n v="27"/>
    <n v="4"/>
    <x v="1"/>
    <n v="6.86"/>
    <n v="11.5"/>
    <n v="0.8214285714285714"/>
  </r>
  <r>
    <s v="Win"/>
    <x v="1"/>
    <x v="2"/>
    <s v="AVX512"/>
    <n v="27"/>
    <n v="4"/>
    <x v="1"/>
    <n v="8.9499999999999993"/>
    <n v="18.399999999999999"/>
    <n v="1.3142857142857143"/>
  </r>
  <r>
    <s v="Win"/>
    <x v="1"/>
    <x v="3"/>
    <s v="AVX512"/>
    <n v="27"/>
    <n v="4"/>
    <x v="1"/>
    <n v="7.33"/>
    <n v="13.2"/>
    <n v="0.94285714285714284"/>
  </r>
  <r>
    <s v="Win"/>
    <x v="2"/>
    <x v="0"/>
    <s v="AVX512"/>
    <n v="11"/>
    <n v="4"/>
    <x v="0"/>
    <n v="5.2"/>
    <n v="128800"/>
    <n v="1"/>
  </r>
  <r>
    <s v="Win"/>
    <x v="2"/>
    <x v="1"/>
    <s v="AVX512"/>
    <n v="11"/>
    <n v="4"/>
    <x v="0"/>
    <n v="5.0199999999999996"/>
    <n v="143350"/>
    <n v="1.1129658385093169"/>
  </r>
  <r>
    <s v="Win"/>
    <x v="2"/>
    <x v="2"/>
    <s v="AVX512"/>
    <n v="11"/>
    <n v="4"/>
    <x v="0"/>
    <n v="5.33"/>
    <n v="133175"/>
    <n v="1.0339673913043479"/>
  </r>
  <r>
    <s v="Win"/>
    <x v="2"/>
    <x v="3"/>
    <s v="AVX512"/>
    <n v="11"/>
    <n v="4"/>
    <x v="0"/>
    <n v="4.49"/>
    <n v="153833.29999999999"/>
    <n v="1.1943579192546583"/>
  </r>
  <r>
    <s v="Win"/>
    <x v="2"/>
    <x v="0"/>
    <s v="AVX512"/>
    <n v="11"/>
    <n v="4"/>
    <x v="1"/>
    <n v="18.43"/>
    <n v="32120"/>
    <n v="0.24937888198757763"/>
  </r>
  <r>
    <s v="Win"/>
    <x v="2"/>
    <x v="1"/>
    <s v="AVX512"/>
    <n v="11"/>
    <n v="4"/>
    <x v="1"/>
    <n v="18.04"/>
    <n v="36950"/>
    <n v="0.28687888198757766"/>
  </r>
  <r>
    <s v="Win"/>
    <x v="2"/>
    <x v="2"/>
    <s v="AVX512"/>
    <n v="11"/>
    <n v="4"/>
    <x v="1"/>
    <n v="12.28"/>
    <n v="43253.3"/>
    <n v="0.33581754658385093"/>
  </r>
  <r>
    <s v="Win"/>
    <x v="2"/>
    <x v="3"/>
    <s v="AVX512"/>
    <n v="11"/>
    <n v="4"/>
    <x v="1"/>
    <n v="17.68"/>
    <n v="35563.300000000003"/>
    <n v="0.27611257763975156"/>
  </r>
  <r>
    <s v="Win"/>
    <x v="3"/>
    <x v="0"/>
    <s v="AVX512"/>
    <n v="15"/>
    <n v="4"/>
    <x v="0"/>
    <n v="4.71"/>
    <n v="41567.5"/>
    <n v="1"/>
  </r>
  <r>
    <s v="Win"/>
    <x v="3"/>
    <x v="1"/>
    <s v="AVX512"/>
    <n v="15"/>
    <n v="4"/>
    <x v="0"/>
    <n v="4.2"/>
    <n v="52895"/>
    <n v="1.2725085703975461"/>
  </r>
  <r>
    <s v="Win"/>
    <x v="3"/>
    <x v="2"/>
    <s v="AVX512"/>
    <n v="15"/>
    <n v="4"/>
    <x v="0"/>
    <n v="5.56"/>
    <n v="48760"/>
    <n v="1.173031815721417"/>
  </r>
  <r>
    <s v="Win"/>
    <x v="3"/>
    <x v="3"/>
    <s v="AVX512"/>
    <n v="15"/>
    <n v="4"/>
    <x v="0"/>
    <n v="3.92"/>
    <n v="55420"/>
    <n v="1.3332531424791003"/>
  </r>
  <r>
    <s v="Win"/>
    <x v="3"/>
    <x v="0"/>
    <s v="AVX512"/>
    <n v="15"/>
    <n v="4"/>
    <x v="1"/>
    <n v="10.8"/>
    <n v="15967.5"/>
    <n v="0.38413423948998615"/>
  </r>
  <r>
    <s v="Win"/>
    <x v="3"/>
    <x v="1"/>
    <s v="AVX512"/>
    <n v="15"/>
    <n v="4"/>
    <x v="1"/>
    <n v="10.039999999999999"/>
    <n v="26843.3"/>
    <n v="0.64577614723040833"/>
  </r>
  <r>
    <s v="Win"/>
    <x v="3"/>
    <x v="2"/>
    <s v="AVX512"/>
    <n v="15"/>
    <n v="4"/>
    <x v="1"/>
    <n v="10.74"/>
    <n v="28490"/>
    <n v="0.6853912311300896"/>
  </r>
  <r>
    <s v="Win"/>
    <x v="3"/>
    <x v="3"/>
    <s v="AVX512"/>
    <n v="15"/>
    <n v="4"/>
    <x v="1"/>
    <n v="9.8699999999999992"/>
    <n v="27053.3"/>
    <n v="0.65082817104709201"/>
  </r>
  <r>
    <s v="Win"/>
    <x v="4"/>
    <x v="0"/>
    <s v="AVX512"/>
    <n v="19"/>
    <n v="4"/>
    <x v="0"/>
    <n v="4.41"/>
    <n v="3142"/>
    <n v="1"/>
  </r>
  <r>
    <s v="Win"/>
    <x v="4"/>
    <x v="1"/>
    <s v="AVX512"/>
    <n v="19"/>
    <n v="4"/>
    <x v="0"/>
    <n v="3.84"/>
    <n v="4433"/>
    <n v="1.4108847867600254"/>
  </r>
  <r>
    <s v="Win"/>
    <x v="4"/>
    <x v="2"/>
    <s v="AVX512"/>
    <n v="19"/>
    <n v="4"/>
    <x v="0"/>
    <n v="5.59"/>
    <n v="4032.2"/>
    <n v="1.2833227243793761"/>
  </r>
  <r>
    <s v="Win"/>
    <x v="4"/>
    <x v="3"/>
    <s v="AVX512"/>
    <n v="19"/>
    <n v="4"/>
    <x v="0"/>
    <n v="3.7"/>
    <n v="4797"/>
    <n v="1.5267345639719923"/>
  </r>
  <r>
    <s v="Win"/>
    <x v="4"/>
    <x v="0"/>
    <s v="AVX512"/>
    <n v="19"/>
    <n v="4"/>
    <x v="1"/>
    <n v="9.26"/>
    <n v="1984"/>
    <n v="0.63144493952896241"/>
  </r>
  <r>
    <s v="Win"/>
    <x v="4"/>
    <x v="1"/>
    <s v="AVX512"/>
    <n v="19"/>
    <n v="4"/>
    <x v="1"/>
    <n v="8.01"/>
    <n v="2840"/>
    <n v="0.90388287714831317"/>
  </r>
  <r>
    <s v="Win"/>
    <x v="4"/>
    <x v="2"/>
    <s v="AVX512"/>
    <n v="19"/>
    <n v="4"/>
    <x v="1"/>
    <n v="9.42"/>
    <n v="4361.8"/>
    <n v="1.3882240611075749"/>
  </r>
  <r>
    <s v="Win"/>
    <x v="4"/>
    <x v="3"/>
    <s v="AVX512"/>
    <n v="19"/>
    <n v="4"/>
    <x v="1"/>
    <n v="8.23"/>
    <n v="3059.2"/>
    <n v="0.97364735837046457"/>
  </r>
  <r>
    <s v="Win"/>
    <x v="5"/>
    <x v="0"/>
    <s v="AVX512"/>
    <n v="16"/>
    <n v="4"/>
    <x v="2"/>
    <n v="1"/>
    <n v="25475"/>
    <n v="1"/>
  </r>
  <r>
    <s v="Win"/>
    <x v="5"/>
    <x v="1"/>
    <s v="AVX512"/>
    <n v="16"/>
    <n v="4"/>
    <x v="2"/>
    <n v="1"/>
    <n v="24422.5"/>
    <n v="0.95868498527968593"/>
  </r>
  <r>
    <s v="Win"/>
    <x v="5"/>
    <x v="2"/>
    <s v="AVX512"/>
    <n v="16"/>
    <n v="4"/>
    <x v="2"/>
    <n v="1.03"/>
    <n v="22295"/>
    <n v="0.87517173699705597"/>
  </r>
  <r>
    <s v="Win"/>
    <x v="5"/>
    <x v="3"/>
    <s v="AVX512"/>
    <n v="16"/>
    <n v="4"/>
    <x v="2"/>
    <n v="1.76"/>
    <n v="44330"/>
    <n v="1.7401373895976449"/>
  </r>
  <r>
    <s v="Win"/>
    <x v="5"/>
    <x v="0"/>
    <s v="AVX512"/>
    <n v="16"/>
    <n v="4"/>
    <x v="0"/>
    <n v="3.45"/>
    <n v="14912.5"/>
    <n v="0.58537782139352301"/>
  </r>
  <r>
    <s v="Win"/>
    <x v="5"/>
    <x v="1"/>
    <s v="AVX512"/>
    <n v="16"/>
    <n v="4"/>
    <x v="0"/>
    <n v="3.42"/>
    <n v="14410"/>
    <n v="0.56565260058881262"/>
  </r>
  <r>
    <s v="Win"/>
    <x v="5"/>
    <x v="2"/>
    <s v="AVX512"/>
    <n v="16"/>
    <n v="4"/>
    <x v="0"/>
    <n v="17.100000000000001"/>
    <n v="69530"/>
    <n v="2.7293424926398431"/>
  </r>
  <r>
    <s v="Win"/>
    <x v="5"/>
    <x v="3"/>
    <s v="AVX512"/>
    <n v="16"/>
    <n v="4"/>
    <x v="0"/>
    <n v="17.100000000000001"/>
    <n v="77480"/>
    <n v="3.041413150147203"/>
  </r>
  <r>
    <s v="Win"/>
    <x v="5"/>
    <x v="0"/>
    <s v="AVX512"/>
    <n v="16"/>
    <n v="4"/>
    <x v="1"/>
    <n v="5.2"/>
    <n v="5609.8"/>
    <n v="0.22020804710500491"/>
  </r>
  <r>
    <s v="Win"/>
    <x v="5"/>
    <x v="1"/>
    <s v="AVX512"/>
    <n v="16"/>
    <n v="4"/>
    <x v="1"/>
    <n v="3.49"/>
    <n v="13125"/>
    <n v="0.51521099116781155"/>
  </r>
  <r>
    <s v="Win"/>
    <x v="5"/>
    <x v="2"/>
    <s v="AVX512"/>
    <n v="16"/>
    <n v="4"/>
    <x v="1"/>
    <n v="24.43"/>
    <n v="56237.5"/>
    <n v="2.2075564278704611"/>
  </r>
  <r>
    <s v="Win"/>
    <x v="5"/>
    <x v="3"/>
    <s v="AVX512"/>
    <n v="16"/>
    <n v="4"/>
    <x v="1"/>
    <n v="21.38"/>
    <n v="57615"/>
    <n v="2.261629048086359"/>
  </r>
  <r>
    <s v="Win"/>
    <x v="6"/>
    <x v="0"/>
    <s v="AVX512"/>
    <n v="25"/>
    <n v="4"/>
    <x v="2"/>
    <n v="1"/>
    <n v="38.6"/>
    <n v="1"/>
  </r>
  <r>
    <s v="Win"/>
    <x v="6"/>
    <x v="1"/>
    <s v="AVX512"/>
    <n v="25"/>
    <n v="4"/>
    <x v="2"/>
    <n v="1"/>
    <n v="39.299999999999997"/>
    <n v="1.0181347150259066"/>
  </r>
  <r>
    <s v="Win"/>
    <x v="6"/>
    <x v="2"/>
    <s v="AVX512"/>
    <n v="25"/>
    <n v="4"/>
    <x v="2"/>
    <n v="1.04"/>
    <n v="41.4"/>
    <n v="1.0725388601036268"/>
  </r>
  <r>
    <s v="Win"/>
    <x v="6"/>
    <x v="3"/>
    <s v="AVX512"/>
    <n v="25"/>
    <n v="4"/>
    <x v="2"/>
    <n v="1.72"/>
    <n v="71.400000000000006"/>
    <n v="1.8497409326424872"/>
  </r>
  <r>
    <s v="Win"/>
    <x v="6"/>
    <x v="0"/>
    <s v="AVX512"/>
    <n v="25"/>
    <n v="4"/>
    <x v="0"/>
    <n v="3.36"/>
    <n v="37.299999999999997"/>
    <n v="0.96632124352331594"/>
  </r>
  <r>
    <s v="Win"/>
    <x v="6"/>
    <x v="1"/>
    <s v="AVX512"/>
    <n v="25"/>
    <n v="4"/>
    <x v="0"/>
    <n v="3.32"/>
    <n v="38.6"/>
    <n v="1"/>
  </r>
  <r>
    <s v="Win"/>
    <x v="6"/>
    <x v="2"/>
    <s v="AVX512"/>
    <n v="25"/>
    <n v="4"/>
    <x v="0"/>
    <n v="17.96"/>
    <n v="205.9"/>
    <n v="5.3341968911917101"/>
  </r>
  <r>
    <s v="Win"/>
    <x v="6"/>
    <x v="3"/>
    <s v="AVX512"/>
    <n v="25"/>
    <n v="4"/>
    <x v="0"/>
    <n v="12.24"/>
    <n v="209.5"/>
    <n v="5.4274611398963728"/>
  </r>
  <r>
    <s v="Win"/>
    <x v="6"/>
    <x v="0"/>
    <s v="AVX512"/>
    <n v="25"/>
    <n v="4"/>
    <x v="1"/>
    <n v="5.09"/>
    <n v="20.6"/>
    <n v="0.53367875647668395"/>
  </r>
  <r>
    <s v="Win"/>
    <x v="6"/>
    <x v="2"/>
    <s v="AVX512"/>
    <n v="25"/>
    <n v="4"/>
    <x v="1"/>
    <n v="22.42"/>
    <n v="224.5"/>
    <n v="5.8160621761658025"/>
  </r>
  <r>
    <s v="Win"/>
    <x v="6"/>
    <x v="1"/>
    <s v="AVX512"/>
    <n v="25"/>
    <n v="4"/>
    <x v="1"/>
    <n v="3.41"/>
    <n v="36.6"/>
    <n v="0.94818652849740936"/>
  </r>
  <r>
    <s v="Win"/>
    <x v="6"/>
    <x v="3"/>
    <s v="AVX512"/>
    <n v="25"/>
    <n v="4"/>
    <x v="1"/>
    <n v="20.75"/>
    <n v="127.4"/>
    <n v="3.3005181347150261"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s v="Big"/>
    <x v="0"/>
    <x v="0"/>
    <s v="AVX512"/>
    <n v="23"/>
    <x v="0"/>
    <x v="0"/>
    <n v="4.3099999999999996"/>
    <n v="421.3"/>
    <n v="1"/>
  </r>
  <r>
    <s v="Big"/>
    <x v="0"/>
    <x v="1"/>
    <s v="AVX512"/>
    <n v="23"/>
    <x v="0"/>
    <x v="0"/>
    <n v="3.65"/>
    <n v="500.6"/>
    <n v="1.1882269166864468"/>
  </r>
  <r>
    <s v="Big"/>
    <x v="0"/>
    <x v="2"/>
    <s v="AVX512"/>
    <n v="23"/>
    <x v="0"/>
    <x v="0"/>
    <n v="5.64"/>
    <n v="599.6"/>
    <n v="1.4232138618561596"/>
  </r>
  <r>
    <s v="Big"/>
    <x v="0"/>
    <x v="3"/>
    <s v="AVX512"/>
    <n v="23"/>
    <x v="0"/>
    <x v="0"/>
    <n v="3.47"/>
    <n v="526.5"/>
    <n v="1.2497032993116544"/>
  </r>
  <r>
    <s v="Big"/>
    <x v="0"/>
    <x v="0"/>
    <s v="AVX512"/>
    <n v="23"/>
    <x v="0"/>
    <x v="1"/>
    <n v="8.56"/>
    <n v="165.2"/>
    <n v="0.39211962971754089"/>
  </r>
  <r>
    <s v="Big"/>
    <x v="0"/>
    <x v="1"/>
    <s v="AVX512"/>
    <n v="23"/>
    <x v="0"/>
    <x v="1"/>
    <n v="7.15"/>
    <n v="265.39999999999998"/>
    <n v="0.62995490149537137"/>
  </r>
  <r>
    <s v="Big"/>
    <x v="0"/>
    <x v="2"/>
    <s v="AVX512"/>
    <n v="23"/>
    <x v="0"/>
    <x v="1"/>
    <n v="9.32"/>
    <n v="449.5"/>
    <n v="1.0669356752907666"/>
  </r>
  <r>
    <s v="Big"/>
    <x v="0"/>
    <x v="3"/>
    <s v="AVX512"/>
    <n v="23"/>
    <x v="0"/>
    <x v="1"/>
    <n v="7.69"/>
    <n v="281.10000000000002"/>
    <n v="0.6672205079515785"/>
  </r>
  <r>
    <s v="Big"/>
    <x v="1"/>
    <x v="0"/>
    <s v="AVX512"/>
    <n v="27"/>
    <x v="0"/>
    <x v="0"/>
    <n v="4.3"/>
    <n v="23.9"/>
    <n v="1"/>
  </r>
  <r>
    <s v="Big"/>
    <x v="1"/>
    <x v="1"/>
    <s v="AVX512"/>
    <n v="27"/>
    <x v="0"/>
    <x v="0"/>
    <n v="3.54"/>
    <n v="28.5"/>
    <n v="1.1924686192468621"/>
  </r>
  <r>
    <s v="Big"/>
    <x v="1"/>
    <x v="2"/>
    <s v="AVX512"/>
    <n v="27"/>
    <x v="0"/>
    <x v="0"/>
    <n v="5.53"/>
    <n v="33.799999999999997"/>
    <n v="1.4142259414225942"/>
  </r>
  <r>
    <s v="Big"/>
    <x v="1"/>
    <x v="3"/>
    <s v="AVX512"/>
    <n v="27"/>
    <x v="0"/>
    <x v="0"/>
    <n v="3.33"/>
    <n v="29.8"/>
    <n v="1.2468619246861925"/>
  </r>
  <r>
    <s v="Big"/>
    <x v="1"/>
    <x v="0"/>
    <s v="AVX512"/>
    <n v="27"/>
    <x v="0"/>
    <x v="1"/>
    <n v="8.1"/>
    <n v="9.1"/>
    <n v="0.3807531380753138"/>
  </r>
  <r>
    <s v="Big"/>
    <x v="1"/>
    <x v="1"/>
    <s v="AVX512"/>
    <n v="27"/>
    <x v="0"/>
    <x v="1"/>
    <n v="6.88"/>
    <n v="13.7"/>
    <n v="0.57322175732217573"/>
  </r>
  <r>
    <s v="Big"/>
    <x v="1"/>
    <x v="2"/>
    <s v="AVX512"/>
    <n v="27"/>
    <x v="0"/>
    <x v="1"/>
    <n v="8.9600000000000009"/>
    <n v="22.4"/>
    <n v="0.93723849372384938"/>
  </r>
  <r>
    <s v="Big"/>
    <x v="1"/>
    <x v="3"/>
    <s v="AVX512"/>
    <n v="27"/>
    <x v="0"/>
    <x v="1"/>
    <n v="7.36"/>
    <n v="13.9"/>
    <n v="0.58158995815899583"/>
  </r>
  <r>
    <s v="Big"/>
    <x v="2"/>
    <x v="0"/>
    <s v="AVX512"/>
    <n v="11"/>
    <x v="0"/>
    <x v="0"/>
    <n v="5.2"/>
    <n v="100675"/>
    <n v="1"/>
  </r>
  <r>
    <s v="Big"/>
    <x v="2"/>
    <x v="1"/>
    <s v="AVX512"/>
    <n v="11"/>
    <x v="0"/>
    <x v="0"/>
    <n v="5.0199999999999996"/>
    <n v="110575"/>
    <n v="1.0983362304444997"/>
  </r>
  <r>
    <s v="Big"/>
    <x v="2"/>
    <x v="2"/>
    <s v="AVX512"/>
    <n v="11"/>
    <x v="0"/>
    <x v="0"/>
    <n v="5.33"/>
    <n v="110100"/>
    <n v="1.0936180779736777"/>
  </r>
  <r>
    <s v="Big"/>
    <x v="2"/>
    <x v="3"/>
    <s v="AVX512"/>
    <n v="11"/>
    <x v="0"/>
    <x v="0"/>
    <n v="4.49"/>
    <n v="120666.7"/>
    <n v="1.1985766078966973"/>
  </r>
  <r>
    <s v="Big"/>
    <x v="2"/>
    <x v="0"/>
    <s v="AVX512"/>
    <n v="11"/>
    <x v="0"/>
    <x v="1"/>
    <n v="18.420000000000002"/>
    <n v="24422.5"/>
    <n v="0.24258753414452447"/>
  </r>
  <r>
    <s v="Big"/>
    <x v="2"/>
    <x v="1"/>
    <s v="AVX512"/>
    <n v="11"/>
    <x v="0"/>
    <x v="1"/>
    <n v="18.04"/>
    <n v="27623.3"/>
    <n v="0.27438092873106529"/>
  </r>
  <r>
    <s v="Big"/>
    <x v="2"/>
    <x v="2"/>
    <s v="AVX512"/>
    <n v="11"/>
    <x v="0"/>
    <x v="1"/>
    <n v="12.28"/>
    <n v="33633.300000000003"/>
    <n v="0.33407797367767572"/>
  </r>
  <r>
    <s v="Big"/>
    <x v="2"/>
    <x v="3"/>
    <s v="AVX512"/>
    <n v="11"/>
    <x v="0"/>
    <x v="1"/>
    <n v="17.68"/>
    <n v="26640"/>
    <n v="0.26461385646883534"/>
  </r>
  <r>
    <s v="Big"/>
    <x v="3"/>
    <x v="0"/>
    <s v="AVX512"/>
    <n v="15"/>
    <x v="0"/>
    <x v="0"/>
    <n v="4.71"/>
    <n v="56742.5"/>
    <n v="1"/>
  </r>
  <r>
    <s v="Big"/>
    <x v="3"/>
    <x v="1"/>
    <s v="AVX512"/>
    <n v="15"/>
    <x v="0"/>
    <x v="0"/>
    <n v="4.2"/>
    <n v="65207.5"/>
    <n v="1.1491827113715469"/>
  </r>
  <r>
    <s v="Big"/>
    <x v="3"/>
    <x v="2"/>
    <s v="AVX512"/>
    <n v="15"/>
    <x v="0"/>
    <x v="0"/>
    <n v="5.56"/>
    <n v="67407.5"/>
    <n v="1.1879543552011278"/>
  </r>
  <r>
    <s v="Big"/>
    <x v="3"/>
    <x v="3"/>
    <s v="AVX512"/>
    <n v="15"/>
    <x v="0"/>
    <x v="0"/>
    <n v="3.92"/>
    <n v="70653.3"/>
    <n v="1.2451566286293343"/>
  </r>
  <r>
    <s v="Big"/>
    <x v="3"/>
    <x v="0"/>
    <s v="AVX512"/>
    <n v="15"/>
    <x v="0"/>
    <x v="1"/>
    <n v="10.8"/>
    <n v="16190"/>
    <n v="0.28532405163678021"/>
  </r>
  <r>
    <s v="Big"/>
    <x v="3"/>
    <x v="1"/>
    <s v="AVX512"/>
    <n v="15"/>
    <x v="0"/>
    <x v="1"/>
    <n v="10.039999999999999"/>
    <n v="25003.3"/>
    <n v="0.44064501916552845"/>
  </r>
  <r>
    <s v="Big"/>
    <x v="3"/>
    <x v="2"/>
    <s v="AVX512"/>
    <n v="15"/>
    <x v="0"/>
    <x v="1"/>
    <n v="10.74"/>
    <n v="31843.3"/>
    <n v="0.5611895845265894"/>
  </r>
  <r>
    <s v="Big"/>
    <x v="3"/>
    <x v="3"/>
    <s v="AVX512"/>
    <n v="15"/>
    <x v="0"/>
    <x v="1"/>
    <n v="9.8699999999999992"/>
    <n v="26117.5"/>
    <n v="0.46028109441776444"/>
  </r>
  <r>
    <s v="Big"/>
    <x v="4"/>
    <x v="0"/>
    <s v="AVX512"/>
    <n v="19"/>
    <x v="0"/>
    <x v="0"/>
    <n v="4.41"/>
    <n v="7582.5"/>
    <n v="1"/>
  </r>
  <r>
    <s v="Big"/>
    <x v="4"/>
    <x v="1"/>
    <s v="AVX512"/>
    <n v="19"/>
    <x v="0"/>
    <x v="0"/>
    <n v="3.84"/>
    <n v="8597.5"/>
    <n v="1.1338608638311902"/>
  </r>
  <r>
    <s v="Big"/>
    <x v="4"/>
    <x v="2"/>
    <s v="AVX512"/>
    <n v="19"/>
    <x v="0"/>
    <x v="0"/>
    <n v="5.59"/>
    <n v="10690"/>
    <n v="1.409825255522585"/>
  </r>
  <r>
    <s v="Big"/>
    <x v="4"/>
    <x v="3"/>
    <s v="AVX512"/>
    <n v="19"/>
    <x v="0"/>
    <x v="0"/>
    <n v="3.7"/>
    <n v="9150.2000000000007"/>
    <n v="1.2067523903725685"/>
  </r>
  <r>
    <s v="Big"/>
    <x v="4"/>
    <x v="0"/>
    <s v="AVX512"/>
    <n v="19"/>
    <x v="0"/>
    <x v="1"/>
    <n v="9.26"/>
    <n v="3735.8"/>
    <n v="0.49268710847345865"/>
  </r>
  <r>
    <s v="Big"/>
    <x v="4"/>
    <x v="1"/>
    <s v="AVX512"/>
    <n v="19"/>
    <x v="0"/>
    <x v="1"/>
    <n v="8.01"/>
    <n v="5516.8"/>
    <n v="0.72757006264424662"/>
  </r>
  <r>
    <s v="Big"/>
    <x v="4"/>
    <x v="2"/>
    <s v="AVX512"/>
    <n v="19"/>
    <x v="0"/>
    <x v="1"/>
    <n v="9.42"/>
    <n v="9854.7999999999993"/>
    <n v="1.2996768875700626"/>
  </r>
  <r>
    <s v="Big"/>
    <x v="4"/>
    <x v="3"/>
    <s v="AVX512"/>
    <n v="19"/>
    <x v="0"/>
    <x v="1"/>
    <n v="8.23"/>
    <n v="6320.5"/>
    <n v="0.83356412792614576"/>
  </r>
  <r>
    <s v="Big"/>
    <x v="5"/>
    <x v="0"/>
    <s v="AVX512"/>
    <n v="16"/>
    <x v="0"/>
    <x v="2"/>
    <n v="1"/>
    <n v="36935"/>
    <n v="1"/>
  </r>
  <r>
    <s v="Big"/>
    <x v="5"/>
    <x v="1"/>
    <s v="AVX512"/>
    <n v="16"/>
    <x v="0"/>
    <x v="2"/>
    <n v="1"/>
    <n v="35880"/>
    <n v="0.97143630702585626"/>
  </r>
  <r>
    <s v="Big"/>
    <x v="5"/>
    <x v="2"/>
    <s v="AVX512"/>
    <n v="16"/>
    <x v="0"/>
    <x v="2"/>
    <n v="1.03"/>
    <n v="38450"/>
    <n v="1.0410180046026805"/>
  </r>
  <r>
    <s v="Big"/>
    <x v="5"/>
    <x v="3"/>
    <s v="AVX512"/>
    <n v="16"/>
    <x v="0"/>
    <x v="2"/>
    <n v="1.76"/>
    <n v="58195"/>
    <n v="1.5756057939623662"/>
  </r>
  <r>
    <s v="Big"/>
    <x v="5"/>
    <x v="0"/>
    <s v="AVX512"/>
    <n v="16"/>
    <x v="0"/>
    <x v="0"/>
    <n v="3.45"/>
    <n v="34557.5"/>
    <n v="0.93563016109381347"/>
  </r>
  <r>
    <s v="Big"/>
    <x v="5"/>
    <x v="1"/>
    <s v="AVX512"/>
    <n v="16"/>
    <x v="0"/>
    <x v="0"/>
    <n v="3.42"/>
    <n v="33872.5"/>
    <n v="0.91708406660349262"/>
  </r>
  <r>
    <s v="Big"/>
    <x v="5"/>
    <x v="2"/>
    <s v="AVX512"/>
    <n v="16"/>
    <x v="0"/>
    <x v="0"/>
    <n v="17.100000000000001"/>
    <n v="100966.7"/>
    <n v="2.7336320563151482"/>
  </r>
  <r>
    <s v="Big"/>
    <x v="5"/>
    <x v="3"/>
    <s v="AVX512"/>
    <n v="16"/>
    <x v="0"/>
    <x v="0"/>
    <n v="17.100000000000001"/>
    <n v="101450"/>
    <n v="2.7467172059022609"/>
  </r>
  <r>
    <s v="Big"/>
    <x v="5"/>
    <x v="0"/>
    <s v="AVX512"/>
    <n v="16"/>
    <x v="0"/>
    <x v="1"/>
    <n v="5.19"/>
    <n v="7504.5"/>
    <n v="0.20318126438337619"/>
  </r>
  <r>
    <s v="Big"/>
    <x v="5"/>
    <x v="0"/>
    <s v="AVX512"/>
    <n v="16"/>
    <x v="1"/>
    <x v="1"/>
    <n v="5.19"/>
    <n v="9642.5"/>
    <n v="0.26106673886557463"/>
  </r>
  <r>
    <s v="Big"/>
    <x v="5"/>
    <x v="0"/>
    <s v="AVX512"/>
    <n v="16"/>
    <x v="2"/>
    <x v="1"/>
    <n v="5.19"/>
    <n v="11017.5"/>
    <n v="0.2982943007987004"/>
  </r>
  <r>
    <s v="Big"/>
    <x v="5"/>
    <x v="0"/>
    <s v="AVX512"/>
    <n v="16"/>
    <x v="3"/>
    <x v="1"/>
    <n v="5.19"/>
    <n v="11857.5"/>
    <n v="0.32103695681602817"/>
  </r>
  <r>
    <s v="Big"/>
    <x v="5"/>
    <x v="0"/>
    <s v="AVX512"/>
    <n v="16"/>
    <x v="4"/>
    <x v="1"/>
    <n v="5.18"/>
    <n v="12367.5"/>
    <n v="0.3348449979694057"/>
  </r>
  <r>
    <s v="Big"/>
    <x v="5"/>
    <x v="0"/>
    <s v="AVX512"/>
    <n v="16"/>
    <x v="5"/>
    <x v="1"/>
    <n v="5.19"/>
    <n v="12675"/>
    <n v="0.34317043454717749"/>
  </r>
  <r>
    <s v="Big"/>
    <x v="5"/>
    <x v="0"/>
    <s v="AVX512"/>
    <n v="16"/>
    <x v="6"/>
    <x v="1"/>
    <n v="5.19"/>
    <n v="10890"/>
    <n v="0.29484229051035604"/>
  </r>
  <r>
    <s v="Big"/>
    <x v="5"/>
    <x v="1"/>
    <s v="AVX512"/>
    <n v="16"/>
    <x v="0"/>
    <x v="1"/>
    <n v="3.49"/>
    <n v="31917.5"/>
    <n v="0.86415324218221201"/>
  </r>
  <r>
    <s v="Big"/>
    <x v="5"/>
    <x v="1"/>
    <s v="AVX512"/>
    <n v="16"/>
    <x v="1"/>
    <x v="1"/>
    <n v="3.49"/>
    <n v="38110"/>
    <n v="1.031812643833762"/>
  </r>
  <r>
    <s v="Big"/>
    <x v="5"/>
    <x v="1"/>
    <s v="AVX512"/>
    <n v="16"/>
    <x v="2"/>
    <x v="1"/>
    <n v="3.49"/>
    <n v="43092.5"/>
    <n v="1.1667117909841613"/>
  </r>
  <r>
    <s v="Big"/>
    <x v="5"/>
    <x v="1"/>
    <s v="AVX512"/>
    <n v="16"/>
    <x v="3"/>
    <x v="1"/>
    <n v="3.49"/>
    <n v="45150"/>
    <n v="1.222417760931366"/>
  </r>
  <r>
    <s v="Big"/>
    <x v="5"/>
    <x v="1"/>
    <s v="AVX512"/>
    <n v="16"/>
    <x v="4"/>
    <x v="1"/>
    <n v="3.49"/>
    <n v="45205"/>
    <n v="1.2239068634086909"/>
  </r>
  <r>
    <s v="Big"/>
    <x v="5"/>
    <x v="1"/>
    <s v="AVX512"/>
    <n v="16"/>
    <x v="5"/>
    <x v="1"/>
    <n v="3.49"/>
    <n v="44657.5"/>
    <n v="1.2090835251116827"/>
  </r>
  <r>
    <s v="Big"/>
    <x v="5"/>
    <x v="1"/>
    <s v="AVX512"/>
    <n v="16"/>
    <x v="6"/>
    <x v="1"/>
    <n v="3.49"/>
    <n v="42145"/>
    <n v="1.1410586164884255"/>
  </r>
  <r>
    <s v="Big"/>
    <x v="5"/>
    <x v="2"/>
    <s v="AVX512"/>
    <n v="16"/>
    <x v="0"/>
    <x v="1"/>
    <n v="24.43"/>
    <n v="65500"/>
    <n v="1.7733856775416272"/>
  </r>
  <r>
    <s v="Big"/>
    <x v="5"/>
    <x v="2"/>
    <s v="AVX512"/>
    <n v="16"/>
    <x v="1"/>
    <x v="1"/>
    <n v="24.43"/>
    <n v="69600"/>
    <n v="1.8843914985785839"/>
  </r>
  <r>
    <s v="Big"/>
    <x v="5"/>
    <x v="2"/>
    <s v="AVX512"/>
    <n v="16"/>
    <x v="2"/>
    <x v="1"/>
    <n v="24.43"/>
    <n v="77603.3"/>
    <n v="2.1010775687017733"/>
  </r>
  <r>
    <s v="Big"/>
    <x v="5"/>
    <x v="2"/>
    <s v="AVX512"/>
    <n v="16"/>
    <x v="3"/>
    <x v="1"/>
    <n v="24.43"/>
    <n v="73516.7"/>
    <n v="1.9904345471774738"/>
  </r>
  <r>
    <s v="Big"/>
    <x v="5"/>
    <x v="2"/>
    <s v="AVX512"/>
    <n v="16"/>
    <x v="4"/>
    <x v="1"/>
    <n v="24.43"/>
    <n v="71030"/>
    <n v="1.9231081629890348"/>
  </r>
  <r>
    <s v="Big"/>
    <x v="5"/>
    <x v="2"/>
    <s v="AVX512"/>
    <n v="16"/>
    <x v="5"/>
    <x v="1"/>
    <n v="24.43"/>
    <n v="67613.3"/>
    <n v="1.8306024096385543"/>
  </r>
  <r>
    <s v="Big"/>
    <x v="5"/>
    <x v="2"/>
    <s v="AVX512"/>
    <n v="16"/>
    <x v="6"/>
    <x v="1"/>
    <n v="24.43"/>
    <n v="66750"/>
    <n v="1.8072289156626506"/>
  </r>
  <r>
    <s v="Big"/>
    <x v="5"/>
    <x v="3"/>
    <s v="AVX512"/>
    <n v="16"/>
    <x v="0"/>
    <x v="1"/>
    <n v="21.38"/>
    <n v="78193.3"/>
    <n v="2.1170515770948963"/>
  </r>
  <r>
    <s v="Big"/>
    <x v="5"/>
    <x v="3"/>
    <s v="AVX512"/>
    <n v="16"/>
    <x v="1"/>
    <x v="1"/>
    <n v="21.38"/>
    <n v="83415"/>
    <n v="2.2584269662921348"/>
  </r>
  <r>
    <s v="Big"/>
    <x v="5"/>
    <x v="3"/>
    <s v="AVX512"/>
    <n v="16"/>
    <x v="2"/>
    <x v="1"/>
    <n v="21.38"/>
    <n v="89673.3"/>
    <n v="2.4278678759983756"/>
  </r>
  <r>
    <s v="Big"/>
    <x v="5"/>
    <x v="3"/>
    <s v="AVX512"/>
    <n v="16"/>
    <x v="3"/>
    <x v="1"/>
    <n v="21.38"/>
    <n v="84843.3"/>
    <n v="2.2970976038987412"/>
  </r>
  <r>
    <s v="Big"/>
    <x v="5"/>
    <x v="3"/>
    <s v="AVX512"/>
    <n v="16"/>
    <x v="4"/>
    <x v="1"/>
    <n v="21.38"/>
    <n v="80840"/>
    <n v="2.1887098957628264"/>
  </r>
  <r>
    <s v="Big"/>
    <x v="5"/>
    <x v="3"/>
    <s v="AVX512"/>
    <n v="16"/>
    <x v="5"/>
    <x v="1"/>
    <n v="21.38"/>
    <n v="77743.3"/>
    <n v="2.1048680113713281"/>
  </r>
  <r>
    <s v="Big"/>
    <x v="5"/>
    <x v="3"/>
    <s v="AVX512"/>
    <n v="16"/>
    <x v="6"/>
    <x v="1"/>
    <n v="21.38"/>
    <n v="74306.7"/>
    <n v="2.0118234736699607"/>
  </r>
  <r>
    <s v="Big"/>
    <x v="6"/>
    <x v="0"/>
    <s v="AVX512"/>
    <n v="25"/>
    <x v="0"/>
    <x v="2"/>
    <n v="1"/>
    <n v="54.2"/>
    <n v="1"/>
  </r>
  <r>
    <s v="Big"/>
    <x v="6"/>
    <x v="1"/>
    <s v="AVX512"/>
    <n v="25"/>
    <x v="0"/>
    <x v="2"/>
    <n v="1"/>
    <n v="53.2"/>
    <n v="0.98154981549815501"/>
  </r>
  <r>
    <s v="Big"/>
    <x v="6"/>
    <x v="2"/>
    <s v="AVX512"/>
    <n v="25"/>
    <x v="0"/>
    <x v="2"/>
    <n v="1.04"/>
    <n v="56.6"/>
    <n v="1.0442804428044281"/>
  </r>
  <r>
    <s v="Big"/>
    <x v="6"/>
    <x v="3"/>
    <s v="AVX512"/>
    <n v="25"/>
    <x v="0"/>
    <x v="2"/>
    <n v="1.71"/>
    <n v="95.9"/>
    <n v="1.7693726937269372"/>
  </r>
  <r>
    <s v="Big"/>
    <x v="6"/>
    <x v="0"/>
    <s v="AVX512"/>
    <n v="25"/>
    <x v="0"/>
    <x v="0"/>
    <n v="3.36"/>
    <n v="81.900000000000006"/>
    <n v="1.5110701107011071"/>
  </r>
  <r>
    <s v="Big"/>
    <x v="6"/>
    <x v="1"/>
    <s v="AVX512"/>
    <n v="25"/>
    <x v="0"/>
    <x v="0"/>
    <n v="3.32"/>
    <n v="87.5"/>
    <n v="1.6143911439114391"/>
  </r>
  <r>
    <s v="Big"/>
    <x v="6"/>
    <x v="2"/>
    <s v="AVX512"/>
    <n v="25"/>
    <x v="0"/>
    <x v="0"/>
    <n v="17.96"/>
    <n v="450.6"/>
    <n v="8.3136531365313662"/>
  </r>
  <r>
    <s v="Big"/>
    <x v="6"/>
    <x v="3"/>
    <s v="AVX512"/>
    <n v="25"/>
    <x v="0"/>
    <x v="0"/>
    <n v="12.23"/>
    <n v="385.7"/>
    <n v="7.1162361623616226"/>
  </r>
  <r>
    <s v="Big"/>
    <x v="6"/>
    <x v="0"/>
    <s v="AVX512"/>
    <n v="25"/>
    <x v="0"/>
    <x v="1"/>
    <n v="5.08"/>
    <n v="30"/>
    <n v="0.55350553505535049"/>
  </r>
  <r>
    <s v="Big"/>
    <x v="6"/>
    <x v="0"/>
    <s v="AVX512"/>
    <n v="25"/>
    <x v="1"/>
    <x v="1"/>
    <n v="5.08"/>
    <n v="44.5"/>
    <n v="0.8210332103321033"/>
  </r>
  <r>
    <s v="Big"/>
    <x v="6"/>
    <x v="0"/>
    <s v="AVX512"/>
    <n v="25"/>
    <x v="2"/>
    <x v="1"/>
    <n v="5.08"/>
    <n v="57.4"/>
    <n v="1.0590405904059039"/>
  </r>
  <r>
    <s v="Big"/>
    <x v="6"/>
    <x v="0"/>
    <s v="AVX512"/>
    <n v="25"/>
    <x v="3"/>
    <x v="1"/>
    <n v="5.08"/>
    <n v="70.099999999999994"/>
    <n v="1.2933579335793357"/>
  </r>
  <r>
    <s v="Big"/>
    <x v="6"/>
    <x v="0"/>
    <s v="AVX512"/>
    <n v="25"/>
    <x v="4"/>
    <x v="1"/>
    <n v="5.08"/>
    <n v="80"/>
    <n v="1.4760147601476015"/>
  </r>
  <r>
    <s v="Big"/>
    <x v="6"/>
    <x v="0"/>
    <s v="AVX512"/>
    <n v="25"/>
    <x v="5"/>
    <x v="1"/>
    <n v="5.08"/>
    <n v="89.3"/>
    <n v="1.6476014760147599"/>
  </r>
  <r>
    <s v="Big"/>
    <x v="6"/>
    <x v="0"/>
    <s v="AVX512"/>
    <n v="25"/>
    <x v="6"/>
    <x v="1"/>
    <n v="5.08"/>
    <n v="95.9"/>
    <n v="1.7693726937269372"/>
  </r>
  <r>
    <s v="Big"/>
    <x v="6"/>
    <x v="1"/>
    <s v="AVX512"/>
    <n v="25"/>
    <x v="0"/>
    <x v="1"/>
    <n v="3.41"/>
    <n v="79"/>
    <n v="1.4575645756457565"/>
  </r>
  <r>
    <s v="Big"/>
    <x v="6"/>
    <x v="1"/>
    <s v="AVX512"/>
    <n v="25"/>
    <x v="1"/>
    <x v="1"/>
    <n v="3.4"/>
    <n v="114.6"/>
    <n v="2.1143911439114391"/>
  </r>
  <r>
    <s v="Big"/>
    <x v="6"/>
    <x v="1"/>
    <s v="AVX512"/>
    <n v="25"/>
    <x v="2"/>
    <x v="1"/>
    <n v="3.4"/>
    <n v="136.9"/>
    <n v="2.5258302583025829"/>
  </r>
  <r>
    <s v="Big"/>
    <x v="6"/>
    <x v="1"/>
    <s v="AVX512"/>
    <n v="25"/>
    <x v="3"/>
    <x v="1"/>
    <n v="3.41"/>
    <n v="162.30000000000001"/>
    <n v="2.9944649446494465"/>
  </r>
  <r>
    <s v="Big"/>
    <x v="6"/>
    <x v="1"/>
    <s v="AVX512"/>
    <n v="25"/>
    <x v="4"/>
    <x v="1"/>
    <n v="3.4"/>
    <n v="174.4"/>
    <n v="3.2177121771217712"/>
  </r>
  <r>
    <s v="Big"/>
    <x v="6"/>
    <x v="1"/>
    <s v="AVX512"/>
    <n v="25"/>
    <x v="5"/>
    <x v="1"/>
    <n v="3.41"/>
    <n v="184.2"/>
    <n v="3.3985239852398519"/>
  </r>
  <r>
    <s v="Big"/>
    <x v="6"/>
    <x v="1"/>
    <s v="AVX512"/>
    <n v="25"/>
    <x v="6"/>
    <x v="1"/>
    <n v="3.41"/>
    <n v="164.2"/>
    <n v="3.0295202952029516"/>
  </r>
  <r>
    <s v="Big"/>
    <x v="6"/>
    <x v="2"/>
    <s v="AVX512"/>
    <n v="25"/>
    <x v="0"/>
    <x v="1"/>
    <n v="22.42"/>
    <n v="425.3"/>
    <n v="7.8468634686346865"/>
  </r>
  <r>
    <s v="Big"/>
    <x v="6"/>
    <x v="2"/>
    <s v="AVX512"/>
    <n v="25"/>
    <x v="1"/>
    <x v="1"/>
    <n v="22.42"/>
    <n v="617.9"/>
    <n v="11.400369003690036"/>
  </r>
  <r>
    <s v="Big"/>
    <x v="6"/>
    <x v="2"/>
    <s v="AVX512"/>
    <n v="25"/>
    <x v="2"/>
    <x v="1"/>
    <n v="22.42"/>
    <n v="757.2"/>
    <n v="13.970479704797048"/>
  </r>
  <r>
    <s v="Big"/>
    <x v="6"/>
    <x v="2"/>
    <s v="AVX512"/>
    <n v="25"/>
    <x v="3"/>
    <x v="1"/>
    <n v="22.42"/>
    <n v="893.7"/>
    <n v="16.488929889298895"/>
  </r>
  <r>
    <s v="Big"/>
    <x v="6"/>
    <x v="2"/>
    <s v="AVX512"/>
    <n v="25"/>
    <x v="4"/>
    <x v="1"/>
    <n v="22.43"/>
    <n v="981"/>
    <n v="18.099630996309962"/>
  </r>
  <r>
    <s v="Big"/>
    <x v="6"/>
    <x v="2"/>
    <s v="AVX512"/>
    <n v="25"/>
    <x v="5"/>
    <x v="1"/>
    <n v="22.42"/>
    <n v="1047.5"/>
    <n v="19.326568265682656"/>
  </r>
  <r>
    <s v="Big"/>
    <x v="6"/>
    <x v="2"/>
    <s v="AVX512"/>
    <n v="25"/>
    <x v="6"/>
    <x v="1"/>
    <n v="22.42"/>
    <n v="981.3"/>
    <n v="18.105166051660515"/>
  </r>
  <r>
    <s v="Big"/>
    <x v="6"/>
    <x v="3"/>
    <s v="AVX512"/>
    <n v="25"/>
    <x v="0"/>
    <x v="1"/>
    <n v="20.73"/>
    <n v="211"/>
    <n v="3.8929889298892988"/>
  </r>
  <r>
    <s v="Big"/>
    <x v="6"/>
    <x v="3"/>
    <s v="AVX512"/>
    <n v="25"/>
    <x v="1"/>
    <x v="1"/>
    <n v="20.72"/>
    <n v="312.10000000000002"/>
    <n v="5.7583025830258308"/>
  </r>
  <r>
    <s v="Big"/>
    <x v="6"/>
    <x v="3"/>
    <s v="AVX512"/>
    <n v="25"/>
    <x v="2"/>
    <x v="1"/>
    <n v="20.7"/>
    <n v="404.4"/>
    <n v="7.4612546125461243"/>
  </r>
  <r>
    <s v="Big"/>
    <x v="6"/>
    <x v="3"/>
    <s v="AVX512"/>
    <n v="25"/>
    <x v="3"/>
    <x v="1"/>
    <n v="20.71"/>
    <n v="478.2"/>
    <n v="8.8228782287822867"/>
  </r>
  <r>
    <s v="Big"/>
    <x v="6"/>
    <x v="3"/>
    <s v="AVX512"/>
    <n v="25"/>
    <x v="4"/>
    <x v="1"/>
    <n v="20.7"/>
    <n v="538.4"/>
    <n v="9.9335793357933575"/>
  </r>
  <r>
    <s v="Big"/>
    <x v="6"/>
    <x v="3"/>
    <s v="AVX512"/>
    <n v="25"/>
    <x v="5"/>
    <x v="1"/>
    <n v="20.71"/>
    <n v="586"/>
    <n v="10.81180811808118"/>
  </r>
  <r>
    <s v="Big"/>
    <x v="6"/>
    <x v="3"/>
    <s v="AVX512"/>
    <n v="25"/>
    <x v="6"/>
    <x v="1"/>
    <n v="20.7"/>
    <n v="607.5"/>
    <n v="11.208487084870848"/>
  </r>
  <r>
    <s v="Big"/>
    <x v="7"/>
    <x v="0"/>
    <s v="AVX512"/>
    <n v="30"/>
    <x v="0"/>
    <x v="2"/>
    <n v="1"/>
    <n v="1.3"/>
    <n v="1"/>
  </r>
  <r>
    <s v="Big"/>
    <x v="7"/>
    <x v="0"/>
    <s v="AVX512"/>
    <n v="30"/>
    <x v="0"/>
    <x v="0"/>
    <n v="3.43"/>
    <n v="2.2999999999999998"/>
    <n v="1.7692307692307689"/>
  </r>
  <r>
    <s v="Big"/>
    <x v="7"/>
    <x v="0"/>
    <s v="AVX512"/>
    <n v="30"/>
    <x v="0"/>
    <x v="1"/>
    <n v="5.15"/>
    <n v="0.7"/>
    <n v="0.53846153846153844"/>
  </r>
  <r>
    <s v="Big"/>
    <x v="7"/>
    <x v="0"/>
    <s v="AVX512"/>
    <n v="30"/>
    <x v="1"/>
    <x v="1"/>
    <n v="5.2"/>
    <n v="1.145"/>
    <n v="0.88076923076923075"/>
  </r>
  <r>
    <s v="Big"/>
    <x v="7"/>
    <x v="0"/>
    <s v="AVX512"/>
    <n v="30"/>
    <x v="7"/>
    <x v="1"/>
    <n v="5.18"/>
    <n v="1.4"/>
    <n v="1.0769230769230769"/>
  </r>
  <r>
    <s v="Big"/>
    <x v="7"/>
    <x v="0"/>
    <s v="AVX512"/>
    <n v="30"/>
    <x v="3"/>
    <x v="1"/>
    <n v="5.17"/>
    <n v="1.6"/>
    <n v="1.2307692307692308"/>
  </r>
  <r>
    <s v="Big"/>
    <x v="7"/>
    <x v="0"/>
    <s v="AVX512"/>
    <n v="30"/>
    <x v="4"/>
    <x v="1"/>
    <n v="5.16"/>
    <n v="1.8"/>
    <n v="1.3846153846153846"/>
  </r>
  <r>
    <s v="Big"/>
    <x v="7"/>
    <x v="0"/>
    <s v="AVX512"/>
    <n v="30"/>
    <x v="5"/>
    <x v="1"/>
    <n v="5.14"/>
    <n v="2"/>
    <n v="1.5384615384615383"/>
  </r>
  <r>
    <s v="Big"/>
    <x v="7"/>
    <x v="0"/>
    <s v="AVX512"/>
    <n v="30"/>
    <x v="6"/>
    <x v="1"/>
    <n v="5.17"/>
    <n v="2.2000000000000002"/>
    <n v="1.6923076923076923"/>
  </r>
  <r>
    <s v="Big"/>
    <x v="7"/>
    <x v="2"/>
    <s v="AVX512"/>
    <n v="30"/>
    <x v="0"/>
    <x v="2"/>
    <n v="1.02"/>
    <n v="1.7"/>
    <n v="1.3076923076923077"/>
  </r>
  <r>
    <s v="Big"/>
    <x v="7"/>
    <x v="2"/>
    <s v="AVX512"/>
    <n v="30"/>
    <x v="0"/>
    <x v="0"/>
    <n v="20.3"/>
    <n v="13.9"/>
    <n v="10.692307692307692"/>
  </r>
  <r>
    <s v="Big"/>
    <x v="7"/>
    <x v="2"/>
    <s v="AVX512"/>
    <n v="30"/>
    <x v="0"/>
    <x v="1"/>
    <n v="24.95"/>
    <n v="12"/>
    <n v="9.2307692307692299"/>
  </r>
  <r>
    <s v="Big"/>
    <x v="7"/>
    <x v="2"/>
    <s v="AVX512"/>
    <n v="30"/>
    <x v="1"/>
    <x v="1"/>
    <n v="24.92"/>
    <n v="16.399999999999999"/>
    <n v="12.615384615384613"/>
  </r>
  <r>
    <s v="Big"/>
    <x v="7"/>
    <x v="2"/>
    <s v="AVX512"/>
    <n v="30"/>
    <x v="7"/>
    <x v="1"/>
    <n v="24.9"/>
    <n v="24.3"/>
    <n v="18.692307692307693"/>
  </r>
  <r>
    <s v="Big"/>
    <x v="7"/>
    <x v="2"/>
    <s v="AVX512"/>
    <n v="30"/>
    <x v="3"/>
    <x v="1"/>
    <n v="24.91"/>
    <n v="25.3"/>
    <n v="19.46153846153846"/>
  </r>
  <r>
    <s v="Big"/>
    <x v="7"/>
    <x v="2"/>
    <s v="AVX512"/>
    <n v="30"/>
    <x v="4"/>
    <x v="1"/>
    <n v="24.85"/>
    <n v="29.9"/>
    <n v="22.999999999999996"/>
  </r>
  <r>
    <s v="Big"/>
    <x v="7"/>
    <x v="2"/>
    <s v="AVX512"/>
    <n v="30"/>
    <x v="5"/>
    <x v="1"/>
    <n v="24.86"/>
    <n v="30.1"/>
    <n v="23.153846153846153"/>
  </r>
  <r>
    <s v="Big"/>
    <x v="7"/>
    <x v="2"/>
    <s v="AVX512"/>
    <n v="30"/>
    <x v="6"/>
    <x v="1"/>
    <n v="24.86"/>
    <n v="34.200000000000003"/>
    <n v="26.30769230769231"/>
  </r>
  <r>
    <s v="Big"/>
    <x v="7"/>
    <x v="1"/>
    <s v="AVX512"/>
    <n v="30"/>
    <x v="0"/>
    <x v="2"/>
    <n v="1"/>
    <n v="1.3"/>
    <n v="1"/>
  </r>
  <r>
    <s v="Big"/>
    <x v="7"/>
    <x v="1"/>
    <s v="AVX512"/>
    <n v="30"/>
    <x v="0"/>
    <x v="0"/>
    <n v="3.43"/>
    <n v="2.4"/>
    <n v="1.846153846153846"/>
  </r>
  <r>
    <s v="Big"/>
    <x v="7"/>
    <x v="1"/>
    <s v="AVX512"/>
    <n v="30"/>
    <x v="0"/>
    <x v="1"/>
    <n v="3.44"/>
    <n v="2.2999999999999998"/>
    <n v="1.7692307692307689"/>
  </r>
  <r>
    <s v="Big"/>
    <x v="7"/>
    <x v="1"/>
    <s v="AVX512"/>
    <n v="30"/>
    <x v="1"/>
    <x v="1"/>
    <n v="3.43"/>
    <n v="3.4"/>
    <n v="2.6153846153846154"/>
  </r>
  <r>
    <s v="Big"/>
    <x v="7"/>
    <x v="1"/>
    <s v="AVX512"/>
    <n v="30"/>
    <x v="7"/>
    <x v="1"/>
    <n v="3.44"/>
    <n v="4.5999999999999996"/>
    <n v="3.5384615384615379"/>
  </r>
  <r>
    <s v="Big"/>
    <x v="7"/>
    <x v="1"/>
    <s v="AVX512"/>
    <n v="30"/>
    <x v="3"/>
    <x v="1"/>
    <n v="3.44"/>
    <n v="5.0999999999999996"/>
    <n v="3.9230769230769225"/>
  </r>
  <r>
    <s v="Big"/>
    <x v="7"/>
    <x v="1"/>
    <s v="AVX512"/>
    <n v="30"/>
    <x v="4"/>
    <x v="1"/>
    <n v="3.44"/>
    <n v="5.6"/>
    <n v="4.3076923076923075"/>
  </r>
  <r>
    <s v="Big"/>
    <x v="7"/>
    <x v="1"/>
    <s v="AVX512"/>
    <n v="30"/>
    <x v="5"/>
    <x v="1"/>
    <n v="3.44"/>
    <n v="6.4"/>
    <n v="4.9230769230769234"/>
  </r>
  <r>
    <s v="Big"/>
    <x v="7"/>
    <x v="1"/>
    <s v="AVX512"/>
    <n v="30"/>
    <x v="6"/>
    <x v="1"/>
    <n v="3.44"/>
    <n v="6.2"/>
    <n v="4.7692307692307692"/>
  </r>
  <r>
    <s v="Big"/>
    <x v="7"/>
    <x v="3"/>
    <s v="AVX512"/>
    <n v="30"/>
    <x v="0"/>
    <x v="2"/>
    <n v="1.75"/>
    <n v="3.1"/>
    <n v="2.3846153846153846"/>
  </r>
  <r>
    <s v="Big"/>
    <x v="7"/>
    <x v="3"/>
    <s v="AVX512"/>
    <n v="30"/>
    <x v="0"/>
    <x v="0"/>
    <n v="19.010000000000002"/>
    <n v="13.7"/>
    <n v="10.538461538461538"/>
  </r>
  <r>
    <s v="Big"/>
    <x v="7"/>
    <x v="3"/>
    <s v="AVX512"/>
    <n v="30"/>
    <x v="0"/>
    <x v="1"/>
    <n v="21.53"/>
    <n v="12.8"/>
    <n v="9.8461538461538467"/>
  </r>
  <r>
    <s v="Big"/>
    <x v="7"/>
    <x v="3"/>
    <s v="AVX512"/>
    <n v="30"/>
    <x v="1"/>
    <x v="1"/>
    <n v="21.61"/>
    <n v="18.399999999999999"/>
    <n v="14.153846153846152"/>
  </r>
  <r>
    <s v="Big"/>
    <x v="7"/>
    <x v="3"/>
    <s v="AVX512"/>
    <n v="30"/>
    <x v="7"/>
    <x v="1"/>
    <n v="21.63"/>
    <n v="26.8"/>
    <n v="20.615384615384617"/>
  </r>
  <r>
    <s v="Big"/>
    <x v="7"/>
    <x v="3"/>
    <s v="AVX512"/>
    <n v="30"/>
    <x v="3"/>
    <x v="1"/>
    <n v="21.62"/>
    <n v="27.6"/>
    <n v="21.23076923076923"/>
  </r>
  <r>
    <s v="Big"/>
    <x v="7"/>
    <x v="3"/>
    <s v="AVX512"/>
    <n v="30"/>
    <x v="4"/>
    <x v="1"/>
    <n v="21.59"/>
    <n v="32.5"/>
    <n v="25"/>
  </r>
  <r>
    <s v="Big"/>
    <x v="7"/>
    <x v="3"/>
    <s v="AVX512"/>
    <n v="30"/>
    <x v="5"/>
    <x v="1"/>
    <n v="21.61"/>
    <n v="34"/>
    <n v="26.153846153846153"/>
  </r>
  <r>
    <s v="Big"/>
    <x v="7"/>
    <x v="3"/>
    <s v="AVX512"/>
    <n v="30"/>
    <x v="6"/>
    <x v="1"/>
    <n v="21.56"/>
    <n v="37"/>
    <n v="28.46153846153846"/>
  </r>
  <r>
    <m/>
    <x v="8"/>
    <x v="4"/>
    <m/>
    <m/>
    <x v="8"/>
    <x v="3"/>
    <m/>
    <m/>
    <m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">
  <r>
    <s v="Big"/>
    <x v="0"/>
    <x v="0"/>
    <s v="AVX512"/>
    <n v="15"/>
    <x v="0"/>
    <x v="0"/>
    <n v="17"/>
    <n v="93078"/>
    <n v="1"/>
  </r>
  <r>
    <s v="Big"/>
    <x v="0"/>
    <x v="1"/>
    <s v="AVX512"/>
    <n v="15"/>
    <x v="0"/>
    <x v="0"/>
    <n v="17"/>
    <n v="95058"/>
    <n v="1.0212724811448464"/>
  </r>
  <r>
    <s v="Big"/>
    <x v="0"/>
    <x v="2"/>
    <s v="AVX512"/>
    <n v="15"/>
    <x v="0"/>
    <x v="0"/>
    <n v="17"/>
    <n v="95332"/>
    <n v="1.0242162487376179"/>
  </r>
  <r>
    <s v="Big"/>
    <x v="0"/>
    <x v="3"/>
    <s v="AVX512"/>
    <n v="15"/>
    <x v="0"/>
    <x v="0"/>
    <n v="12.13"/>
    <n v="94842"/>
    <n v="1.0189518468381358"/>
  </r>
  <r>
    <s v="Big"/>
    <x v="1"/>
    <x v="0"/>
    <s v="AVX512"/>
    <n v="26"/>
    <x v="0"/>
    <x v="0"/>
    <n v="18.170000000000002"/>
    <n v="209"/>
    <n v="1"/>
  </r>
  <r>
    <s v="Big"/>
    <x v="1"/>
    <x v="1"/>
    <s v="AVX512"/>
    <n v="26"/>
    <x v="0"/>
    <x v="0"/>
    <n v="18.170000000000002"/>
    <n v="210.3"/>
    <n v="1.0062200956937799"/>
  </r>
  <r>
    <s v="Big"/>
    <x v="1"/>
    <x v="2"/>
    <s v="AVX512"/>
    <n v="26"/>
    <x v="0"/>
    <x v="0"/>
    <n v="18.170000000000002"/>
    <n v="209.5"/>
    <n v="1.0023923444976077"/>
  </r>
  <r>
    <s v="Big"/>
    <x v="1"/>
    <x v="3"/>
    <s v="AVX512"/>
    <n v="26"/>
    <x v="0"/>
    <x v="0"/>
    <n v="12.85"/>
    <n v="222.8"/>
    <n v="1.0660287081339714"/>
  </r>
  <r>
    <s v="Big"/>
    <x v="2"/>
    <x v="0"/>
    <s v="AVX512"/>
    <n v="11"/>
    <x v="0"/>
    <x v="0"/>
    <n v="5.2"/>
    <n v="106120"/>
    <n v="1"/>
  </r>
  <r>
    <s v="Big"/>
    <x v="2"/>
    <x v="1"/>
    <s v="AVX512"/>
    <n v="11"/>
    <x v="0"/>
    <x v="0"/>
    <n v="5.33"/>
    <n v="111325"/>
    <n v="1.0490482472672447"/>
  </r>
  <r>
    <s v="Big"/>
    <x v="2"/>
    <x v="2"/>
    <s v="AVX512"/>
    <n v="11"/>
    <x v="0"/>
    <x v="0"/>
    <n v="4.49"/>
    <n v="123125"/>
    <n v="1.1602431209950999"/>
  </r>
  <r>
    <s v="Big"/>
    <x v="2"/>
    <x v="3"/>
    <s v="AVX512"/>
    <n v="11"/>
    <x v="0"/>
    <x v="0"/>
    <n v="5.25"/>
    <n v="87642"/>
    <n v="0.82587636637768569"/>
  </r>
  <r>
    <s v="Big"/>
    <x v="2"/>
    <x v="0"/>
    <s v="AVX512"/>
    <n v="11"/>
    <x v="0"/>
    <x v="1"/>
    <n v="18.47"/>
    <n v="23660"/>
    <n v="0.22295514511873352"/>
  </r>
  <r>
    <s v="Big"/>
    <x v="2"/>
    <x v="1"/>
    <s v="AVX512"/>
    <n v="11"/>
    <x v="0"/>
    <x v="1"/>
    <n v="12.28"/>
    <n v="32482.5"/>
    <n v="0.30609215981907273"/>
  </r>
  <r>
    <s v="Big"/>
    <x v="2"/>
    <x v="2"/>
    <s v="AVX512"/>
    <n v="11"/>
    <x v="0"/>
    <x v="1"/>
    <n v="17.68"/>
    <n v="25875"/>
    <n v="0.24382774217866565"/>
  </r>
  <r>
    <s v="Big"/>
    <x v="2"/>
    <x v="3"/>
    <s v="AVX512"/>
    <n v="11"/>
    <x v="0"/>
    <x v="1"/>
    <n v="5.24"/>
    <n v="88040"/>
    <n v="0.82962683754240485"/>
  </r>
  <r>
    <s v="Big"/>
    <x v="3"/>
    <x v="0"/>
    <s v="AVX512"/>
    <n v="15"/>
    <x v="0"/>
    <x v="0"/>
    <n v="4.71"/>
    <n v="55626"/>
    <n v="1"/>
  </r>
  <r>
    <s v="Big"/>
    <x v="3"/>
    <x v="1"/>
    <s v="AVX512"/>
    <n v="15"/>
    <x v="0"/>
    <x v="0"/>
    <n v="5.56"/>
    <n v="68618"/>
    <n v="1.233559846115126"/>
  </r>
  <r>
    <s v="Big"/>
    <x v="3"/>
    <x v="2"/>
    <s v="AVX512"/>
    <n v="15"/>
    <x v="0"/>
    <x v="0"/>
    <n v="3.92"/>
    <n v="72475"/>
    <n v="1.3028979254305542"/>
  </r>
  <r>
    <s v="Big"/>
    <x v="3"/>
    <x v="3"/>
    <s v="AVX512"/>
    <n v="15"/>
    <x v="0"/>
    <x v="0"/>
    <n v="4.29"/>
    <n v="55734"/>
    <n v="1.0019415381296517"/>
  </r>
  <r>
    <s v="Big"/>
    <x v="3"/>
    <x v="0"/>
    <s v="AVX512"/>
    <n v="15"/>
    <x v="0"/>
    <x v="1"/>
    <n v="10.8"/>
    <n v="15586"/>
    <n v="0.28019271563657283"/>
  </r>
  <r>
    <s v="Big"/>
    <x v="3"/>
    <x v="1"/>
    <s v="AVX512"/>
    <n v="15"/>
    <x v="0"/>
    <x v="1"/>
    <n v="10.74"/>
    <n v="31292.5"/>
    <n v="0.56255168446409953"/>
  </r>
  <r>
    <s v="Big"/>
    <x v="3"/>
    <x v="2"/>
    <s v="AVX512"/>
    <n v="15"/>
    <x v="0"/>
    <x v="1"/>
    <n v="9.8699999999999992"/>
    <n v="26112.5"/>
    <n v="0.46942976306043938"/>
  </r>
  <r>
    <s v="Big"/>
    <x v="3"/>
    <x v="3"/>
    <s v="AVX512"/>
    <n v="15"/>
    <x v="0"/>
    <x v="1"/>
    <n v="4.29"/>
    <n v="55834"/>
    <n v="1.0037392586200697"/>
  </r>
  <r>
    <s v="Big"/>
    <x v="4"/>
    <x v="0"/>
    <s v="AVX512"/>
    <n v="19"/>
    <x v="0"/>
    <x v="1"/>
    <n v="9.2899999999999991"/>
    <n v="3481.8"/>
    <n v="0.4842020359348056"/>
  </r>
  <r>
    <s v="Big"/>
    <x v="4"/>
    <x v="1"/>
    <s v="AVX512"/>
    <n v="19"/>
    <x v="0"/>
    <x v="1"/>
    <n v="9.42"/>
    <n v="9703.4"/>
    <n v="1.3494187016743615"/>
  </r>
  <r>
    <s v="Big"/>
    <x v="4"/>
    <x v="2"/>
    <s v="AVX512"/>
    <n v="19"/>
    <x v="0"/>
    <x v="1"/>
    <n v="8.23"/>
    <n v="6011.4"/>
    <n v="0.83598486955554308"/>
  </r>
  <r>
    <s v="Big"/>
    <x v="4"/>
    <x v="3"/>
    <s v="AVX512"/>
    <n v="19"/>
    <x v="0"/>
    <x v="1"/>
    <n v="3.89"/>
    <n v="8676.7999999999993"/>
    <n v="1.2066529454302719"/>
  </r>
  <r>
    <s v="Big"/>
    <x v="4"/>
    <x v="0"/>
    <s v="AVX512"/>
    <n v="19"/>
    <x v="0"/>
    <x v="0"/>
    <n v="4.41"/>
    <n v="7190.8"/>
    <n v="1"/>
  </r>
  <r>
    <s v="Big"/>
    <x v="4"/>
    <x v="1"/>
    <s v="AVX512"/>
    <n v="19"/>
    <x v="0"/>
    <x v="0"/>
    <n v="5.59"/>
    <n v="10596"/>
    <n v="1.4735495355176058"/>
  </r>
  <r>
    <s v="Big"/>
    <x v="4"/>
    <x v="2"/>
    <s v="AVX512"/>
    <n v="19"/>
    <x v="0"/>
    <x v="0"/>
    <n v="3.7"/>
    <n v="9172.6"/>
    <n v="1.2756021583134005"/>
  </r>
  <r>
    <s v="Big"/>
    <x v="4"/>
    <x v="3"/>
    <s v="AVX512"/>
    <n v="19"/>
    <x v="0"/>
    <x v="0"/>
    <n v="3.89"/>
    <n v="8726.6"/>
    <n v="1.2135784613673026"/>
  </r>
  <r>
    <s v="Big"/>
    <x v="5"/>
    <x v="0"/>
    <s v="AVX512"/>
    <n v="23"/>
    <x v="0"/>
    <x v="0"/>
    <n v="4.32"/>
    <n v="409.5"/>
    <n v="1"/>
  </r>
  <r>
    <s v="Big"/>
    <x v="5"/>
    <x v="1"/>
    <s v="AVX512"/>
    <n v="23"/>
    <x v="0"/>
    <x v="0"/>
    <n v="5.64"/>
    <n v="620.6"/>
    <n v="1.5155067155067155"/>
  </r>
  <r>
    <s v="Big"/>
    <x v="5"/>
    <x v="2"/>
    <s v="AVX512"/>
    <n v="23"/>
    <x v="0"/>
    <x v="0"/>
    <n v="3.48"/>
    <n v="533.20000000000005"/>
    <n v="1.3020757020757021"/>
  </r>
  <r>
    <s v="Big"/>
    <x v="5"/>
    <x v="3"/>
    <s v="AVX512"/>
    <n v="23"/>
    <x v="0"/>
    <x v="0"/>
    <n v="3.67"/>
    <n v="524.1"/>
    <n v="1.27985347985348"/>
  </r>
  <r>
    <s v="Big"/>
    <x v="5"/>
    <x v="0"/>
    <s v="AVX512"/>
    <n v="23"/>
    <x v="0"/>
    <x v="1"/>
    <n v="8.94"/>
    <n v="171.8"/>
    <n v="0.41953601953601954"/>
  </r>
  <r>
    <s v="Big"/>
    <x v="5"/>
    <x v="1"/>
    <s v="AVX512"/>
    <n v="23"/>
    <x v="0"/>
    <x v="1"/>
    <n v="9.33"/>
    <n v="510.6"/>
    <n v="1.2468864468864469"/>
  </r>
  <r>
    <s v="Big"/>
    <x v="5"/>
    <x v="2"/>
    <s v="AVX512"/>
    <n v="23"/>
    <x v="0"/>
    <x v="1"/>
    <n v="7.73"/>
    <n v="290.5"/>
    <n v="0.70940170940170943"/>
  </r>
  <r>
    <s v="Big"/>
    <x v="5"/>
    <x v="3"/>
    <s v="AVX512"/>
    <n v="23"/>
    <x v="0"/>
    <x v="1"/>
    <n v="3.67"/>
    <n v="527.4"/>
    <n v="1.2879120879120878"/>
  </r>
  <r>
    <s v="Big"/>
    <x v="6"/>
    <x v="0"/>
    <s v="AVX512"/>
    <n v="27"/>
    <x v="0"/>
    <x v="0"/>
    <n v="4.3600000000000003"/>
    <n v="24.8"/>
    <n v="1"/>
  </r>
  <r>
    <s v="Big"/>
    <x v="6"/>
    <x v="1"/>
    <s v="AVX512"/>
    <n v="27"/>
    <x v="0"/>
    <x v="0"/>
    <n v="5.72"/>
    <n v="37.799999999999997"/>
    <n v="1.5241935483870965"/>
  </r>
  <r>
    <s v="Big"/>
    <x v="6"/>
    <x v="2"/>
    <s v="AVX512"/>
    <n v="27"/>
    <x v="0"/>
    <x v="0"/>
    <n v="3.42"/>
    <n v="31.5"/>
    <n v="1.2701612903225805"/>
  </r>
  <r>
    <s v="Big"/>
    <x v="6"/>
    <x v="3"/>
    <s v="AVX512"/>
    <n v="27"/>
    <x v="0"/>
    <x v="0"/>
    <n v="3.57"/>
    <n v="30.6"/>
    <n v="1.2338709677419355"/>
  </r>
  <r>
    <s v="Big"/>
    <x v="6"/>
    <x v="0"/>
    <s v="AVX512"/>
    <n v="27"/>
    <x v="0"/>
    <x v="1"/>
    <n v="8.08"/>
    <n v="9.5"/>
    <n v="0.38306451612903225"/>
  </r>
  <r>
    <s v="Big"/>
    <x v="6"/>
    <x v="1"/>
    <s v="AVX512"/>
    <n v="27"/>
    <x v="0"/>
    <x v="1"/>
    <n v="9.26"/>
    <n v="27.8"/>
    <n v="1.1209677419354838"/>
  </r>
  <r>
    <s v="Big"/>
    <x v="6"/>
    <x v="2"/>
    <s v="AVX512"/>
    <n v="27"/>
    <x v="0"/>
    <x v="1"/>
    <n v="7.33"/>
    <n v="16.8"/>
    <n v="0.67741935483870974"/>
  </r>
  <r>
    <s v="Big"/>
    <x v="6"/>
    <x v="3"/>
    <s v="AVX512"/>
    <n v="27"/>
    <x v="0"/>
    <x v="1"/>
    <n v="3.56"/>
    <n v="30.8"/>
    <n v="1.2419354838709677"/>
  </r>
  <r>
    <s v="Big"/>
    <x v="7"/>
    <x v="0"/>
    <s v="AVX512"/>
    <n v="16"/>
    <x v="0"/>
    <x v="2"/>
    <n v="1"/>
    <n v="39438"/>
    <n v="1.1663906305453684"/>
  </r>
  <r>
    <s v="Big"/>
    <x v="7"/>
    <x v="1"/>
    <s v="AVX512"/>
    <n v="16"/>
    <x v="0"/>
    <x v="2"/>
    <n v="1.03"/>
    <n v="40848"/>
    <n v="1.2080918017271975"/>
  </r>
  <r>
    <s v="Big"/>
    <x v="7"/>
    <x v="2"/>
    <s v="AVX512"/>
    <n v="16"/>
    <x v="0"/>
    <x v="2"/>
    <n v="1.76"/>
    <n v="64254"/>
    <n v="1.9003312433455577"/>
  </r>
  <r>
    <s v="Big"/>
    <x v="7"/>
    <x v="3"/>
    <s v="AVX512"/>
    <n v="16"/>
    <x v="0"/>
    <x v="2"/>
    <n v="12.91"/>
    <n v="75682"/>
    <n v="2.2383177570093458"/>
  </r>
  <r>
    <s v="Big"/>
    <x v="7"/>
    <x v="0"/>
    <s v="AVX512"/>
    <n v="16"/>
    <x v="0"/>
    <x v="0"/>
    <n v="3.45"/>
    <n v="33812"/>
    <n v="1"/>
  </r>
  <r>
    <s v="Big"/>
    <x v="7"/>
    <x v="1"/>
    <s v="AVX512"/>
    <n v="16"/>
    <x v="0"/>
    <x v="0"/>
    <n v="17.100000000000001"/>
    <n v="102350"/>
    <n v="3.0270318230214124"/>
  </r>
  <r>
    <s v="Big"/>
    <x v="7"/>
    <x v="2"/>
    <s v="AVX512"/>
    <n v="16"/>
    <x v="0"/>
    <x v="0"/>
    <n v="17.100000000000001"/>
    <n v="105500"/>
    <n v="3.1201940139595412"/>
  </r>
  <r>
    <s v="Big"/>
    <x v="7"/>
    <x v="3"/>
    <s v="AVX512"/>
    <n v="16"/>
    <x v="0"/>
    <x v="0"/>
    <n v="12.91"/>
    <n v="75762"/>
    <n v="2.240683780906187"/>
  </r>
  <r>
    <s v="Big"/>
    <x v="7"/>
    <x v="0"/>
    <s v="AVX512"/>
    <n v="16"/>
    <x v="0"/>
    <x v="1"/>
    <n v="5.19"/>
    <n v="7455"/>
    <n v="0.22048385188690406"/>
  </r>
  <r>
    <s v="Big"/>
    <x v="7"/>
    <x v="1"/>
    <s v="AVX512"/>
    <n v="16"/>
    <x v="0"/>
    <x v="1"/>
    <n v="24.43"/>
    <n v="65980"/>
    <n v="1.9513782089199101"/>
  </r>
  <r>
    <s v="Big"/>
    <x v="7"/>
    <x v="2"/>
    <s v="AVX512"/>
    <n v="16"/>
    <x v="0"/>
    <x v="1"/>
    <n v="21.38"/>
    <n v="80872.5"/>
    <n v="2.3918283449662843"/>
  </r>
  <r>
    <s v="Big"/>
    <x v="7"/>
    <x v="3"/>
    <s v="AVX512"/>
    <n v="16"/>
    <x v="0"/>
    <x v="1"/>
    <n v="12.92"/>
    <n v="75978"/>
    <n v="2.2470720454276587"/>
  </r>
  <r>
    <s v="Big"/>
    <x v="7"/>
    <x v="0"/>
    <s v="AVX512"/>
    <n v="16"/>
    <x v="1"/>
    <x v="1"/>
    <n v="5.19"/>
    <n v="9931.6"/>
    <n v="0.29373003667337039"/>
  </r>
  <r>
    <s v="Big"/>
    <x v="7"/>
    <x v="1"/>
    <s v="AVX512"/>
    <n v="16"/>
    <x v="1"/>
    <x v="1"/>
    <n v="24.43"/>
    <n v="73252.5"/>
    <n v="2.1664645687921449"/>
  </r>
  <r>
    <s v="Big"/>
    <x v="7"/>
    <x v="2"/>
    <s v="AVX512"/>
    <n v="16"/>
    <x v="1"/>
    <x v="1"/>
    <n v="21.38"/>
    <n v="86310"/>
    <n v="2.5526440317047201"/>
  </r>
  <r>
    <s v="Big"/>
    <x v="7"/>
    <x v="3"/>
    <s v="AVX512"/>
    <n v="16"/>
    <x v="1"/>
    <x v="1"/>
    <n v="12.91"/>
    <n v="79350"/>
    <n v="2.3467999526795222"/>
  </r>
  <r>
    <s v="Big"/>
    <x v="7"/>
    <x v="0"/>
    <s v="AVX512"/>
    <n v="16"/>
    <x v="2"/>
    <x v="1"/>
    <n v="5.19"/>
    <n v="11794"/>
    <n v="0.34881107299183722"/>
  </r>
  <r>
    <s v="Big"/>
    <x v="7"/>
    <x v="1"/>
    <s v="AVX512"/>
    <n v="16"/>
    <x v="2"/>
    <x v="1"/>
    <n v="24.43"/>
    <n v="85470"/>
    <n v="2.5278007807878859"/>
  </r>
  <r>
    <s v="Big"/>
    <x v="7"/>
    <x v="2"/>
    <s v="AVX512"/>
    <n v="16"/>
    <x v="2"/>
    <x v="1"/>
    <n v="21.38"/>
    <n v="95065"/>
    <n v="2.8115757719152965"/>
  </r>
  <r>
    <s v="Big"/>
    <x v="7"/>
    <x v="3"/>
    <s v="AVX512"/>
    <n v="16"/>
    <x v="2"/>
    <x v="1"/>
    <n v="12.91"/>
    <n v="83284"/>
    <n v="2.4631491778066961"/>
  </r>
  <r>
    <s v="Big"/>
    <x v="7"/>
    <x v="0"/>
    <s v="AVX512"/>
    <n v="16"/>
    <x v="3"/>
    <x v="1"/>
    <n v="5.19"/>
    <n v="12908"/>
    <n v="0.38175795575535315"/>
  </r>
  <r>
    <s v="Big"/>
    <x v="7"/>
    <x v="1"/>
    <s v="AVX512"/>
    <n v="16"/>
    <x v="3"/>
    <x v="1"/>
    <n v="24.43"/>
    <n v="81120"/>
    <n v="2.3991482313971373"/>
  </r>
  <r>
    <s v="Big"/>
    <x v="7"/>
    <x v="2"/>
    <s v="AVX512"/>
    <n v="16"/>
    <x v="3"/>
    <x v="1"/>
    <n v="21.38"/>
    <n v="91787.5"/>
    <n v="2.714642730391577"/>
  </r>
  <r>
    <s v="Big"/>
    <x v="7"/>
    <x v="3"/>
    <s v="AVX512"/>
    <n v="16"/>
    <x v="3"/>
    <x v="1"/>
    <n v="12.91"/>
    <n v="81640"/>
    <n v="2.4145273867266059"/>
  </r>
  <r>
    <s v="Big"/>
    <x v="7"/>
    <x v="0"/>
    <s v="AVX512"/>
    <n v="16"/>
    <x v="4"/>
    <x v="1"/>
    <n v="5.19"/>
    <n v="13636"/>
    <n v="0.4032887732166095"/>
  </r>
  <r>
    <s v="Big"/>
    <x v="7"/>
    <x v="1"/>
    <s v="AVX512"/>
    <n v="16"/>
    <x v="4"/>
    <x v="1"/>
    <n v="24.43"/>
    <n v="80830"/>
    <n v="2.3905713947710874"/>
  </r>
  <r>
    <s v="Big"/>
    <x v="7"/>
    <x v="2"/>
    <s v="AVX512"/>
    <n v="16"/>
    <x v="4"/>
    <x v="1"/>
    <n v="21.38"/>
    <n v="90118"/>
    <n v="2.665266769194369"/>
  </r>
  <r>
    <s v="Big"/>
    <x v="7"/>
    <x v="3"/>
    <s v="AVX512"/>
    <n v="16"/>
    <x v="4"/>
    <x v="1"/>
    <n v="12.92"/>
    <n v="80914"/>
    <n v="2.3930557198627707"/>
  </r>
  <r>
    <s v="Big"/>
    <x v="7"/>
    <x v="0"/>
    <s v="AVX512"/>
    <n v="16"/>
    <x v="5"/>
    <x v="1"/>
    <n v="5.19"/>
    <n v="14342"/>
    <n v="0.42416893410623446"/>
  </r>
  <r>
    <s v="Big"/>
    <x v="7"/>
    <x v="1"/>
    <s v="AVX512"/>
    <n v="16"/>
    <x v="5"/>
    <x v="1"/>
    <n v="24.43"/>
    <n v="72526"/>
    <n v="2.1449781142789544"/>
  </r>
  <r>
    <s v="Big"/>
    <x v="7"/>
    <x v="2"/>
    <s v="AVX512"/>
    <n v="16"/>
    <x v="5"/>
    <x v="1"/>
    <n v="21.38"/>
    <n v="81807.5"/>
    <n v="2.4194812492606177"/>
  </r>
  <r>
    <s v="Big"/>
    <x v="7"/>
    <x v="3"/>
    <s v="AVX512"/>
    <n v="16"/>
    <x v="5"/>
    <x v="1"/>
    <n v="12.91"/>
    <n v="75408"/>
    <n v="2.2302141251626639"/>
  </r>
  <r>
    <s v="Big"/>
    <x v="7"/>
    <x v="0"/>
    <s v="AVX512"/>
    <n v="16"/>
    <x v="6"/>
    <x v="1"/>
    <n v="5.19"/>
    <n v="14620"/>
    <n v="0.43239086714775821"/>
  </r>
  <r>
    <s v="Big"/>
    <x v="7"/>
    <x v="1"/>
    <s v="AVX512"/>
    <n v="16"/>
    <x v="6"/>
    <x v="1"/>
    <n v="24.43"/>
    <n v="72632.5"/>
    <n v="2.1481278835916244"/>
  </r>
  <r>
    <s v="Big"/>
    <x v="7"/>
    <x v="2"/>
    <s v="AVX512"/>
    <n v="16"/>
    <x v="6"/>
    <x v="1"/>
    <n v="21.38"/>
    <n v="80075"/>
    <n v="2.368242044244647"/>
  </r>
  <r>
    <s v="Big"/>
    <x v="7"/>
    <x v="3"/>
    <s v="AVX512"/>
    <n v="16"/>
    <x v="6"/>
    <x v="1"/>
    <n v="12.91"/>
    <n v="72102"/>
    <n v="2.132438187625695"/>
  </r>
  <r>
    <s v="Big"/>
    <x v="8"/>
    <x v="0"/>
    <s v="AVX512"/>
    <n v="25"/>
    <x v="0"/>
    <x v="2"/>
    <n v="1"/>
    <n v="63.3"/>
    <n v="0.77573529411764708"/>
  </r>
  <r>
    <s v="Big"/>
    <x v="8"/>
    <x v="1"/>
    <s v="AVX512"/>
    <n v="25"/>
    <x v="0"/>
    <x v="2"/>
    <n v="1.04"/>
    <n v="67.2"/>
    <n v="0.82352941176470595"/>
  </r>
  <r>
    <s v="Big"/>
    <x v="8"/>
    <x v="2"/>
    <s v="AVX512"/>
    <n v="25"/>
    <x v="0"/>
    <x v="2"/>
    <n v="1.71"/>
    <n v="114.5"/>
    <n v="1.403186274509804"/>
  </r>
  <r>
    <s v="Big"/>
    <x v="8"/>
    <x v="3"/>
    <s v="AVX512"/>
    <n v="25"/>
    <x v="0"/>
    <x v="2"/>
    <n v="12.51"/>
    <n v="422.6"/>
    <n v="5.1789215686274517"/>
  </r>
  <r>
    <s v="Big"/>
    <x v="8"/>
    <x v="0"/>
    <s v="AVX512"/>
    <n v="25"/>
    <x v="0"/>
    <x v="0"/>
    <n v="3.36"/>
    <n v="81.599999999999994"/>
    <n v="1"/>
  </r>
  <r>
    <s v="Big"/>
    <x v="8"/>
    <x v="1"/>
    <s v="AVX512"/>
    <n v="25"/>
    <x v="0"/>
    <x v="0"/>
    <n v="17.940000000000001"/>
    <n v="464.2"/>
    <n v="5.6887254901960791"/>
  </r>
  <r>
    <s v="Big"/>
    <x v="8"/>
    <x v="2"/>
    <s v="AVX512"/>
    <n v="25"/>
    <x v="0"/>
    <x v="0"/>
    <n v="12.23"/>
    <n v="388.5"/>
    <n v="4.7610294117647065"/>
  </r>
  <r>
    <s v="Big"/>
    <x v="8"/>
    <x v="3"/>
    <s v="AVX512"/>
    <n v="25"/>
    <x v="0"/>
    <x v="0"/>
    <n v="12.52"/>
    <n v="426.5"/>
    <n v="5.2267156862745106"/>
  </r>
  <r>
    <s v="Big"/>
    <x v="8"/>
    <x v="0"/>
    <s v="AVX512"/>
    <n v="25"/>
    <x v="0"/>
    <x v="1"/>
    <n v="5.08"/>
    <n v="28.7"/>
    <n v="0.35171568627450983"/>
  </r>
  <r>
    <s v="Big"/>
    <x v="8"/>
    <x v="1"/>
    <s v="AVX512"/>
    <n v="25"/>
    <x v="0"/>
    <x v="1"/>
    <n v="22.42"/>
    <n v="462.9"/>
    <n v="5.6727941176470589"/>
  </r>
  <r>
    <s v="Big"/>
    <x v="8"/>
    <x v="2"/>
    <s v="AVX512"/>
    <n v="25"/>
    <x v="0"/>
    <x v="1"/>
    <n v="20.71"/>
    <n v="226.3"/>
    <n v="2.7732843137254903"/>
  </r>
  <r>
    <s v="Big"/>
    <x v="8"/>
    <x v="3"/>
    <s v="AVX512"/>
    <n v="25"/>
    <x v="0"/>
    <x v="1"/>
    <n v="12.51"/>
    <n v="425"/>
    <n v="5.2083333333333339"/>
  </r>
  <r>
    <s v="Big"/>
    <x v="8"/>
    <x v="0"/>
    <s v="AVX512"/>
    <n v="25"/>
    <x v="1"/>
    <x v="1"/>
    <n v="5.08"/>
    <n v="41.7"/>
    <n v="0.51102941176470595"/>
  </r>
  <r>
    <s v="Big"/>
    <x v="8"/>
    <x v="1"/>
    <s v="AVX512"/>
    <n v="25"/>
    <x v="1"/>
    <x v="1"/>
    <n v="22.42"/>
    <n v="652.9"/>
    <n v="8.0012254901960791"/>
  </r>
  <r>
    <s v="Big"/>
    <x v="8"/>
    <x v="2"/>
    <s v="AVX512"/>
    <n v="25"/>
    <x v="1"/>
    <x v="1"/>
    <n v="20.7"/>
    <n v="324.60000000000002"/>
    <n v="3.9779411764705888"/>
  </r>
  <r>
    <s v="Big"/>
    <x v="8"/>
    <x v="3"/>
    <s v="AVX512"/>
    <n v="25"/>
    <x v="1"/>
    <x v="1"/>
    <n v="12.48"/>
    <n v="611"/>
    <n v="7.4877450980392162"/>
  </r>
  <r>
    <s v="Big"/>
    <x v="8"/>
    <x v="0"/>
    <s v="AVX512"/>
    <n v="25"/>
    <x v="2"/>
    <x v="1"/>
    <n v="5.08"/>
    <n v="54.2"/>
    <n v="0.66421568627450989"/>
  </r>
  <r>
    <s v="Big"/>
    <x v="8"/>
    <x v="1"/>
    <s v="AVX512"/>
    <n v="25"/>
    <x v="2"/>
    <x v="1"/>
    <n v="22.42"/>
    <n v="807.1"/>
    <n v="9.8909313725490211"/>
  </r>
  <r>
    <s v="Big"/>
    <x v="8"/>
    <x v="2"/>
    <s v="AVX512"/>
    <n v="25"/>
    <x v="2"/>
    <x v="1"/>
    <n v="20.7"/>
    <n v="407.5"/>
    <n v="4.9938725490196081"/>
  </r>
  <r>
    <s v="Big"/>
    <x v="8"/>
    <x v="3"/>
    <s v="AVX512"/>
    <n v="25"/>
    <x v="2"/>
    <x v="1"/>
    <n v="12.49"/>
    <n v="761.5"/>
    <n v="9.3321078431372548"/>
  </r>
  <r>
    <s v="Big"/>
    <x v="8"/>
    <x v="0"/>
    <s v="AVX512"/>
    <n v="25"/>
    <x v="3"/>
    <x v="1"/>
    <n v="5.08"/>
    <n v="66.2"/>
    <n v="0.81127450980392168"/>
  </r>
  <r>
    <s v="Big"/>
    <x v="8"/>
    <x v="1"/>
    <s v="AVX512"/>
    <n v="25"/>
    <x v="3"/>
    <x v="1"/>
    <n v="22.42"/>
    <n v="936.3"/>
    <n v="11.474264705882353"/>
  </r>
  <r>
    <s v="Big"/>
    <x v="8"/>
    <x v="2"/>
    <s v="AVX512"/>
    <n v="25"/>
    <x v="3"/>
    <x v="1"/>
    <n v="20.69"/>
    <n v="488.7"/>
    <n v="5.9889705882352944"/>
  </r>
  <r>
    <s v="Big"/>
    <x v="8"/>
    <x v="3"/>
    <s v="AVX512"/>
    <n v="25"/>
    <x v="3"/>
    <x v="1"/>
    <n v="12.48"/>
    <n v="885.1"/>
    <n v="10.846813725490197"/>
  </r>
  <r>
    <s v="Big"/>
    <x v="8"/>
    <x v="0"/>
    <s v="AVX512"/>
    <n v="25"/>
    <x v="4"/>
    <x v="1"/>
    <n v="5.08"/>
    <n v="74.400000000000006"/>
    <n v="0.91176470588235303"/>
  </r>
  <r>
    <s v="Big"/>
    <x v="8"/>
    <x v="1"/>
    <s v="AVX512"/>
    <n v="25"/>
    <x v="4"/>
    <x v="1"/>
    <n v="22.42"/>
    <n v="1010.8"/>
    <n v="12.387254901960784"/>
  </r>
  <r>
    <s v="Big"/>
    <x v="8"/>
    <x v="2"/>
    <s v="AVX512"/>
    <n v="25"/>
    <x v="4"/>
    <x v="1"/>
    <n v="20.7"/>
    <n v="526.29999999999995"/>
    <n v="6.4497549019607838"/>
  </r>
  <r>
    <s v="Big"/>
    <x v="8"/>
    <x v="3"/>
    <s v="AVX512"/>
    <n v="25"/>
    <x v="4"/>
    <x v="1"/>
    <n v="12.49"/>
    <n v="981"/>
    <n v="12.022058823529413"/>
  </r>
  <r>
    <s v="Big"/>
    <x v="8"/>
    <x v="0"/>
    <s v="AVX512"/>
    <n v="25"/>
    <x v="5"/>
    <x v="1"/>
    <n v="5.08"/>
    <n v="82.1"/>
    <n v="1.0061274509803921"/>
  </r>
  <r>
    <s v="Big"/>
    <x v="8"/>
    <x v="1"/>
    <s v="AVX512"/>
    <n v="25"/>
    <x v="5"/>
    <x v="1"/>
    <n v="22.42"/>
    <n v="1090.5999999999999"/>
    <n v="13.365196078431373"/>
  </r>
  <r>
    <s v="Big"/>
    <x v="8"/>
    <x v="2"/>
    <s v="AVX512"/>
    <n v="25"/>
    <x v="5"/>
    <x v="1"/>
    <n v="20.69"/>
    <n v="570.1"/>
    <n v="6.986519607843138"/>
  </r>
  <r>
    <s v="Big"/>
    <x v="8"/>
    <x v="3"/>
    <s v="AVX512"/>
    <n v="25"/>
    <x v="5"/>
    <x v="1"/>
    <n v="12.48"/>
    <n v="1020.8"/>
    <n v="12.509803921568627"/>
  </r>
  <r>
    <s v="Big"/>
    <x v="8"/>
    <x v="0"/>
    <s v="AVX512"/>
    <n v="25"/>
    <x v="6"/>
    <x v="1"/>
    <n v="5.08"/>
    <n v="91.2"/>
    <n v="1.1176470588235294"/>
  </r>
  <r>
    <s v="Big"/>
    <x v="8"/>
    <x v="1"/>
    <s v="AVX512"/>
    <n v="25"/>
    <x v="6"/>
    <x v="1"/>
    <n v="22.42"/>
    <n v="1143.2"/>
    <n v="14.009803921568629"/>
  </r>
  <r>
    <s v="Big"/>
    <x v="8"/>
    <x v="2"/>
    <s v="AVX512"/>
    <n v="25"/>
    <x v="6"/>
    <x v="1"/>
    <n v="20.69"/>
    <n v="616.4"/>
    <n v="7.5539215686274508"/>
  </r>
  <r>
    <s v="Big"/>
    <x v="8"/>
    <x v="3"/>
    <s v="AVX512"/>
    <n v="25"/>
    <x v="6"/>
    <x v="1"/>
    <n v="12.48"/>
    <n v="1023.4"/>
    <n v="12.541666666666668"/>
  </r>
  <r>
    <s v="Big"/>
    <x v="9"/>
    <x v="0"/>
    <s v="AVX512"/>
    <n v="30"/>
    <x v="0"/>
    <x v="2"/>
    <n v="136.97"/>
    <n v="1.4"/>
    <n v="0.63636363636363624"/>
  </r>
  <r>
    <s v="Big"/>
    <x v="9"/>
    <x v="1"/>
    <s v="AVX512"/>
    <n v="30"/>
    <x v="0"/>
    <x v="2"/>
    <n v="1.02"/>
    <n v="2"/>
    <n v="0.90909090909090906"/>
  </r>
  <r>
    <s v="Big"/>
    <x v="9"/>
    <x v="2"/>
    <s v="AVX512"/>
    <n v="30"/>
    <x v="0"/>
    <x v="2"/>
    <n v="1.76"/>
    <n v="3"/>
    <n v="1.3636363636363635"/>
  </r>
  <r>
    <s v="Big"/>
    <x v="9"/>
    <x v="3"/>
    <s v="AVX512"/>
    <n v="30"/>
    <x v="0"/>
    <x v="2"/>
    <n v="240"/>
    <n v="12.9"/>
    <n v="5.8636363636363633"/>
  </r>
  <r>
    <s v="Big"/>
    <x v="9"/>
    <x v="0"/>
    <s v="AVX512"/>
    <n v="30"/>
    <x v="0"/>
    <x v="0"/>
    <n v="274.95"/>
    <n v="2.2000000000000002"/>
    <n v="1"/>
  </r>
  <r>
    <s v="Big"/>
    <x v="9"/>
    <x v="1"/>
    <s v="AVX512"/>
    <n v="30"/>
    <x v="0"/>
    <x v="0"/>
    <n v="20.38"/>
    <n v="15"/>
    <n v="6.8181818181818175"/>
  </r>
  <r>
    <s v="Big"/>
    <x v="9"/>
    <x v="2"/>
    <s v="AVX512"/>
    <n v="30"/>
    <x v="0"/>
    <x v="0"/>
    <n v="19.190000000000001"/>
    <n v="13.6"/>
    <n v="6.1818181818181808"/>
  </r>
  <r>
    <s v="Big"/>
    <x v="9"/>
    <x v="3"/>
    <s v="AVX512"/>
    <n v="30"/>
    <x v="0"/>
    <x v="0"/>
    <n v="232.78"/>
    <n v="12.9"/>
    <n v="5.8636363636363633"/>
  </r>
  <r>
    <s v="Big"/>
    <x v="9"/>
    <x v="0"/>
    <s v="AVX512"/>
    <n v="30"/>
    <x v="0"/>
    <x v="1"/>
    <n v="708.34"/>
    <n v="0.7"/>
    <n v="0.31818181818181812"/>
  </r>
  <r>
    <s v="Big"/>
    <x v="9"/>
    <x v="1"/>
    <s v="AVX512"/>
    <n v="30"/>
    <x v="0"/>
    <x v="1"/>
    <n v="25.03"/>
    <n v="12.5"/>
    <n v="5.6818181818181817"/>
  </r>
  <r>
    <s v="Big"/>
    <x v="9"/>
    <x v="2"/>
    <s v="AVX512"/>
    <n v="30"/>
    <x v="0"/>
    <x v="1"/>
    <n v="21.79"/>
    <n v="12.4"/>
    <n v="5.6363636363636358"/>
  </r>
  <r>
    <s v="Big"/>
    <x v="9"/>
    <x v="3"/>
    <s v="AVX512"/>
    <n v="30"/>
    <x v="0"/>
    <x v="1"/>
    <n v="221.5"/>
    <n v="12.7"/>
    <n v="5.7727272727272716"/>
  </r>
  <r>
    <s v="Big"/>
    <x v="9"/>
    <x v="0"/>
    <s v="AVX512"/>
    <n v="30"/>
    <x v="1"/>
    <x v="1"/>
    <n v="681.51"/>
    <n v="1"/>
    <n v="0.45454545454545453"/>
  </r>
  <r>
    <s v="Big"/>
    <x v="9"/>
    <x v="1"/>
    <s v="AVX512"/>
    <n v="30"/>
    <x v="1"/>
    <x v="1"/>
    <n v="24.91"/>
    <n v="18"/>
    <n v="8.1818181818181817"/>
  </r>
  <r>
    <s v="Big"/>
    <x v="9"/>
    <x v="2"/>
    <s v="AVX512"/>
    <n v="30"/>
    <x v="1"/>
    <x v="1"/>
    <n v="21.84"/>
    <n v="18.100000000000001"/>
    <n v="8.2272727272727266"/>
  </r>
  <r>
    <s v="Big"/>
    <x v="9"/>
    <x v="3"/>
    <s v="AVX512"/>
    <n v="30"/>
    <x v="1"/>
    <x v="1"/>
    <n v="207.07"/>
    <n v="18.2"/>
    <n v="8.2727272727272716"/>
  </r>
  <r>
    <s v="Big"/>
    <x v="9"/>
    <x v="0"/>
    <s v="AVX512"/>
    <n v="30"/>
    <x v="7"/>
    <x v="1"/>
    <n v="5.16"/>
    <n v="1.4"/>
    <n v="0.63636363636363624"/>
  </r>
  <r>
    <s v="Big"/>
    <x v="9"/>
    <x v="1"/>
    <s v="AVX512"/>
    <n v="30"/>
    <x v="7"/>
    <x v="1"/>
    <n v="24.89"/>
    <n v="25.7"/>
    <n v="11.68181818181818"/>
  </r>
  <r>
    <s v="Big"/>
    <x v="9"/>
    <x v="2"/>
    <s v="AVX512"/>
    <n v="30"/>
    <x v="7"/>
    <x v="1"/>
    <n v="21.66"/>
    <n v="25.7"/>
    <n v="11.68181818181818"/>
  </r>
  <r>
    <s v="Big"/>
    <x v="9"/>
    <x v="3"/>
    <s v="AVX512"/>
    <n v="30"/>
    <x v="7"/>
    <x v="1"/>
    <n v="151.83000000000001"/>
    <n v="24.8"/>
    <n v="11.272727272727272"/>
  </r>
  <r>
    <s v="Big"/>
    <x v="9"/>
    <x v="0"/>
    <s v="AVX512"/>
    <n v="30"/>
    <x v="3"/>
    <x v="1"/>
    <n v="5.17"/>
    <n v="1.6"/>
    <n v="0.72727272727272729"/>
  </r>
  <r>
    <s v="Big"/>
    <x v="9"/>
    <x v="1"/>
    <s v="AVX512"/>
    <n v="30"/>
    <x v="3"/>
    <x v="1"/>
    <n v="24.94"/>
    <n v="27.5"/>
    <n v="12.499999999999998"/>
  </r>
  <r>
    <s v="Big"/>
    <x v="9"/>
    <x v="2"/>
    <s v="AVX512"/>
    <n v="30"/>
    <x v="3"/>
    <x v="1"/>
    <n v="21.71"/>
    <n v="27.7"/>
    <n v="12.59090909090909"/>
  </r>
  <r>
    <s v="Big"/>
    <x v="9"/>
    <x v="3"/>
    <s v="AVX512"/>
    <n v="30"/>
    <x v="3"/>
    <x v="1"/>
    <n v="37.409999999999997"/>
    <n v="26.3"/>
    <n v="11.954545454545453"/>
  </r>
  <r>
    <s v="Big"/>
    <x v="9"/>
    <x v="0"/>
    <s v="AVX512"/>
    <n v="30"/>
    <x v="4"/>
    <x v="1"/>
    <n v="5.15"/>
    <n v="1.8"/>
    <n v="0.81818181818181812"/>
  </r>
  <r>
    <s v="Big"/>
    <x v="9"/>
    <x v="1"/>
    <s v="AVX512"/>
    <n v="30"/>
    <x v="4"/>
    <x v="1"/>
    <n v="24.94"/>
    <n v="30.5"/>
    <n v="13.863636363636363"/>
  </r>
  <r>
    <s v="Big"/>
    <x v="9"/>
    <x v="2"/>
    <s v="AVX512"/>
    <n v="30"/>
    <x v="4"/>
    <x v="1"/>
    <n v="21.53"/>
    <n v="31.4"/>
    <n v="14.272727272727272"/>
  </r>
  <r>
    <s v="Big"/>
    <x v="9"/>
    <x v="3"/>
    <s v="AVX512"/>
    <n v="30"/>
    <x v="4"/>
    <x v="1"/>
    <n v="133.22999999999999"/>
    <n v="28.7"/>
    <n v="13.045454545454543"/>
  </r>
  <r>
    <s v="Big"/>
    <x v="9"/>
    <x v="0"/>
    <s v="AVX512"/>
    <n v="30"/>
    <x v="5"/>
    <x v="1"/>
    <n v="5.17"/>
    <n v="2"/>
    <n v="0.90909090909090906"/>
  </r>
  <r>
    <s v="Big"/>
    <x v="9"/>
    <x v="1"/>
    <s v="AVX512"/>
    <n v="30"/>
    <x v="5"/>
    <x v="1"/>
    <n v="24.92"/>
    <n v="33"/>
    <n v="14.999999999999998"/>
  </r>
  <r>
    <s v="Big"/>
    <x v="9"/>
    <x v="2"/>
    <s v="AVX512"/>
    <n v="30"/>
    <x v="5"/>
    <x v="1"/>
    <n v="21.56"/>
    <n v="34.200000000000003"/>
    <n v="15.545454545454545"/>
  </r>
  <r>
    <s v="Big"/>
    <x v="9"/>
    <x v="3"/>
    <s v="AVX512"/>
    <n v="30"/>
    <x v="5"/>
    <x v="1"/>
    <n v="52.71"/>
    <n v="30.4"/>
    <n v="13.818181818181817"/>
  </r>
  <r>
    <s v="Big"/>
    <x v="9"/>
    <x v="0"/>
    <s v="AVX512"/>
    <n v="30"/>
    <x v="6"/>
    <x v="1"/>
    <n v="5.14"/>
    <n v="2.2000000000000002"/>
    <n v="1"/>
  </r>
  <r>
    <s v="Big"/>
    <x v="9"/>
    <x v="1"/>
    <s v="AVX512"/>
    <n v="30"/>
    <x v="6"/>
    <x v="1"/>
    <n v="24.88"/>
    <n v="34.4"/>
    <n v="15.636363636363635"/>
  </r>
  <r>
    <s v="Big"/>
    <x v="9"/>
    <x v="2"/>
    <s v="AVX512"/>
    <n v="30"/>
    <x v="6"/>
    <x v="1"/>
    <n v="21.66"/>
    <n v="35.200000000000003"/>
    <n v="16"/>
  </r>
  <r>
    <s v="Big"/>
    <x v="9"/>
    <x v="3"/>
    <s v="AVX512"/>
    <n v="30"/>
    <x v="6"/>
    <x v="1"/>
    <n v="73.069999999999993"/>
    <n v="31"/>
    <n v="14.09090909090909"/>
  </r>
  <r>
    <s v="Big"/>
    <x v="10"/>
    <x v="0"/>
    <s v="AVX512"/>
    <n v="5"/>
    <x v="0"/>
    <x v="0"/>
    <n v="3.76"/>
    <n v="99374"/>
    <n v="1"/>
  </r>
  <r>
    <s v="Big"/>
    <x v="10"/>
    <x v="1"/>
    <s v="AVX512"/>
    <n v="5"/>
    <x v="0"/>
    <x v="0"/>
    <n v="7.89"/>
    <n v="135425"/>
    <n v="1.3627810091170729"/>
  </r>
  <r>
    <s v="Big"/>
    <x v="10"/>
    <x v="2"/>
    <s v="AVX512"/>
    <n v="5"/>
    <x v="0"/>
    <x v="0"/>
    <n v="7.89"/>
    <n v="136775"/>
    <n v="1.3763660514822791"/>
  </r>
  <r>
    <s v="Big"/>
    <x v="10"/>
    <x v="3"/>
    <s v="AVX512"/>
    <n v="5"/>
    <x v="0"/>
    <x v="0"/>
    <n v="7.43"/>
    <n v="107580"/>
    <n v="1.0825769315917644"/>
  </r>
  <r>
    <s v="Big"/>
    <x v="11"/>
    <x v="0"/>
    <s v="AVX512"/>
    <n v="10"/>
    <x v="0"/>
    <x v="0"/>
    <n v="3.6"/>
    <n v="95682"/>
    <n v="1"/>
  </r>
  <r>
    <s v="Big"/>
    <x v="11"/>
    <x v="1"/>
    <s v="AVX512"/>
    <n v="10"/>
    <x v="0"/>
    <x v="0"/>
    <n v="8.11"/>
    <n v="128525"/>
    <n v="1.343251604272486"/>
  </r>
  <r>
    <s v="Big"/>
    <x v="11"/>
    <x v="2"/>
    <s v="AVX512"/>
    <n v="10"/>
    <x v="0"/>
    <x v="0"/>
    <n v="8.11"/>
    <n v="130600"/>
    <n v="1.3649380238707385"/>
  </r>
  <r>
    <s v="Big"/>
    <x v="11"/>
    <x v="3"/>
    <s v="AVX512"/>
    <n v="10"/>
    <x v="0"/>
    <x v="0"/>
    <n v="5.98"/>
    <n v="115500"/>
    <n v="1.2071235969147802"/>
  </r>
  <r>
    <s v="Big"/>
    <x v="12"/>
    <x v="0"/>
    <s v="AVX512"/>
    <n v="15"/>
    <x v="0"/>
    <x v="0"/>
    <n v="3.6"/>
    <n v="49002"/>
    <n v="1"/>
  </r>
  <r>
    <s v="Big"/>
    <x v="12"/>
    <x v="1"/>
    <s v="AVX512"/>
    <n v="15"/>
    <x v="0"/>
    <x v="0"/>
    <n v="8.18"/>
    <n v="84868"/>
    <n v="1.7319293090077956"/>
  </r>
  <r>
    <s v="Big"/>
    <x v="12"/>
    <x v="2"/>
    <s v="AVX512"/>
    <n v="15"/>
    <x v="0"/>
    <x v="0"/>
    <n v="8.18"/>
    <n v="84907.5"/>
    <n v="1.732735398555161"/>
  </r>
  <r>
    <s v="Big"/>
    <x v="12"/>
    <x v="3"/>
    <s v="AVX512"/>
    <n v="15"/>
    <x v="0"/>
    <x v="0"/>
    <n v="6.28"/>
    <n v="75534"/>
    <n v="1.5414472878658014"/>
  </r>
  <r>
    <s v="Big"/>
    <x v="13"/>
    <x v="0"/>
    <s v="AVX512"/>
    <n v="20"/>
    <x v="0"/>
    <x v="0"/>
    <n v="3.6"/>
    <n v="2861.8"/>
    <n v="1"/>
  </r>
  <r>
    <s v="Big"/>
    <x v="13"/>
    <x v="1"/>
    <s v="AVX512"/>
    <n v="20"/>
    <x v="0"/>
    <x v="0"/>
    <n v="8.2200000000000006"/>
    <n v="6987"/>
    <n v="2.4414704032427141"/>
  </r>
  <r>
    <s v="Big"/>
    <x v="13"/>
    <x v="2"/>
    <s v="AVX512"/>
    <n v="20"/>
    <x v="0"/>
    <x v="0"/>
    <n v="8.2200000000000006"/>
    <n v="6960.2"/>
    <n v="2.4321056677615482"/>
  </r>
  <r>
    <s v="Big"/>
    <x v="13"/>
    <x v="3"/>
    <s v="AVX512"/>
    <n v="20"/>
    <x v="0"/>
    <x v="0"/>
    <n v="5.93"/>
    <n v="7529.6"/>
    <n v="2.6310713536934798"/>
  </r>
  <r>
    <s v="Big"/>
    <x v="14"/>
    <x v="0"/>
    <s v="AVX512"/>
    <n v="25"/>
    <x v="0"/>
    <x v="0"/>
    <n v="3.57"/>
    <n v="76.2"/>
    <n v="1"/>
  </r>
  <r>
    <s v="Big"/>
    <x v="14"/>
    <x v="1"/>
    <s v="AVX512"/>
    <n v="25"/>
    <x v="0"/>
    <x v="0"/>
    <n v="8.07"/>
    <n v="189.1"/>
    <n v="2.4816272965879262"/>
  </r>
  <r>
    <s v="Big"/>
    <x v="14"/>
    <x v="2"/>
    <s v="AVX512"/>
    <n v="25"/>
    <x v="0"/>
    <x v="0"/>
    <n v="8.07"/>
    <n v="193"/>
    <n v="2.5328083989501313"/>
  </r>
  <r>
    <s v="Big"/>
    <x v="14"/>
    <x v="3"/>
    <s v="AVX512"/>
    <n v="25"/>
    <x v="0"/>
    <x v="0"/>
    <n v="6.08"/>
    <n v="213.5"/>
    <n v="2.8018372703412071"/>
  </r>
  <r>
    <m/>
    <x v="15"/>
    <x v="4"/>
    <m/>
    <m/>
    <x v="8"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838">
      <pivotArea outline="0" collapsedLevelsAreSubtotals="1" fieldPosition="0"/>
    </format>
    <format dxfId="837">
      <pivotArea dataOnly="0" labelOnly="1" fieldPosition="0">
        <references count="1">
          <reference field="1" count="0"/>
        </references>
      </pivotArea>
    </format>
    <format dxfId="836">
      <pivotArea outline="0" collapsedLevelsAreSubtotals="1" fieldPosition="0"/>
    </format>
    <format dxfId="835">
      <pivotArea field="1" type="button" dataOnly="0" labelOnly="1" outline="0" axis="axisCol" fieldPosition="0"/>
    </format>
    <format dxfId="834">
      <pivotArea field="0" type="button" dataOnly="0" labelOnly="1" outline="0" axis="axisCol" fieldPosition="1"/>
    </format>
    <format dxfId="833">
      <pivotArea type="topRight" dataOnly="0" labelOnly="1" outline="0" fieldPosition="0"/>
    </format>
    <format dxfId="832">
      <pivotArea dataOnly="0" labelOnly="1" fieldPosition="0">
        <references count="1">
          <reference field="1" count="0"/>
        </references>
      </pivotArea>
    </format>
    <format dxfId="831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830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829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828">
      <pivotArea type="origin" dataOnly="0" labelOnly="1" outline="0" fieldPosition="0"/>
    </format>
    <format dxfId="827">
      <pivotArea field="1" type="button" dataOnly="0" labelOnly="1" outline="0" axis="axisCol" fieldPosition="0"/>
    </format>
    <format dxfId="826">
      <pivotArea field="0" type="button" dataOnly="0" labelOnly="1" outline="0" axis="axisCol" fieldPosition="1"/>
    </format>
    <format dxfId="825">
      <pivotArea type="topRight" dataOnly="0" labelOnly="1" outline="0" fieldPosition="0"/>
    </format>
    <format dxfId="824">
      <pivotArea field="3" type="button" dataOnly="0" labelOnly="1" outline="0" axis="axisRow" fieldPosition="0"/>
    </format>
    <format dxfId="823">
      <pivotArea dataOnly="0" labelOnly="1" fieldPosition="0">
        <references count="1">
          <reference field="1" count="0"/>
        </references>
      </pivotArea>
    </format>
    <format dxfId="822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821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820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819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818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817">
      <pivotArea outline="0" collapsedLevelsAreSubtotals="1" fieldPosition="0"/>
    </format>
    <format dxfId="816">
      <pivotArea field="0" type="button" dataOnly="0" labelOnly="1" outline="0" axis="axisCol" fieldPosition="1"/>
    </format>
    <format dxfId="815">
      <pivotArea field="1" type="button" dataOnly="0" labelOnly="1" outline="0" axis="axisCol" fieldPosition="2"/>
    </format>
    <format dxfId="814">
      <pivotArea type="topRight" dataOnly="0" labelOnly="1" outline="0" fieldPosition="0"/>
    </format>
    <format dxfId="813">
      <pivotArea dataOnly="0" labelOnly="1" fieldPosition="0">
        <references count="1">
          <reference field="0" count="0"/>
        </references>
      </pivotArea>
    </format>
    <format dxfId="812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11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810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809">
      <pivotArea outline="0" collapsedLevelsAreSubtotals="1" fieldPosition="0"/>
    </format>
    <format dxfId="808">
      <pivotArea field="0" type="button" dataOnly="0" labelOnly="1" outline="0" axis="axisCol" fieldPosition="1"/>
    </format>
    <format dxfId="807">
      <pivotArea field="1" type="button" dataOnly="0" labelOnly="1" outline="0" axis="axisCol" fieldPosition="2"/>
    </format>
    <format dxfId="806">
      <pivotArea type="topRight" dataOnly="0" labelOnly="1" outline="0" fieldPosition="0"/>
    </format>
    <format dxfId="805">
      <pivotArea dataOnly="0" labelOnly="1" fieldPosition="0">
        <references count="1">
          <reference field="0" count="0"/>
        </references>
      </pivotArea>
    </format>
    <format dxfId="804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03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802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801">
      <pivotArea outline="0" collapsedLevelsAreSubtotals="1" fieldPosition="0"/>
    </format>
    <format dxfId="800">
      <pivotArea field="0" type="button" dataOnly="0" labelOnly="1" outline="0" axis="axisCol" fieldPosition="1"/>
    </format>
    <format dxfId="799">
      <pivotArea field="1" type="button" dataOnly="0" labelOnly="1" outline="0" axis="axisCol" fieldPosition="2"/>
    </format>
    <format dxfId="798">
      <pivotArea type="topRight" dataOnly="0" labelOnly="1" outline="0" fieldPosition="0"/>
    </format>
    <format dxfId="797">
      <pivotArea outline="0" collapsedLevelsAreSubtotals="1" fieldPosition="0"/>
    </format>
    <format dxfId="796">
      <pivotArea field="0" type="button" dataOnly="0" labelOnly="1" outline="0" axis="axisCol" fieldPosition="1"/>
    </format>
    <format dxfId="795">
      <pivotArea field="1" type="button" dataOnly="0" labelOnly="1" outline="0" axis="axisCol" fieldPosition="2"/>
    </format>
    <format dxfId="794">
      <pivotArea type="topRight" dataOnly="0" labelOnly="1" outline="0" fieldPosition="0"/>
    </format>
    <format dxfId="793">
      <pivotArea outline="0" collapsedLevelsAreSubtotals="1" fieldPosition="0"/>
    </format>
    <format dxfId="792">
      <pivotArea field="2" type="button" dataOnly="0" labelOnly="1" outline="0" axis="axisCol" fieldPosition="0"/>
    </format>
    <format dxfId="791">
      <pivotArea field="0" type="button" dataOnly="0" labelOnly="1" outline="0" axis="axisCol" fieldPosition="1"/>
    </format>
    <format dxfId="790">
      <pivotArea field="1" type="button" dataOnly="0" labelOnly="1" outline="0" axis="axisCol" fieldPosition="2"/>
    </format>
    <format dxfId="789">
      <pivotArea type="topRight" dataOnly="0" labelOnly="1" outline="0" fieldPosition="0"/>
    </format>
    <format dxfId="788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787">
      <pivotArea dataOnly="0" labelOnly="1" fieldPosition="0">
        <references count="1">
          <reference field="2" count="1">
            <x v="0"/>
          </reference>
        </references>
      </pivotArea>
    </format>
    <format dxfId="786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785">
      <pivotArea outline="0" collapsedLevelsAreSubtotals="1" fieldPosition="0"/>
    </format>
    <format dxfId="784">
      <pivotArea field="0" type="button" dataOnly="0" labelOnly="1" outline="0" axis="axisCol" fieldPosition="1"/>
    </format>
    <format dxfId="783">
      <pivotArea field="1" type="button" dataOnly="0" labelOnly="1" outline="0" axis="axisCol" fieldPosition="2"/>
    </format>
    <format dxfId="782">
      <pivotArea type="topRight" dataOnly="0" labelOnly="1" outline="0" fieldPosition="0"/>
    </format>
    <format dxfId="781">
      <pivotArea outline="0" collapsedLevelsAreSubtotals="1" fieldPosition="0"/>
    </format>
    <format dxfId="780">
      <pivotArea field="0" type="button" dataOnly="0" labelOnly="1" outline="0" axis="axisCol" fieldPosition="1"/>
    </format>
    <format dxfId="779">
      <pivotArea field="1" type="button" dataOnly="0" labelOnly="1" outline="0" axis="axisCol" fieldPosition="2"/>
    </format>
    <format dxfId="778">
      <pivotArea type="topRight" dataOnly="0" labelOnly="1" outline="0" fieldPosition="0"/>
    </format>
    <format dxfId="777">
      <pivotArea outline="0" collapsedLevelsAreSubtotals="1" fieldPosition="0"/>
    </format>
    <format dxfId="776">
      <pivotArea field="2" type="button" dataOnly="0" labelOnly="1" outline="0" axis="axisCol" fieldPosition="0"/>
    </format>
    <format dxfId="775">
      <pivotArea field="0" type="button" dataOnly="0" labelOnly="1" outline="0" axis="axisCol" fieldPosition="1"/>
    </format>
    <format dxfId="774">
      <pivotArea field="1" type="button" dataOnly="0" labelOnly="1" outline="0" axis="axisCol" fieldPosition="2"/>
    </format>
    <format dxfId="773">
      <pivotArea type="topRight" dataOnly="0" labelOnly="1" outline="0" fieldPosition="0"/>
    </format>
    <format dxfId="772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771">
      <pivotArea dataOnly="0" labelOnly="1" fieldPosition="0">
        <references count="1">
          <reference field="2" count="1">
            <x v="0"/>
          </reference>
        </references>
      </pivotArea>
    </format>
    <format dxfId="770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769">
      <pivotArea outline="0" collapsedLevelsAreSubtotals="1" fieldPosition="0"/>
    </format>
    <format dxfId="768">
      <pivotArea field="0" type="button" dataOnly="0" labelOnly="1" outline="0" axis="axisCol" fieldPosition="0"/>
    </format>
    <format dxfId="767">
      <pivotArea field="1" type="button" dataOnly="0" labelOnly="1" outline="0" axis="axisCol" fieldPosition="2"/>
    </format>
    <format dxfId="766">
      <pivotArea type="topRight" dataOnly="0" labelOnly="1" outline="0" fieldPosition="0"/>
    </format>
    <format dxfId="765">
      <pivotArea outline="0" collapsedLevelsAreSubtotals="1" fieldPosition="0"/>
    </format>
    <format dxfId="764">
      <pivotArea field="0" type="button" dataOnly="0" labelOnly="1" outline="0" axis="axisCol" fieldPosition="0"/>
    </format>
    <format dxfId="763">
      <pivotArea field="1" type="button" dataOnly="0" labelOnly="1" outline="0" axis="axisCol" fieldPosition="2"/>
    </format>
    <format dxfId="762">
      <pivotArea type="topRight" dataOnly="0" labelOnly="1" outline="0" fieldPosition="0"/>
    </format>
    <format dxfId="761">
      <pivotArea outline="0" collapsedLevelsAreSubtotals="1" fieldPosition="0"/>
    </format>
    <format dxfId="760">
      <pivotArea field="2" type="button" dataOnly="0" labelOnly="1" outline="0" axis="axisCol" fieldPosition="1"/>
    </format>
    <format dxfId="759">
      <pivotArea field="0" type="button" dataOnly="0" labelOnly="1" outline="0" axis="axisCol" fieldPosition="0"/>
    </format>
    <format dxfId="758">
      <pivotArea field="1" type="button" dataOnly="0" labelOnly="1" outline="0" axis="axisCol" fieldPosition="2"/>
    </format>
    <format dxfId="757">
      <pivotArea type="topRight" dataOnly="0" labelOnly="1" outline="0" fieldPosition="0"/>
    </format>
    <format dxfId="756">
      <pivotArea dataOnly="0" labelOnly="1" fieldPosition="0">
        <references count="1">
          <reference field="2" count="1">
            <x v="0"/>
          </reference>
        </references>
      </pivotArea>
    </format>
    <format dxfId="755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754">
      <pivotArea outline="0" collapsedLevelsAreSubtotals="1" fieldPosition="0"/>
    </format>
    <format dxfId="753">
      <pivotArea field="0" type="button" dataOnly="0" labelOnly="1" outline="0" axis="axisCol" fieldPosition="1"/>
    </format>
    <format dxfId="752">
      <pivotArea field="1" type="button" dataOnly="0" labelOnly="1" outline="0" axis="axisCol" fieldPosition="2"/>
    </format>
    <format dxfId="751">
      <pivotArea type="topRight" dataOnly="0" labelOnly="1" outline="0" fieldPosition="0"/>
    </format>
    <format dxfId="750">
      <pivotArea outline="0" collapsedLevelsAreSubtotals="1" fieldPosition="0"/>
    </format>
    <format dxfId="749">
      <pivotArea field="0" type="button" dataOnly="0" labelOnly="1" outline="0" axis="axisCol" fieldPosition="1"/>
    </format>
    <format dxfId="748">
      <pivotArea field="1" type="button" dataOnly="0" labelOnly="1" outline="0" axis="axisCol" fieldPosition="2"/>
    </format>
    <format dxfId="747">
      <pivotArea type="topRight" dataOnly="0" labelOnly="1" outline="0" fieldPosition="0"/>
    </format>
    <format dxfId="746">
      <pivotArea outline="0" collapsedLevelsAreSubtotals="1" fieldPosition="0"/>
    </format>
    <format dxfId="745">
      <pivotArea field="2" type="button" dataOnly="0" labelOnly="1" outline="0" axis="axisCol" fieldPosition="0"/>
    </format>
    <format dxfId="744">
      <pivotArea field="0" type="button" dataOnly="0" labelOnly="1" outline="0" axis="axisCol" fieldPosition="1"/>
    </format>
    <format dxfId="743">
      <pivotArea field="1" type="button" dataOnly="0" labelOnly="1" outline="0" axis="axisCol" fieldPosition="2"/>
    </format>
    <format dxfId="742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324F1-EDDB-4EAF-8EEB-5EBAACE0EEBF}" name="PivotTable2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Test,Fuse" colHeaderCaption="Type ">
  <location ref="L19:P43" firstHeaderRow="1" firstDataRow="2" firstDataCol="1"/>
  <pivotFields count="10">
    <pivotField showAll="0"/>
    <pivotField axis="axisRow" showAll="0" defaultSubtotal="0">
      <items count="8">
        <item x="2"/>
        <item x="3"/>
        <item x="4"/>
        <item x="0"/>
        <item x="1"/>
        <item x="5"/>
        <item x="6"/>
        <item h="1" x="7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/>
  </pivotFields>
  <rowFields count="2">
    <field x="1"/>
    <field x="6"/>
  </rowFields>
  <rowItems count="23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 SpeedUp " fld="9" subtotal="average" baseField="1" baseItem="0" numFmtId="2"/>
  </dataFields>
  <formats count="3">
    <format dxfId="741">
      <pivotArea outline="0" collapsedLevelsAreSubtotals="1" fieldPosition="0"/>
    </format>
    <format dxfId="740">
      <pivotArea outline="0" collapsedLevelsAreSubtotals="1" fieldPosition="0"/>
    </format>
    <format dxfId="739">
      <pivotArea dataOnly="0" labelOnly="1" fieldPosition="0">
        <references count="1">
          <reference field="2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52E39-6913-48D5-93FE-CFDD745F6670}" name="PivotTable1" cacheId="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e, Thrds" colHeaderCaption="Type ">
  <location ref="L3:P42" firstHeaderRow="1" firstDataRow="2" firstDataCol="1"/>
  <pivotFields count="10">
    <pivotField showAll="0"/>
    <pivotField axis="axisRow" showAll="0" defaultSubtotal="0">
      <items count="11">
        <item sd="0" x="2"/>
        <item sd="0" x="3"/>
        <item sd="0" x="4"/>
        <item sd="0" x="0"/>
        <item sd="0" x="1"/>
        <item h="1" m="1" x="10"/>
        <item h="1" m="1" x="9"/>
        <item h="1" x="8"/>
        <item x="5"/>
        <item x="6"/>
        <item x="7"/>
      </items>
    </pivotField>
    <pivotField axis="axisCol" showAll="0" sortType="descending">
      <items count="6">
        <item x="4"/>
        <item x="0"/>
        <item x="1"/>
        <item x="2"/>
        <item x="3"/>
        <item t="default"/>
      </items>
    </pivotField>
    <pivotField showAll="0"/>
    <pivotField showAll="0"/>
    <pivotField axis="axisRow" showAll="0" sortType="ascending">
      <items count="10">
        <item x="0"/>
        <item x="1"/>
        <item x="2"/>
        <item x="7"/>
        <item x="3"/>
        <item x="4"/>
        <item x="5"/>
        <item x="6"/>
        <item x="8"/>
        <item t="default"/>
      </items>
    </pivotField>
    <pivotField axis="axisRow" showAll="0" defaultSubtotal="0">
      <items count="4">
        <item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38">
    <i>
      <x/>
    </i>
    <i>
      <x v="1"/>
    </i>
    <i>
      <x v="2"/>
    </i>
    <i>
      <x v="3"/>
    </i>
    <i>
      <x v="4"/>
    </i>
    <i>
      <x v="8"/>
    </i>
    <i r="1">
      <x/>
    </i>
    <i r="1">
      <x v="1"/>
    </i>
    <i r="1">
      <x v="2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>
      <x v="9"/>
    </i>
    <i r="1">
      <x/>
    </i>
    <i r="1">
      <x v="1"/>
    </i>
    <i r="1">
      <x v="2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>
      <x v="10"/>
    </i>
    <i r="1">
      <x/>
    </i>
    <i r="1">
      <x v="1"/>
    </i>
    <i r="1">
      <x v="2"/>
    </i>
    <i r="2">
      <x/>
    </i>
    <i r="2">
      <x v="1"/>
    </i>
    <i r="2">
      <x v="3"/>
    </i>
    <i r="2">
      <x v="4"/>
    </i>
    <i r="2">
      <x v="5"/>
    </i>
    <i r="2">
      <x v="6"/>
    </i>
    <i r="2">
      <x v="7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 Up" fld="9" subtotal="max" baseField="0" baseItem="0" numFmtId="2"/>
  </dataFields>
  <formats count="3">
    <format dxfId="738">
      <pivotArea outline="0" collapsedLevelsAreSubtotals="1" fieldPosition="0"/>
    </format>
    <format dxfId="737">
      <pivotArea outline="0" collapsedLevelsAreSubtotals="1" fieldPosition="0"/>
    </format>
    <format dxfId="736">
      <pivotArea dataOnly="0" labelOnly="1" fieldPosition="0">
        <references count="1">
          <reference field="2" count="4">
            <x v="1"/>
            <x v="2"/>
            <x v="3"/>
            <x v="4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4477AF-6CF0-4F8D-B573-C8142A4F6A03}" name="PivotTable4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R36:V67" firstHeaderRow="1" firstDataRow="2" firstDataCol="1"/>
  <pivotFields count="10">
    <pivotField showAll="0"/>
    <pivotField axis="axisRow" showAll="0" defaultSubtotal="0">
      <items count="24">
        <item h="1" sd="0" x="0"/>
        <item h="1" sd="0" x="1"/>
        <item h="1" m="1" x="16"/>
        <item h="1" sd="0" m="1" x="20"/>
        <item h="1" sd="0" x="10"/>
        <item h="1" sd="0" x="11"/>
        <item h="1" sd="0" x="12"/>
        <item h="1" sd="0" x="13"/>
        <item h="1" sd="0" x="14"/>
        <item h="1" x="2"/>
        <item h="1" x="3"/>
        <item h="1" x="4"/>
        <item h="1" x="5"/>
        <item h="1" x="6"/>
        <item x="7"/>
        <item x="8"/>
        <item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dataField="1" showAll="0"/>
    <pivotField showAll="0"/>
  </pivotFields>
  <rowFields count="3">
    <field x="1"/>
    <field x="6"/>
    <field x="5"/>
  </rowFields>
  <rowItems count="30">
    <i>
      <x v="14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5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6"/>
    </i>
    <i r="1">
      <x v="2"/>
    </i>
    <i r="1">
      <x v="3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um of gps" fld="8" baseField="0" baseItem="0" numFmtId="165"/>
  </dataFields>
  <formats count="67">
    <format dxfId="512">
      <pivotArea outline="0" collapsedLevelsAreSubtotals="1" fieldPosition="0"/>
    </format>
    <format dxfId="513">
      <pivotArea type="all" dataOnly="0" outline="0" fieldPosition="0"/>
    </format>
    <format dxfId="514">
      <pivotArea outline="0" collapsedLevelsAreSubtotals="1" fieldPosition="0"/>
    </format>
    <format dxfId="515">
      <pivotArea type="origin" dataOnly="0" labelOnly="1" outline="0" fieldPosition="0"/>
    </format>
    <format dxfId="516">
      <pivotArea field="2" type="button" dataOnly="0" labelOnly="1" outline="0" axis="axisCol" fieldPosition="0"/>
    </format>
    <format dxfId="517">
      <pivotArea type="topRight" dataOnly="0" labelOnly="1" outline="0" fieldPosition="0"/>
    </format>
    <format dxfId="518">
      <pivotArea field="1" type="button" dataOnly="0" labelOnly="1" outline="0" axis="axisRow" fieldPosition="0"/>
    </format>
    <format dxfId="519">
      <pivotArea dataOnly="0" labelOnly="1" fieldPosition="0">
        <references count="1">
          <reference field="1" count="0"/>
        </references>
      </pivotArea>
    </format>
    <format dxfId="520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521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522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523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524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525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526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527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528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29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30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31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32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33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534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535">
      <pivotArea dataOnly="0" labelOnly="1" fieldPosition="0">
        <references count="1">
          <reference field="2" count="0"/>
        </references>
      </pivotArea>
    </format>
    <format dxfId="536">
      <pivotArea type="all" dataOnly="0" outline="0" fieldPosition="0"/>
    </format>
    <format dxfId="537">
      <pivotArea outline="0" collapsedLevelsAreSubtotals="1" fieldPosition="0"/>
    </format>
    <format dxfId="538">
      <pivotArea type="origin" dataOnly="0" labelOnly="1" outline="0" fieldPosition="0"/>
    </format>
    <format dxfId="539">
      <pivotArea field="2" type="button" dataOnly="0" labelOnly="1" outline="0" axis="axisCol" fieldPosition="0"/>
    </format>
    <format dxfId="540">
      <pivotArea type="topRight" dataOnly="0" labelOnly="1" outline="0" fieldPosition="0"/>
    </format>
    <format dxfId="541">
      <pivotArea field="1" type="button" dataOnly="0" labelOnly="1" outline="0" axis="axisRow" fieldPosition="0"/>
    </format>
    <format dxfId="542">
      <pivotArea dataOnly="0" labelOnly="1" fieldPosition="0">
        <references count="1">
          <reference field="1" count="0"/>
        </references>
      </pivotArea>
    </format>
    <format dxfId="543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544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545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546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547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548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549">
      <pivotArea dataOnly="0" labelOnly="1" fieldPosition="0">
        <references count="1">
          <reference field="2" count="0"/>
        </references>
      </pivotArea>
    </format>
    <format dxfId="550">
      <pivotArea type="all" dataOnly="0" outline="0" fieldPosition="0"/>
    </format>
    <format dxfId="551">
      <pivotArea outline="0" collapsedLevelsAreSubtotals="1" fieldPosition="0"/>
    </format>
    <format dxfId="552">
      <pivotArea type="origin" dataOnly="0" labelOnly="1" outline="0" fieldPosition="0"/>
    </format>
    <format dxfId="553">
      <pivotArea field="2" type="button" dataOnly="0" labelOnly="1" outline="0" axis="axisCol" fieldPosition="0"/>
    </format>
    <format dxfId="554">
      <pivotArea type="topRight" dataOnly="0" labelOnly="1" outline="0" fieldPosition="0"/>
    </format>
    <format dxfId="555">
      <pivotArea field="1" type="button" dataOnly="0" labelOnly="1" outline="0" axis="axisRow" fieldPosition="0"/>
    </format>
    <format dxfId="556">
      <pivotArea dataOnly="0" labelOnly="1" fieldPosition="0">
        <references count="1">
          <reference field="1" count="0"/>
        </references>
      </pivotArea>
    </format>
    <format dxfId="557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558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559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560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561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562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563">
      <pivotArea dataOnly="0" labelOnly="1" fieldPosition="0">
        <references count="1">
          <reference field="2" count="0"/>
        </references>
      </pivotArea>
    </format>
    <format dxfId="287">
      <pivotArea type="all" dataOnly="0" outline="0" fieldPosition="0"/>
    </format>
    <format dxfId="272">
      <pivotArea outline="0" collapsedLevelsAreSubtotals="1" fieldPosition="0"/>
    </format>
    <format dxfId="271">
      <pivotArea type="origin" dataOnly="0" labelOnly="1" outline="0" fieldPosition="0"/>
    </format>
    <format dxfId="270">
      <pivotArea field="2" type="button" dataOnly="0" labelOnly="1" outline="0" axis="axisCol" fieldPosition="0"/>
    </format>
    <format dxfId="269">
      <pivotArea type="topRight" dataOnly="0" labelOnly="1" outline="0" fieldPosition="0"/>
    </format>
    <format dxfId="268">
      <pivotArea field="1" type="button" dataOnly="0" labelOnly="1" outline="0" axis="axisRow" fieldPosition="0"/>
    </format>
    <format dxfId="267">
      <pivotArea dataOnly="0" labelOnly="1" fieldPosition="0">
        <references count="1">
          <reference field="1" count="0"/>
        </references>
      </pivotArea>
    </format>
    <format dxfId="266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265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264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263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62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61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60">
      <pivotArea dataOnly="0" labelOnly="1" fieldPosition="0">
        <references count="1">
          <reference field="2" count="0"/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8CF652-87BA-43E6-987D-1E396F52D6FB}" name="PivotTable3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L36:P64" firstHeaderRow="1" firstDataRow="2" firstDataCol="1"/>
  <pivotFields count="10">
    <pivotField showAll="0"/>
    <pivotField axis="axisRow" showAll="0" defaultSubtotal="0">
      <items count="24">
        <item sd="0" x="0"/>
        <item sd="0" x="1"/>
        <item m="1" x="16"/>
        <item h="1" sd="0" m="1" x="20"/>
        <item sd="0" x="10"/>
        <item sd="0" x="11"/>
        <item sd="0" x="12"/>
        <item sd="0" x="13"/>
        <item sd="0" x="14"/>
        <item x="2"/>
        <item x="3"/>
        <item x="4"/>
        <item x="5"/>
        <item x="6"/>
        <item h="1" x="7"/>
        <item h="1" x="8"/>
        <item h="1"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dataField="1" showAll="0"/>
    <pivotField showAll="0"/>
  </pivotFields>
  <rowFields count="3">
    <field x="1"/>
    <field x="6"/>
    <field x="5"/>
  </rowFields>
  <rowItems count="27">
    <i>
      <x/>
    </i>
    <i>
      <x v="1"/>
    </i>
    <i>
      <x v="4"/>
    </i>
    <i>
      <x v="5"/>
    </i>
    <i>
      <x v="6"/>
    </i>
    <i>
      <x v="7"/>
    </i>
    <i>
      <x v="8"/>
    </i>
    <i>
      <x v="9"/>
    </i>
    <i r="1">
      <x v="2"/>
    </i>
    <i r="1">
      <x v="3"/>
    </i>
    <i r="2">
      <x v="1"/>
    </i>
    <i>
      <x v="10"/>
    </i>
    <i r="1">
      <x v="2"/>
    </i>
    <i r="1">
      <x v="3"/>
    </i>
    <i r="2">
      <x v="1"/>
    </i>
    <i>
      <x v="11"/>
    </i>
    <i r="1">
      <x v="2"/>
    </i>
    <i r="1">
      <x v="3"/>
    </i>
    <i r="2">
      <x v="1"/>
    </i>
    <i>
      <x v="12"/>
    </i>
    <i r="1">
      <x v="2"/>
    </i>
    <i r="1">
      <x v="3"/>
    </i>
    <i r="2">
      <x v="1"/>
    </i>
    <i>
      <x v="13"/>
    </i>
    <i r="1">
      <x v="2"/>
    </i>
    <i r="1">
      <x v="3"/>
    </i>
    <i r="2">
      <x v="1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Gates/Sec" fld="8" baseField="0" baseItem="0" numFmtId="165"/>
  </dataFields>
  <formats count="79">
    <format dxfId="564">
      <pivotArea outline="0" collapsedLevelsAreSubtotals="1" fieldPosition="0"/>
    </format>
    <format dxfId="565">
      <pivotArea type="all" dataOnly="0" outline="0" fieldPosition="0"/>
    </format>
    <format dxfId="566">
      <pivotArea outline="0" collapsedLevelsAreSubtotals="1" fieldPosition="0"/>
    </format>
    <format dxfId="567">
      <pivotArea type="origin" dataOnly="0" labelOnly="1" outline="0" fieldPosition="0"/>
    </format>
    <format dxfId="568">
      <pivotArea field="2" type="button" dataOnly="0" labelOnly="1" outline="0" axis="axisCol" fieldPosition="0"/>
    </format>
    <format dxfId="569">
      <pivotArea type="topRight" dataOnly="0" labelOnly="1" outline="0" fieldPosition="0"/>
    </format>
    <format dxfId="570">
      <pivotArea field="1" type="button" dataOnly="0" labelOnly="1" outline="0" axis="axisRow" fieldPosition="0"/>
    </format>
    <format dxfId="571">
      <pivotArea dataOnly="0" labelOnly="1" fieldPosition="0">
        <references count="1">
          <reference field="1" count="0"/>
        </references>
      </pivotArea>
    </format>
    <format dxfId="572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573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574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575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576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577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578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579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580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81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82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83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84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85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586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587">
      <pivotArea dataOnly="0" labelOnly="1" fieldPosition="0">
        <references count="1">
          <reference field="2" count="0"/>
        </references>
      </pivotArea>
    </format>
    <format dxfId="588">
      <pivotArea type="all" dataOnly="0" outline="0" fieldPosition="0"/>
    </format>
    <format dxfId="589">
      <pivotArea outline="0" collapsedLevelsAreSubtotals="1" fieldPosition="0"/>
    </format>
    <format dxfId="590">
      <pivotArea type="origin" dataOnly="0" labelOnly="1" outline="0" fieldPosition="0"/>
    </format>
    <format dxfId="591">
      <pivotArea field="2" type="button" dataOnly="0" labelOnly="1" outline="0" axis="axisCol" fieldPosition="0"/>
    </format>
    <format dxfId="592">
      <pivotArea type="topRight" dataOnly="0" labelOnly="1" outline="0" fieldPosition="0"/>
    </format>
    <format dxfId="593">
      <pivotArea field="1" type="button" dataOnly="0" labelOnly="1" outline="0" axis="axisRow" fieldPosition="0"/>
    </format>
    <format dxfId="594">
      <pivotArea dataOnly="0" labelOnly="1" fieldPosition="0">
        <references count="1">
          <reference field="1" count="0"/>
        </references>
      </pivotArea>
    </format>
    <format dxfId="595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596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597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598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599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600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01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02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03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04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05">
      <pivotArea dataOnly="0" labelOnly="1" fieldPosition="0">
        <references count="1">
          <reference field="2" count="0"/>
        </references>
      </pivotArea>
    </format>
    <format dxfId="606">
      <pivotArea type="all" dataOnly="0" outline="0" fieldPosition="0"/>
    </format>
    <format dxfId="607">
      <pivotArea outline="0" collapsedLevelsAreSubtotals="1" fieldPosition="0"/>
    </format>
    <format dxfId="608">
      <pivotArea type="origin" dataOnly="0" labelOnly="1" outline="0" fieldPosition="0"/>
    </format>
    <format dxfId="609">
      <pivotArea field="2" type="button" dataOnly="0" labelOnly="1" outline="0" axis="axisCol" fieldPosition="0"/>
    </format>
    <format dxfId="610">
      <pivotArea type="topRight" dataOnly="0" labelOnly="1" outline="0" fieldPosition="0"/>
    </format>
    <format dxfId="611">
      <pivotArea field="1" type="button" dataOnly="0" labelOnly="1" outline="0" axis="axisRow" fieldPosition="0"/>
    </format>
    <format dxfId="612">
      <pivotArea dataOnly="0" labelOnly="1" fieldPosition="0">
        <references count="1">
          <reference field="1" count="0"/>
        </references>
      </pivotArea>
    </format>
    <format dxfId="613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614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615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616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617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618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19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0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1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2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3">
      <pivotArea dataOnly="0" labelOnly="1" fieldPosition="0">
        <references count="1">
          <reference field="2" count="0"/>
        </references>
      </pivotArea>
    </format>
    <format dxfId="259">
      <pivotArea type="all" dataOnly="0" outline="0" fieldPosition="0"/>
    </format>
    <format dxfId="240">
      <pivotArea outline="0" collapsedLevelsAreSubtotals="1" fieldPosition="0"/>
    </format>
    <format dxfId="239">
      <pivotArea type="origin" dataOnly="0" labelOnly="1" outline="0" fieldPosition="0"/>
    </format>
    <format dxfId="238">
      <pivotArea field="2" type="button" dataOnly="0" labelOnly="1" outline="0" axis="axisCol" fieldPosition="0"/>
    </format>
    <format dxfId="237">
      <pivotArea type="topRight" dataOnly="0" labelOnly="1" outline="0" fieldPosition="0"/>
    </format>
    <format dxfId="236">
      <pivotArea field="1" type="button" dataOnly="0" labelOnly="1" outline="0" axis="axisRow" fieldPosition="0"/>
    </format>
    <format dxfId="235">
      <pivotArea dataOnly="0" labelOnly="1" fieldPosition="0">
        <references count="1">
          <reference field="1" count="0"/>
        </references>
      </pivotArea>
    </format>
    <format dxfId="234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233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232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231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230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229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28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27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26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25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24">
      <pivotArea dataOnly="0" labelOnly="1" fieldPosition="0">
        <references count="1">
          <reference field="2" count="0"/>
        </references>
      </pivotArea>
    </format>
    <format dxfId="6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4411BB-19D6-4AF7-874B-8D4DBAFA3FBF}" name="PivotTable1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L3:P31" firstHeaderRow="1" firstDataRow="2" firstDataCol="1"/>
  <pivotFields count="10">
    <pivotField showAll="0"/>
    <pivotField axis="axisRow" showAll="0" defaultSubtotal="0">
      <items count="24">
        <item sd="0" x="0"/>
        <item sd="0" x="1"/>
        <item m="1" x="16"/>
        <item h="1" sd="0" m="1" x="20"/>
        <item sd="0" x="10"/>
        <item sd="0" x="11"/>
        <item sd="0" x="12"/>
        <item sd="0" x="13"/>
        <item sd="0" x="14"/>
        <item x="2"/>
        <item x="3"/>
        <item x="4"/>
        <item x="5"/>
        <item x="6"/>
        <item h="1" x="7"/>
        <item h="1" x="8"/>
        <item h="1"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27">
    <i>
      <x/>
    </i>
    <i>
      <x v="1"/>
    </i>
    <i>
      <x v="4"/>
    </i>
    <i>
      <x v="5"/>
    </i>
    <i>
      <x v="6"/>
    </i>
    <i>
      <x v="7"/>
    </i>
    <i>
      <x v="8"/>
    </i>
    <i>
      <x v="9"/>
    </i>
    <i r="1">
      <x v="2"/>
    </i>
    <i r="1">
      <x v="3"/>
    </i>
    <i r="2">
      <x v="1"/>
    </i>
    <i>
      <x v="10"/>
    </i>
    <i r="1">
      <x v="2"/>
    </i>
    <i r="1">
      <x v="3"/>
    </i>
    <i r="2">
      <x v="1"/>
    </i>
    <i>
      <x v="11"/>
    </i>
    <i r="1">
      <x v="2"/>
    </i>
    <i r="1">
      <x v="3"/>
    </i>
    <i r="2">
      <x v="1"/>
    </i>
    <i>
      <x v="12"/>
    </i>
    <i r="1">
      <x v="2"/>
    </i>
    <i r="1">
      <x v="3"/>
    </i>
    <i r="2">
      <x v="1"/>
    </i>
    <i>
      <x v="13"/>
    </i>
    <i r="1">
      <x v="2"/>
    </i>
    <i r="1">
      <x v="3"/>
    </i>
    <i r="2">
      <x v="1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Up " fld="9" subtotal="max" baseField="1" baseItem="0" numFmtId="2"/>
  </dataFields>
  <formats count="60">
    <format dxfId="683">
      <pivotArea outline="0" collapsedLevelsAreSubtotals="1" fieldPosition="0"/>
    </format>
    <format dxfId="682">
      <pivotArea type="all" dataOnly="0" outline="0" fieldPosition="0"/>
    </format>
    <format dxfId="681">
      <pivotArea outline="0" collapsedLevelsAreSubtotals="1" fieldPosition="0"/>
    </format>
    <format dxfId="680">
      <pivotArea type="origin" dataOnly="0" labelOnly="1" outline="0" fieldPosition="0"/>
    </format>
    <format dxfId="679">
      <pivotArea field="2" type="button" dataOnly="0" labelOnly="1" outline="0" axis="axisCol" fieldPosition="0"/>
    </format>
    <format dxfId="678">
      <pivotArea type="topRight" dataOnly="0" labelOnly="1" outline="0" fieldPosition="0"/>
    </format>
    <format dxfId="677">
      <pivotArea field="1" type="button" dataOnly="0" labelOnly="1" outline="0" axis="axisRow" fieldPosition="0"/>
    </format>
    <format dxfId="676">
      <pivotArea dataOnly="0" labelOnly="1" fieldPosition="0">
        <references count="1">
          <reference field="1" count="0"/>
        </references>
      </pivotArea>
    </format>
    <format dxfId="675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674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673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672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671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670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669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668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667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66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65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64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63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62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661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660">
      <pivotArea dataOnly="0" labelOnly="1" fieldPosition="0">
        <references count="1">
          <reference field="2" count="0"/>
        </references>
      </pivotArea>
    </format>
    <format dxfId="659">
      <pivotArea type="all" dataOnly="0" outline="0" fieldPosition="0"/>
    </format>
    <format dxfId="658">
      <pivotArea outline="0" collapsedLevelsAreSubtotals="1" fieldPosition="0"/>
    </format>
    <format dxfId="657">
      <pivotArea type="origin" dataOnly="0" labelOnly="1" outline="0" fieldPosition="0"/>
    </format>
    <format dxfId="656">
      <pivotArea field="2" type="button" dataOnly="0" labelOnly="1" outline="0" axis="axisCol" fieldPosition="0"/>
    </format>
    <format dxfId="655">
      <pivotArea type="topRight" dataOnly="0" labelOnly="1" outline="0" fieldPosition="0"/>
    </format>
    <format dxfId="654">
      <pivotArea field="1" type="button" dataOnly="0" labelOnly="1" outline="0" axis="axisRow" fieldPosition="0"/>
    </format>
    <format dxfId="653">
      <pivotArea dataOnly="0" labelOnly="1" fieldPosition="0">
        <references count="1">
          <reference field="1" count="0"/>
        </references>
      </pivotArea>
    </format>
    <format dxfId="652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651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650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649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648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647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46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45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44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43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42">
      <pivotArea dataOnly="0" labelOnly="1" fieldPosition="0">
        <references count="1">
          <reference field="2" count="0"/>
        </references>
      </pivotArea>
    </format>
    <format dxfId="641">
      <pivotArea type="all" dataOnly="0" outline="0" fieldPosition="0"/>
    </format>
    <format dxfId="640">
      <pivotArea outline="0" collapsedLevelsAreSubtotals="1" fieldPosition="0"/>
    </format>
    <format dxfId="639">
      <pivotArea type="origin" dataOnly="0" labelOnly="1" outline="0" fieldPosition="0"/>
    </format>
    <format dxfId="638">
      <pivotArea field="2" type="button" dataOnly="0" labelOnly="1" outline="0" axis="axisCol" fieldPosition="0"/>
    </format>
    <format dxfId="637">
      <pivotArea type="topRight" dataOnly="0" labelOnly="1" outline="0" fieldPosition="0"/>
    </format>
    <format dxfId="636">
      <pivotArea field="1" type="button" dataOnly="0" labelOnly="1" outline="0" axis="axisRow" fieldPosition="0"/>
    </format>
    <format dxfId="635">
      <pivotArea dataOnly="0" labelOnly="1" fieldPosition="0">
        <references count="1">
          <reference field="1" count="0"/>
        </references>
      </pivotArea>
    </format>
    <format dxfId="634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633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632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631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630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629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8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7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6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5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4">
      <pivotArea dataOnly="0" labelOnly="1" fieldPosition="0">
        <references count="1">
          <reference field="2" count="0"/>
        </references>
      </pivotArea>
    </format>
  </formats>
  <conditionalFormats count="1"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792FC9-1B43-4EE4-AB47-76A6041BDF14}" name="PivotTable2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R3:V34" firstHeaderRow="1" firstDataRow="2" firstDataCol="1"/>
  <pivotFields count="10">
    <pivotField showAll="0"/>
    <pivotField axis="axisRow" showAll="0" defaultSubtotal="0">
      <items count="24">
        <item h="1" sd="0" x="0"/>
        <item h="1" sd="0" x="1"/>
        <item h="1" m="1" x="16"/>
        <item h="1" sd="0" m="1" x="20"/>
        <item h="1" sd="0" x="10"/>
        <item h="1" sd="0" x="11"/>
        <item h="1" sd="0" x="12"/>
        <item h="1" sd="0" x="13"/>
        <item h="1" sd="0" x="14"/>
        <item h="1" x="2"/>
        <item h="1" x="3"/>
        <item h="1" x="4"/>
        <item h="1" x="5"/>
        <item h="1" x="6"/>
        <item x="7"/>
        <item x="8"/>
        <item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30">
    <i>
      <x v="14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5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6"/>
    </i>
    <i r="1">
      <x v="2"/>
    </i>
    <i r="1">
      <x v="3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Up " fld="9" subtotal="max" baseField="1" baseItem="0" numFmtId="2"/>
  </dataFields>
  <formats count="52">
    <format dxfId="735">
      <pivotArea outline="0" collapsedLevelsAreSubtotals="1" fieldPosition="0"/>
    </format>
    <format dxfId="734">
      <pivotArea type="all" dataOnly="0" outline="0" fieldPosition="0"/>
    </format>
    <format dxfId="733">
      <pivotArea outline="0" collapsedLevelsAreSubtotals="1" fieldPosition="0"/>
    </format>
    <format dxfId="732">
      <pivotArea type="origin" dataOnly="0" labelOnly="1" outline="0" fieldPosition="0"/>
    </format>
    <format dxfId="731">
      <pivotArea field="2" type="button" dataOnly="0" labelOnly="1" outline="0" axis="axisCol" fieldPosition="0"/>
    </format>
    <format dxfId="730">
      <pivotArea type="topRight" dataOnly="0" labelOnly="1" outline="0" fieldPosition="0"/>
    </format>
    <format dxfId="729">
      <pivotArea field="1" type="button" dataOnly="0" labelOnly="1" outline="0" axis="axisRow" fieldPosition="0"/>
    </format>
    <format dxfId="728">
      <pivotArea dataOnly="0" labelOnly="1" fieldPosition="0">
        <references count="1">
          <reference field="1" count="0"/>
        </references>
      </pivotArea>
    </format>
    <format dxfId="727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726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725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724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723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722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721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720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719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18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17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16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15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14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713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712">
      <pivotArea dataOnly="0" labelOnly="1" fieldPosition="0">
        <references count="1">
          <reference field="2" count="0"/>
        </references>
      </pivotArea>
    </format>
    <format dxfId="711">
      <pivotArea type="all" dataOnly="0" outline="0" fieldPosition="0"/>
    </format>
    <format dxfId="710">
      <pivotArea outline="0" collapsedLevelsAreSubtotals="1" fieldPosition="0"/>
    </format>
    <format dxfId="709">
      <pivotArea type="origin" dataOnly="0" labelOnly="1" outline="0" fieldPosition="0"/>
    </format>
    <format dxfId="708">
      <pivotArea field="2" type="button" dataOnly="0" labelOnly="1" outline="0" axis="axisCol" fieldPosition="0"/>
    </format>
    <format dxfId="707">
      <pivotArea type="topRight" dataOnly="0" labelOnly="1" outline="0" fieldPosition="0"/>
    </format>
    <format dxfId="706">
      <pivotArea field="1" type="button" dataOnly="0" labelOnly="1" outline="0" axis="axisRow" fieldPosition="0"/>
    </format>
    <format dxfId="705">
      <pivotArea dataOnly="0" labelOnly="1" fieldPosition="0">
        <references count="1">
          <reference field="1" count="0"/>
        </references>
      </pivotArea>
    </format>
    <format dxfId="704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703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702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701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700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699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698">
      <pivotArea dataOnly="0" labelOnly="1" fieldPosition="0">
        <references count="1">
          <reference field="2" count="0"/>
        </references>
      </pivotArea>
    </format>
    <format dxfId="697">
      <pivotArea type="all" dataOnly="0" outline="0" fieldPosition="0"/>
    </format>
    <format dxfId="696">
      <pivotArea outline="0" collapsedLevelsAreSubtotals="1" fieldPosition="0"/>
    </format>
    <format dxfId="695">
      <pivotArea type="origin" dataOnly="0" labelOnly="1" outline="0" fieldPosition="0"/>
    </format>
    <format dxfId="694">
      <pivotArea field="2" type="button" dataOnly="0" labelOnly="1" outline="0" axis="axisCol" fieldPosition="0"/>
    </format>
    <format dxfId="693">
      <pivotArea type="topRight" dataOnly="0" labelOnly="1" outline="0" fieldPosition="0"/>
    </format>
    <format dxfId="692">
      <pivotArea field="1" type="button" dataOnly="0" labelOnly="1" outline="0" axis="axisRow" fieldPosition="0"/>
    </format>
    <format dxfId="691">
      <pivotArea dataOnly="0" labelOnly="1" fieldPosition="0">
        <references count="1">
          <reference field="1" count="0"/>
        </references>
      </pivotArea>
    </format>
    <format dxfId="690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689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688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687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686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685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684">
      <pivotArea dataOnly="0" labelOnly="1" fieldPosition="0">
        <references count="1">
          <reference field="2" count="0"/>
        </references>
      </pivotArea>
    </format>
  </formats>
  <conditionalFormats count="1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5" Type="http://schemas.openxmlformats.org/officeDocument/2006/relationships/printerSettings" Target="../printerSettings/printerSettings16.bin"/><Relationship Id="rId4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B25" sqref="B25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B25" sqref="B25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B25" sqref="B25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B25" sqref="B25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25" zoomScaleNormal="10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W91"/>
  <sheetViews>
    <sheetView showGridLines="0" topLeftCell="A16" workbookViewId="0">
      <selection activeCell="R25" sqref="R25"/>
    </sheetView>
  </sheetViews>
  <sheetFormatPr defaultRowHeight="14.4" x14ac:dyDescent="0.3"/>
  <cols>
    <col min="1" max="1" width="6.5546875" style="35" customWidth="1"/>
    <col min="2" max="2" width="10.77734375" style="35" customWidth="1"/>
    <col min="3" max="3" width="6" style="35" customWidth="1"/>
    <col min="4" max="4" width="7.77734375" style="35" customWidth="1"/>
    <col min="5" max="5" width="4.5546875" style="35" customWidth="1"/>
    <col min="6" max="6" width="5.109375" style="35" customWidth="1"/>
    <col min="7" max="7" width="5.5546875" style="35" customWidth="1"/>
    <col min="8" max="8" width="7.6640625" style="35" customWidth="1"/>
    <col min="9" max="9" width="8.21875" style="35" customWidth="1"/>
    <col min="10" max="10" width="8.88671875" style="42"/>
    <col min="11" max="11" width="8.88671875" style="31"/>
    <col min="12" max="12" width="11.33203125" style="31" bestFit="1" customWidth="1"/>
    <col min="13" max="13" width="7.77734375" style="42" bestFit="1" customWidth="1"/>
    <col min="14" max="16" width="4.5546875" style="42" bestFit="1" customWidth="1"/>
    <col min="17" max="17" width="7" style="42" bestFit="1" customWidth="1"/>
    <col min="18" max="20" width="12" style="31" bestFit="1" customWidth="1"/>
    <col min="21" max="21" width="3.77734375" style="31" bestFit="1" customWidth="1"/>
    <col min="22" max="22" width="7" style="31" bestFit="1" customWidth="1"/>
    <col min="23" max="23" width="12" style="31" bestFit="1" customWidth="1"/>
    <col min="24" max="16384" width="8.88671875" style="31"/>
  </cols>
  <sheetData>
    <row r="1" spans="1:22" s="53" customFormat="1" ht="15" thickBot="1" x14ac:dyDescent="0.35">
      <c r="A1" s="34" t="s">
        <v>176</v>
      </c>
      <c r="B1" s="34" t="s">
        <v>177</v>
      </c>
      <c r="C1" s="34" t="s">
        <v>182</v>
      </c>
      <c r="D1" s="34" t="s">
        <v>178</v>
      </c>
      <c r="E1" s="34" t="s">
        <v>179</v>
      </c>
      <c r="F1" s="34" t="s">
        <v>109</v>
      </c>
      <c r="G1" s="34" t="s">
        <v>180</v>
      </c>
      <c r="H1" s="34" t="s">
        <v>181</v>
      </c>
      <c r="I1" s="34" t="s">
        <v>102</v>
      </c>
      <c r="J1" s="41" t="s">
        <v>215</v>
      </c>
      <c r="K1" s="41"/>
      <c r="L1" s="31"/>
      <c r="U1" s="31"/>
      <c r="V1" s="31"/>
    </row>
    <row r="2" spans="1:22" s="53" customFormat="1" ht="15" thickBot="1" x14ac:dyDescent="0.35">
      <c r="A2" s="52" t="s">
        <v>132</v>
      </c>
      <c r="B2" s="52" t="s">
        <v>183</v>
      </c>
      <c r="C2" s="52" t="s">
        <v>213</v>
      </c>
      <c r="D2" s="52" t="s">
        <v>130</v>
      </c>
      <c r="E2" s="52">
        <v>23</v>
      </c>
      <c r="F2" s="52">
        <v>4</v>
      </c>
      <c r="G2" s="52">
        <v>4</v>
      </c>
      <c r="H2" s="52">
        <v>4.34</v>
      </c>
      <c r="I2" s="52">
        <v>198.7</v>
      </c>
      <c r="J2" s="42">
        <f>I2/I$2</f>
        <v>1</v>
      </c>
      <c r="K2" s="54"/>
      <c r="L2" s="31"/>
      <c r="M2" s="110" t="s">
        <v>209</v>
      </c>
      <c r="N2" s="112"/>
      <c r="O2" s="112"/>
      <c r="P2" s="113"/>
      <c r="Q2" s="110" t="s">
        <v>201</v>
      </c>
      <c r="R2" s="111"/>
      <c r="S2" s="112" t="s">
        <v>123</v>
      </c>
      <c r="T2" s="111"/>
      <c r="U2" s="31"/>
      <c r="V2" s="31"/>
    </row>
    <row r="3" spans="1:22" s="53" customFormat="1" x14ac:dyDescent="0.3">
      <c r="A3" s="52" t="s">
        <v>132</v>
      </c>
      <c r="B3" s="52" t="s">
        <v>183</v>
      </c>
      <c r="C3" s="52" t="s">
        <v>178</v>
      </c>
      <c r="D3" s="52" t="s">
        <v>130</v>
      </c>
      <c r="E3" s="52">
        <v>23</v>
      </c>
      <c r="F3" s="52">
        <v>4</v>
      </c>
      <c r="G3" s="52">
        <v>4</v>
      </c>
      <c r="H3" s="52">
        <v>3.64</v>
      </c>
      <c r="I3" s="52">
        <v>282.2</v>
      </c>
      <c r="J3" s="42">
        <f t="shared" ref="J3:J9" si="0">I3/I$2</f>
        <v>1.420231504781077</v>
      </c>
      <c r="K3" s="54"/>
      <c r="L3" s="31"/>
      <c r="M3" s="61" t="s">
        <v>188</v>
      </c>
      <c r="N3" s="67" t="s">
        <v>63</v>
      </c>
      <c r="O3" s="67" t="s">
        <v>37</v>
      </c>
      <c r="P3" s="70" t="s">
        <v>203</v>
      </c>
      <c r="Q3" s="61" t="s">
        <v>189</v>
      </c>
      <c r="R3" s="62" t="s">
        <v>202</v>
      </c>
      <c r="S3" s="55" t="s">
        <v>189</v>
      </c>
      <c r="T3" s="56" t="s">
        <v>202</v>
      </c>
      <c r="U3" s="31"/>
      <c r="V3" s="31"/>
    </row>
    <row r="4" spans="1:22" x14ac:dyDescent="0.3">
      <c r="A4" s="52" t="s">
        <v>132</v>
      </c>
      <c r="B4" s="52" t="s">
        <v>183</v>
      </c>
      <c r="C4" s="52" t="s">
        <v>214</v>
      </c>
      <c r="D4" s="52" t="s">
        <v>130</v>
      </c>
      <c r="E4" s="52">
        <v>23</v>
      </c>
      <c r="F4" s="52">
        <v>4</v>
      </c>
      <c r="G4" s="52">
        <v>4</v>
      </c>
      <c r="H4" s="52">
        <v>5.63</v>
      </c>
      <c r="I4" s="52">
        <v>273</v>
      </c>
      <c r="J4" s="42">
        <f t="shared" si="0"/>
        <v>1.373930548565677</v>
      </c>
      <c r="K4" s="54"/>
      <c r="M4" s="63">
        <v>4</v>
      </c>
      <c r="N4" s="68">
        <f t="shared" ref="N4:N9" si="1">M4*2+3</f>
        <v>11</v>
      </c>
      <c r="O4" s="68">
        <v>6</v>
      </c>
      <c r="P4" s="71">
        <v>884</v>
      </c>
      <c r="Q4" s="63">
        <v>166</v>
      </c>
      <c r="R4" s="64" t="s">
        <v>190</v>
      </c>
      <c r="S4" s="57">
        <v>49</v>
      </c>
      <c r="T4" s="58" t="s">
        <v>191</v>
      </c>
    </row>
    <row r="5" spans="1:22" x14ac:dyDescent="0.3">
      <c r="A5" s="52" t="s">
        <v>132</v>
      </c>
      <c r="B5" s="52" t="s">
        <v>183</v>
      </c>
      <c r="C5" s="52" t="s">
        <v>219</v>
      </c>
      <c r="D5" s="52" t="s">
        <v>130</v>
      </c>
      <c r="E5" s="52">
        <v>23</v>
      </c>
      <c r="F5" s="52">
        <v>4</v>
      </c>
      <c r="G5" s="52">
        <v>4</v>
      </c>
      <c r="H5" s="52">
        <v>3.48</v>
      </c>
      <c r="I5" s="52">
        <v>323</v>
      </c>
      <c r="J5" s="42">
        <f t="shared" si="0"/>
        <v>1.6255661801711123</v>
      </c>
      <c r="K5" s="54"/>
      <c r="M5" s="63">
        <v>6</v>
      </c>
      <c r="N5" s="68">
        <f t="shared" si="1"/>
        <v>15</v>
      </c>
      <c r="O5" s="68">
        <v>6</v>
      </c>
      <c r="P5" s="71">
        <v>2320</v>
      </c>
      <c r="Q5" s="63">
        <v>216</v>
      </c>
      <c r="R5" s="64" t="s">
        <v>192</v>
      </c>
      <c r="S5" s="57">
        <v>231</v>
      </c>
      <c r="T5" s="58" t="s">
        <v>193</v>
      </c>
    </row>
    <row r="6" spans="1:22" x14ac:dyDescent="0.3">
      <c r="A6" s="52" t="s">
        <v>132</v>
      </c>
      <c r="B6" s="52" t="s">
        <v>183</v>
      </c>
      <c r="C6" s="52" t="s">
        <v>213</v>
      </c>
      <c r="D6" s="52" t="s">
        <v>130</v>
      </c>
      <c r="E6" s="52">
        <v>23</v>
      </c>
      <c r="F6" s="52">
        <v>4</v>
      </c>
      <c r="G6" s="52">
        <v>6</v>
      </c>
      <c r="H6" s="52">
        <v>8.5500000000000007</v>
      </c>
      <c r="I6" s="52">
        <v>125.9</v>
      </c>
      <c r="J6" s="42">
        <f t="shared" si="0"/>
        <v>0.63361852038248623</v>
      </c>
      <c r="K6" s="54"/>
      <c r="M6" s="63">
        <v>8</v>
      </c>
      <c r="N6" s="68">
        <f t="shared" si="1"/>
        <v>19</v>
      </c>
      <c r="O6" s="68">
        <v>6</v>
      </c>
      <c r="P6" s="71">
        <v>4804</v>
      </c>
      <c r="Q6" s="63">
        <v>510</v>
      </c>
      <c r="R6" s="64" t="s">
        <v>194</v>
      </c>
      <c r="S6" s="57">
        <v>600</v>
      </c>
      <c r="T6" s="58" t="s">
        <v>195</v>
      </c>
    </row>
    <row r="7" spans="1:22" x14ac:dyDescent="0.3">
      <c r="A7" s="52" t="s">
        <v>132</v>
      </c>
      <c r="B7" s="52" t="s">
        <v>183</v>
      </c>
      <c r="C7" s="52" t="s">
        <v>178</v>
      </c>
      <c r="D7" s="52" t="s">
        <v>130</v>
      </c>
      <c r="E7" s="52">
        <v>23</v>
      </c>
      <c r="F7" s="52">
        <v>4</v>
      </c>
      <c r="G7" s="52">
        <v>6</v>
      </c>
      <c r="H7" s="52">
        <v>7.17</v>
      </c>
      <c r="I7" s="52">
        <v>203.6</v>
      </c>
      <c r="J7" s="42">
        <f t="shared" si="0"/>
        <v>1.0246602918973327</v>
      </c>
      <c r="K7" s="54"/>
      <c r="M7" s="63">
        <v>10</v>
      </c>
      <c r="N7" s="68">
        <f t="shared" si="1"/>
        <v>23</v>
      </c>
      <c r="O7" s="68">
        <v>6</v>
      </c>
      <c r="P7" s="71">
        <v>8624</v>
      </c>
      <c r="Q7" s="63">
        <v>923</v>
      </c>
      <c r="R7" s="64" t="s">
        <v>196</v>
      </c>
      <c r="S7" s="57">
        <v>1206</v>
      </c>
      <c r="T7" s="58" t="s">
        <v>197</v>
      </c>
    </row>
    <row r="8" spans="1:22" x14ac:dyDescent="0.3">
      <c r="A8" s="52" t="s">
        <v>132</v>
      </c>
      <c r="B8" s="52" t="s">
        <v>183</v>
      </c>
      <c r="C8" s="52" t="s">
        <v>214</v>
      </c>
      <c r="D8" s="52" t="s">
        <v>130</v>
      </c>
      <c r="E8" s="52">
        <v>23</v>
      </c>
      <c r="F8" s="52">
        <v>4</v>
      </c>
      <c r="G8" s="52">
        <v>6</v>
      </c>
      <c r="H8" s="52">
        <v>9.34</v>
      </c>
      <c r="I8" s="52">
        <v>287.60000000000002</v>
      </c>
      <c r="J8" s="42">
        <f t="shared" si="0"/>
        <v>1.4474081529944642</v>
      </c>
      <c r="K8" s="54"/>
      <c r="M8" s="63">
        <v>12</v>
      </c>
      <c r="N8" s="68">
        <f t="shared" si="1"/>
        <v>27</v>
      </c>
      <c r="O8" s="68">
        <v>6</v>
      </c>
      <c r="P8" s="71">
        <v>14068</v>
      </c>
      <c r="Q8" s="63">
        <v>1525</v>
      </c>
      <c r="R8" s="64" t="s">
        <v>198</v>
      </c>
      <c r="S8" s="57">
        <v>2072</v>
      </c>
      <c r="T8" s="58" t="s">
        <v>199</v>
      </c>
    </row>
    <row r="9" spans="1:22" ht="15" thickBot="1" x14ac:dyDescent="0.35">
      <c r="A9" s="52" t="s">
        <v>132</v>
      </c>
      <c r="B9" s="52" t="s">
        <v>183</v>
      </c>
      <c r="C9" s="52" t="s">
        <v>219</v>
      </c>
      <c r="D9" s="52" t="s">
        <v>130</v>
      </c>
      <c r="E9" s="52">
        <v>23</v>
      </c>
      <c r="F9" s="52">
        <v>4</v>
      </c>
      <c r="G9" s="52">
        <v>6</v>
      </c>
      <c r="H9" s="52">
        <v>7.72</v>
      </c>
      <c r="I9" s="52">
        <v>214.8</v>
      </c>
      <c r="J9" s="42">
        <f t="shared" si="0"/>
        <v>1.0810266733769502</v>
      </c>
      <c r="K9" s="54"/>
      <c r="M9" s="65">
        <v>14</v>
      </c>
      <c r="N9" s="69">
        <f t="shared" si="1"/>
        <v>31</v>
      </c>
      <c r="O9" s="69">
        <v>6</v>
      </c>
      <c r="P9" s="72">
        <v>21424</v>
      </c>
      <c r="Q9" s="65">
        <v>2136</v>
      </c>
      <c r="R9" s="66"/>
      <c r="S9" s="59">
        <v>3278</v>
      </c>
      <c r="T9" s="60" t="s">
        <v>200</v>
      </c>
    </row>
    <row r="10" spans="1:22" ht="15" thickBot="1" x14ac:dyDescent="0.35">
      <c r="A10" s="52" t="s">
        <v>132</v>
      </c>
      <c r="B10" s="52" t="s">
        <v>185</v>
      </c>
      <c r="C10" s="52" t="s">
        <v>213</v>
      </c>
      <c r="D10" s="52" t="s">
        <v>130</v>
      </c>
      <c r="E10" s="52">
        <v>27</v>
      </c>
      <c r="F10" s="52">
        <v>4</v>
      </c>
      <c r="G10" s="52">
        <v>4</v>
      </c>
      <c r="H10" s="52">
        <v>4.34</v>
      </c>
      <c r="I10" s="52">
        <v>14</v>
      </c>
      <c r="J10" s="42">
        <f>I10/I$10</f>
        <v>1</v>
      </c>
      <c r="K10" s="54"/>
      <c r="M10" s="110" t="s">
        <v>208</v>
      </c>
      <c r="N10" s="112"/>
      <c r="O10" s="112"/>
      <c r="P10" s="113"/>
      <c r="Q10" s="110" t="s">
        <v>201</v>
      </c>
      <c r="R10" s="111"/>
      <c r="S10" s="112" t="s">
        <v>123</v>
      </c>
      <c r="T10" s="111"/>
    </row>
    <row r="11" spans="1:22" x14ac:dyDescent="0.3">
      <c r="A11" s="52" t="s">
        <v>132</v>
      </c>
      <c r="B11" s="52" t="s">
        <v>185</v>
      </c>
      <c r="C11" s="52" t="s">
        <v>178</v>
      </c>
      <c r="D11" s="52" t="s">
        <v>130</v>
      </c>
      <c r="E11" s="52">
        <v>27</v>
      </c>
      <c r="F11" s="52">
        <v>4</v>
      </c>
      <c r="G11" s="52">
        <v>4</v>
      </c>
      <c r="H11" s="52">
        <v>3.53</v>
      </c>
      <c r="I11" s="52">
        <v>18.899999999999999</v>
      </c>
      <c r="J11" s="42">
        <f t="shared" ref="J11:J17" si="2">I11/I$10</f>
        <v>1.3499999999999999</v>
      </c>
      <c r="K11" s="54"/>
      <c r="M11" s="61" t="s">
        <v>204</v>
      </c>
      <c r="N11" s="67" t="s">
        <v>63</v>
      </c>
      <c r="O11" s="67" t="s">
        <v>37</v>
      </c>
      <c r="P11" s="70" t="s">
        <v>203</v>
      </c>
      <c r="Q11" s="61" t="s">
        <v>189</v>
      </c>
      <c r="R11" s="62" t="s">
        <v>202</v>
      </c>
      <c r="S11" s="55" t="s">
        <v>189</v>
      </c>
      <c r="T11" s="56" t="s">
        <v>202</v>
      </c>
    </row>
    <row r="12" spans="1:22" x14ac:dyDescent="0.3">
      <c r="A12" s="52" t="s">
        <v>132</v>
      </c>
      <c r="B12" s="52" t="s">
        <v>185</v>
      </c>
      <c r="C12" s="52" t="s">
        <v>214</v>
      </c>
      <c r="D12" s="52" t="s">
        <v>130</v>
      </c>
      <c r="E12" s="52">
        <v>27</v>
      </c>
      <c r="F12" s="52">
        <v>4</v>
      </c>
      <c r="G12" s="52">
        <v>4</v>
      </c>
      <c r="H12" s="52">
        <v>5.81</v>
      </c>
      <c r="I12" s="52">
        <v>17.3</v>
      </c>
      <c r="J12" s="42">
        <f t="shared" si="2"/>
        <v>1.2357142857142858</v>
      </c>
      <c r="M12" s="63">
        <v>4</v>
      </c>
      <c r="N12" s="68">
        <v>16</v>
      </c>
      <c r="O12" s="68">
        <v>4</v>
      </c>
      <c r="P12" s="71">
        <v>171</v>
      </c>
      <c r="Q12" s="63">
        <v>10</v>
      </c>
      <c r="R12" s="64" t="s">
        <v>193</v>
      </c>
      <c r="S12" s="57">
        <v>49</v>
      </c>
      <c r="T12" s="58" t="s">
        <v>205</v>
      </c>
    </row>
    <row r="13" spans="1:22" x14ac:dyDescent="0.3">
      <c r="A13" s="52" t="s">
        <v>132</v>
      </c>
      <c r="B13" s="52" t="s">
        <v>185</v>
      </c>
      <c r="C13" s="52" t="s">
        <v>219</v>
      </c>
      <c r="D13" s="52" t="s">
        <v>130</v>
      </c>
      <c r="E13" s="52">
        <v>27</v>
      </c>
      <c r="F13" s="52">
        <v>4</v>
      </c>
      <c r="G13" s="52">
        <v>4</v>
      </c>
      <c r="H13" s="52">
        <v>3.29</v>
      </c>
      <c r="I13" s="52">
        <v>20.5</v>
      </c>
      <c r="J13" s="42">
        <f t="shared" si="2"/>
        <v>1.4642857142857142</v>
      </c>
      <c r="K13" s="54"/>
      <c r="M13" s="63">
        <v>5</v>
      </c>
      <c r="N13" s="68">
        <v>25</v>
      </c>
      <c r="O13" s="68">
        <v>4</v>
      </c>
      <c r="P13" s="71">
        <v>269</v>
      </c>
      <c r="Q13" s="63">
        <v>15</v>
      </c>
      <c r="R13" s="64" t="s">
        <v>210</v>
      </c>
      <c r="S13" s="57">
        <v>78</v>
      </c>
      <c r="T13" s="58" t="s">
        <v>205</v>
      </c>
    </row>
    <row r="14" spans="1:22" x14ac:dyDescent="0.3">
      <c r="A14" s="52" t="s">
        <v>132</v>
      </c>
      <c r="B14" s="52" t="s">
        <v>185</v>
      </c>
      <c r="C14" s="52" t="s">
        <v>213</v>
      </c>
      <c r="D14" s="52" t="s">
        <v>130</v>
      </c>
      <c r="E14" s="52">
        <v>27</v>
      </c>
      <c r="F14" s="52">
        <v>4</v>
      </c>
      <c r="G14" s="52">
        <v>6</v>
      </c>
      <c r="H14" s="52">
        <v>8.4499999999999993</v>
      </c>
      <c r="I14" s="52">
        <v>8.4</v>
      </c>
      <c r="J14" s="42">
        <f t="shared" si="2"/>
        <v>0.6</v>
      </c>
      <c r="M14" s="63">
        <v>4</v>
      </c>
      <c r="N14" s="68">
        <v>16</v>
      </c>
      <c r="O14" s="68">
        <v>6</v>
      </c>
      <c r="P14" s="71">
        <v>171</v>
      </c>
      <c r="Q14" s="63">
        <v>7</v>
      </c>
      <c r="R14" s="73" t="s">
        <v>211</v>
      </c>
      <c r="S14" s="57">
        <v>49</v>
      </c>
      <c r="T14" s="58" t="s">
        <v>205</v>
      </c>
    </row>
    <row r="15" spans="1:22" ht="15" thickBot="1" x14ac:dyDescent="0.35">
      <c r="A15" s="52" t="s">
        <v>132</v>
      </c>
      <c r="B15" s="52" t="s">
        <v>185</v>
      </c>
      <c r="C15" s="52" t="s">
        <v>178</v>
      </c>
      <c r="D15" s="52" t="s">
        <v>130</v>
      </c>
      <c r="E15" s="52">
        <v>27</v>
      </c>
      <c r="F15" s="52">
        <v>4</v>
      </c>
      <c r="G15" s="52">
        <v>6</v>
      </c>
      <c r="H15" s="52">
        <v>6.86</v>
      </c>
      <c r="I15" s="52">
        <v>11.5</v>
      </c>
      <c r="J15" s="42">
        <f t="shared" si="2"/>
        <v>0.8214285714285714</v>
      </c>
      <c r="K15" s="54"/>
      <c r="M15" s="65">
        <v>5</v>
      </c>
      <c r="N15" s="69">
        <v>25</v>
      </c>
      <c r="O15" s="69">
        <v>6</v>
      </c>
      <c r="P15" s="72">
        <v>269</v>
      </c>
      <c r="Q15" s="65">
        <v>12</v>
      </c>
      <c r="R15" s="74" t="s">
        <v>212</v>
      </c>
      <c r="S15" s="59">
        <v>78</v>
      </c>
      <c r="T15" s="60" t="s">
        <v>205</v>
      </c>
    </row>
    <row r="16" spans="1:22" x14ac:dyDescent="0.3">
      <c r="A16" s="52" t="s">
        <v>132</v>
      </c>
      <c r="B16" s="52" t="s">
        <v>185</v>
      </c>
      <c r="C16" s="52" t="s">
        <v>214</v>
      </c>
      <c r="D16" s="52" t="s">
        <v>130</v>
      </c>
      <c r="E16" s="52">
        <v>27</v>
      </c>
      <c r="F16" s="52">
        <v>4</v>
      </c>
      <c r="G16" s="52">
        <v>6</v>
      </c>
      <c r="H16" s="52">
        <v>8.9499999999999993</v>
      </c>
      <c r="I16" s="52">
        <v>18.399999999999999</v>
      </c>
      <c r="J16" s="42">
        <f t="shared" si="2"/>
        <v>1.3142857142857143</v>
      </c>
    </row>
    <row r="17" spans="1:23" x14ac:dyDescent="0.3">
      <c r="A17" s="52" t="s">
        <v>132</v>
      </c>
      <c r="B17" s="52" t="s">
        <v>185</v>
      </c>
      <c r="C17" s="52" t="s">
        <v>219</v>
      </c>
      <c r="D17" s="52" t="s">
        <v>130</v>
      </c>
      <c r="E17" s="52">
        <v>27</v>
      </c>
      <c r="F17" s="52">
        <v>4</v>
      </c>
      <c r="G17" s="52">
        <v>6</v>
      </c>
      <c r="H17" s="52">
        <v>7.33</v>
      </c>
      <c r="I17" s="52">
        <v>13.2</v>
      </c>
      <c r="J17" s="42">
        <f t="shared" si="2"/>
        <v>0.94285714285714284</v>
      </c>
      <c r="K17" s="54"/>
    </row>
    <row r="18" spans="1:23" x14ac:dyDescent="0.3">
      <c r="A18" s="52" t="s">
        <v>132</v>
      </c>
      <c r="B18" s="52" t="s">
        <v>187</v>
      </c>
      <c r="C18" s="52" t="s">
        <v>213</v>
      </c>
      <c r="D18" s="52" t="s">
        <v>130</v>
      </c>
      <c r="E18" s="52">
        <v>11</v>
      </c>
      <c r="F18" s="52">
        <v>4</v>
      </c>
      <c r="G18" s="52">
        <v>4</v>
      </c>
      <c r="H18" s="52">
        <v>5.2</v>
      </c>
      <c r="I18" s="52">
        <v>128800</v>
      </c>
      <c r="J18" s="42">
        <f>I18/I$18</f>
        <v>1</v>
      </c>
      <c r="L18" s="34" t="s">
        <v>220</v>
      </c>
    </row>
    <row r="19" spans="1:23" x14ac:dyDescent="0.3">
      <c r="A19" s="52" t="s">
        <v>132</v>
      </c>
      <c r="B19" s="52" t="s">
        <v>187</v>
      </c>
      <c r="C19" s="52" t="s">
        <v>178</v>
      </c>
      <c r="D19" s="52" t="s">
        <v>130</v>
      </c>
      <c r="E19" s="52">
        <v>11</v>
      </c>
      <c r="F19" s="52">
        <v>4</v>
      </c>
      <c r="G19" s="52">
        <v>4</v>
      </c>
      <c r="H19" s="52">
        <v>5.0199999999999996</v>
      </c>
      <c r="I19" s="52">
        <v>143350</v>
      </c>
      <c r="J19" s="42">
        <f t="shared" ref="J19:J25" si="3">I19/I$18</f>
        <v>1.1129658385093169</v>
      </c>
      <c r="K19" s="54"/>
      <c r="L19" s="36" t="s">
        <v>218</v>
      </c>
      <c r="M19" s="36" t="s">
        <v>216</v>
      </c>
      <c r="N19"/>
      <c r="O19"/>
      <c r="P19"/>
      <c r="Q19"/>
      <c r="R19"/>
      <c r="S19"/>
      <c r="T19"/>
      <c r="U19"/>
      <c r="V19"/>
      <c r="W19"/>
    </row>
    <row r="20" spans="1:23" x14ac:dyDescent="0.3">
      <c r="A20" s="52" t="s">
        <v>132</v>
      </c>
      <c r="B20" s="52" t="s">
        <v>187</v>
      </c>
      <c r="C20" s="52" t="s">
        <v>214</v>
      </c>
      <c r="D20" s="52" t="s">
        <v>130</v>
      </c>
      <c r="E20" s="52">
        <v>11</v>
      </c>
      <c r="F20" s="52">
        <v>4</v>
      </c>
      <c r="G20" s="52">
        <v>4</v>
      </c>
      <c r="H20" s="52">
        <v>5.33</v>
      </c>
      <c r="I20" s="52">
        <v>133175</v>
      </c>
      <c r="J20" s="42">
        <f t="shared" si="3"/>
        <v>1.0339673913043479</v>
      </c>
      <c r="L20" s="36" t="s">
        <v>217</v>
      </c>
      <c r="M20" s="31" t="s">
        <v>213</v>
      </c>
      <c r="N20" s="31" t="s">
        <v>214</v>
      </c>
      <c r="O20" s="31" t="s">
        <v>178</v>
      </c>
      <c r="P20" s="31" t="s">
        <v>219</v>
      </c>
      <c r="Q20"/>
      <c r="R20"/>
      <c r="S20"/>
      <c r="T20"/>
      <c r="U20"/>
      <c r="V20"/>
      <c r="W20"/>
    </row>
    <row r="21" spans="1:23" x14ac:dyDescent="0.3">
      <c r="A21" s="52" t="s">
        <v>132</v>
      </c>
      <c r="B21" s="52" t="s">
        <v>187</v>
      </c>
      <c r="C21" s="52" t="s">
        <v>219</v>
      </c>
      <c r="D21" s="52" t="s">
        <v>130</v>
      </c>
      <c r="E21" s="52">
        <v>11</v>
      </c>
      <c r="F21" s="52">
        <v>4</v>
      </c>
      <c r="G21" s="52">
        <v>4</v>
      </c>
      <c r="H21" s="52">
        <v>4.49</v>
      </c>
      <c r="I21" s="52">
        <v>153833.29999999999</v>
      </c>
      <c r="J21" s="42">
        <f t="shared" si="3"/>
        <v>1.1943579192546583</v>
      </c>
      <c r="L21" s="23" t="s">
        <v>187</v>
      </c>
      <c r="Q21"/>
      <c r="R21"/>
      <c r="S21"/>
      <c r="T21"/>
      <c r="U21"/>
      <c r="V21"/>
      <c r="W21"/>
    </row>
    <row r="22" spans="1:23" x14ac:dyDescent="0.3">
      <c r="A22" s="52" t="s">
        <v>132</v>
      </c>
      <c r="B22" s="52" t="s">
        <v>187</v>
      </c>
      <c r="C22" s="52" t="s">
        <v>213</v>
      </c>
      <c r="D22" s="52" t="s">
        <v>130</v>
      </c>
      <c r="E22" s="52">
        <v>11</v>
      </c>
      <c r="F22" s="52">
        <v>4</v>
      </c>
      <c r="G22" s="52">
        <v>6</v>
      </c>
      <c r="H22" s="52">
        <v>18.43</v>
      </c>
      <c r="I22" s="52">
        <v>32120</v>
      </c>
      <c r="J22" s="42">
        <f t="shared" si="3"/>
        <v>0.24937888198757763</v>
      </c>
      <c r="K22" s="54"/>
      <c r="L22" s="24">
        <v>4</v>
      </c>
      <c r="M22" s="42">
        <v>1</v>
      </c>
      <c r="N22" s="42">
        <v>1.0339673913043479</v>
      </c>
      <c r="O22" s="42">
        <v>1.1129658385093169</v>
      </c>
      <c r="P22" s="42">
        <v>1.1943579192546583</v>
      </c>
      <c r="Q22"/>
      <c r="R22"/>
      <c r="S22"/>
      <c r="T22"/>
      <c r="U22"/>
      <c r="V22"/>
      <c r="W22"/>
    </row>
    <row r="23" spans="1:23" x14ac:dyDescent="0.3">
      <c r="A23" s="52" t="s">
        <v>132</v>
      </c>
      <c r="B23" s="52" t="s">
        <v>187</v>
      </c>
      <c r="C23" s="52" t="s">
        <v>178</v>
      </c>
      <c r="D23" s="52" t="s">
        <v>130</v>
      </c>
      <c r="E23" s="52">
        <v>11</v>
      </c>
      <c r="F23" s="52">
        <v>4</v>
      </c>
      <c r="G23" s="52">
        <v>6</v>
      </c>
      <c r="H23" s="52">
        <v>18.04</v>
      </c>
      <c r="I23" s="52">
        <v>36950</v>
      </c>
      <c r="J23" s="42">
        <f t="shared" si="3"/>
        <v>0.28687888198757766</v>
      </c>
      <c r="K23" s="54"/>
      <c r="L23" s="24">
        <v>6</v>
      </c>
      <c r="M23" s="42">
        <v>0.24937888198757763</v>
      </c>
      <c r="N23" s="42">
        <v>0.33581754658385093</v>
      </c>
      <c r="O23" s="42">
        <v>0.28687888198757766</v>
      </c>
      <c r="P23" s="42">
        <v>0.27611257763975156</v>
      </c>
      <c r="Q23"/>
      <c r="R23"/>
      <c r="S23"/>
      <c r="T23"/>
      <c r="U23"/>
      <c r="V23"/>
      <c r="W23"/>
    </row>
    <row r="24" spans="1:23" s="76" customFormat="1" x14ac:dyDescent="0.3">
      <c r="A24" s="52" t="s">
        <v>132</v>
      </c>
      <c r="B24" s="52" t="s">
        <v>187</v>
      </c>
      <c r="C24" s="52" t="s">
        <v>214</v>
      </c>
      <c r="D24" s="52" t="s">
        <v>130</v>
      </c>
      <c r="E24" s="52">
        <v>11</v>
      </c>
      <c r="F24" s="52">
        <v>4</v>
      </c>
      <c r="G24" s="52">
        <v>6</v>
      </c>
      <c r="H24" s="52">
        <v>12.28</v>
      </c>
      <c r="I24" s="52">
        <v>43253.3</v>
      </c>
      <c r="J24" s="42">
        <f t="shared" si="3"/>
        <v>0.33581754658385093</v>
      </c>
      <c r="K24" s="54"/>
      <c r="L24" s="23" t="s">
        <v>186</v>
      </c>
      <c r="M24" s="42"/>
      <c r="N24" s="42"/>
      <c r="O24" s="42"/>
      <c r="P24" s="42"/>
      <c r="Q24"/>
      <c r="R24"/>
      <c r="S24"/>
      <c r="T24"/>
      <c r="U24"/>
      <c r="V24"/>
      <c r="W24"/>
    </row>
    <row r="25" spans="1:23" s="76" customFormat="1" x14ac:dyDescent="0.3">
      <c r="A25" s="52" t="s">
        <v>132</v>
      </c>
      <c r="B25" s="52" t="s">
        <v>187</v>
      </c>
      <c r="C25" s="52" t="s">
        <v>219</v>
      </c>
      <c r="D25" s="52" t="s">
        <v>130</v>
      </c>
      <c r="E25" s="52">
        <v>11</v>
      </c>
      <c r="F25" s="52">
        <v>4</v>
      </c>
      <c r="G25" s="52">
        <v>6</v>
      </c>
      <c r="H25" s="52">
        <v>17.68</v>
      </c>
      <c r="I25" s="52">
        <v>35563.300000000003</v>
      </c>
      <c r="J25" s="42">
        <f t="shared" si="3"/>
        <v>0.27611257763975156</v>
      </c>
      <c r="K25" s="54"/>
      <c r="L25" s="24">
        <v>4</v>
      </c>
      <c r="M25" s="42">
        <v>1</v>
      </c>
      <c r="N25" s="42">
        <v>1.173031815721417</v>
      </c>
      <c r="O25" s="42">
        <v>1.2725085703975461</v>
      </c>
      <c r="P25" s="42">
        <v>1.3332531424791003</v>
      </c>
      <c r="Q25"/>
      <c r="R25"/>
      <c r="S25"/>
      <c r="T25"/>
      <c r="U25"/>
      <c r="V25"/>
      <c r="W25"/>
    </row>
    <row r="26" spans="1:23" s="76" customFormat="1" x14ac:dyDescent="0.3">
      <c r="A26" s="52" t="s">
        <v>132</v>
      </c>
      <c r="B26" s="52" t="s">
        <v>186</v>
      </c>
      <c r="C26" s="52" t="s">
        <v>213</v>
      </c>
      <c r="D26" s="52" t="s">
        <v>130</v>
      </c>
      <c r="E26" s="52">
        <v>15</v>
      </c>
      <c r="F26" s="52">
        <v>4</v>
      </c>
      <c r="G26" s="52">
        <v>4</v>
      </c>
      <c r="H26" s="52">
        <v>4.71</v>
      </c>
      <c r="I26" s="52">
        <v>41567.5</v>
      </c>
      <c r="J26" s="42">
        <f>I26/I$26</f>
        <v>1</v>
      </c>
      <c r="K26" s="54"/>
      <c r="L26" s="24">
        <v>6</v>
      </c>
      <c r="M26" s="42">
        <v>0.38413423948998615</v>
      </c>
      <c r="N26" s="42">
        <v>0.6853912311300896</v>
      </c>
      <c r="O26" s="42">
        <v>0.64577614723040833</v>
      </c>
      <c r="P26" s="42">
        <v>0.65082817104709201</v>
      </c>
      <c r="Q26"/>
      <c r="R26"/>
      <c r="S26"/>
      <c r="T26"/>
      <c r="U26"/>
      <c r="V26"/>
      <c r="W26"/>
    </row>
    <row r="27" spans="1:23" s="76" customFormat="1" x14ac:dyDescent="0.3">
      <c r="A27" s="52" t="s">
        <v>132</v>
      </c>
      <c r="B27" s="52" t="s">
        <v>186</v>
      </c>
      <c r="C27" s="52" t="s">
        <v>178</v>
      </c>
      <c r="D27" s="52" t="s">
        <v>130</v>
      </c>
      <c r="E27" s="52">
        <v>15</v>
      </c>
      <c r="F27" s="52">
        <v>4</v>
      </c>
      <c r="G27" s="52">
        <v>4</v>
      </c>
      <c r="H27" s="52">
        <v>4.2</v>
      </c>
      <c r="I27" s="52">
        <v>52895</v>
      </c>
      <c r="J27" s="42">
        <f t="shared" ref="J27:J33" si="4">I27/I$26</f>
        <v>1.2725085703975461</v>
      </c>
      <c r="K27" s="54"/>
      <c r="L27" s="23" t="s">
        <v>184</v>
      </c>
      <c r="M27" s="42"/>
      <c r="N27" s="42"/>
      <c r="O27" s="42"/>
      <c r="P27" s="42"/>
      <c r="Q27"/>
      <c r="R27"/>
      <c r="S27"/>
      <c r="T27"/>
      <c r="U27"/>
      <c r="V27"/>
      <c r="W27"/>
    </row>
    <row r="28" spans="1:23" s="76" customFormat="1" x14ac:dyDescent="0.3">
      <c r="A28" s="52" t="s">
        <v>132</v>
      </c>
      <c r="B28" s="52" t="s">
        <v>186</v>
      </c>
      <c r="C28" s="52" t="s">
        <v>214</v>
      </c>
      <c r="D28" s="52" t="s">
        <v>130</v>
      </c>
      <c r="E28" s="52">
        <v>15</v>
      </c>
      <c r="F28" s="52">
        <v>4</v>
      </c>
      <c r="G28" s="52">
        <v>4</v>
      </c>
      <c r="H28" s="52">
        <v>5.56</v>
      </c>
      <c r="I28" s="52">
        <v>48760</v>
      </c>
      <c r="J28" s="42">
        <f t="shared" si="4"/>
        <v>1.173031815721417</v>
      </c>
      <c r="K28" s="54"/>
      <c r="L28" s="24">
        <v>4</v>
      </c>
      <c r="M28" s="42">
        <v>1</v>
      </c>
      <c r="N28" s="42">
        <v>1.2833227243793761</v>
      </c>
      <c r="O28" s="42">
        <v>1.4108847867600254</v>
      </c>
      <c r="P28" s="42">
        <v>1.5267345639719923</v>
      </c>
      <c r="Q28"/>
      <c r="R28"/>
      <c r="S28"/>
      <c r="T28"/>
      <c r="U28"/>
      <c r="V28"/>
      <c r="W28"/>
    </row>
    <row r="29" spans="1:23" s="76" customFormat="1" x14ac:dyDescent="0.3">
      <c r="A29" s="52" t="s">
        <v>132</v>
      </c>
      <c r="B29" s="52" t="s">
        <v>186</v>
      </c>
      <c r="C29" s="52" t="s">
        <v>219</v>
      </c>
      <c r="D29" s="52" t="s">
        <v>130</v>
      </c>
      <c r="E29" s="52">
        <v>15</v>
      </c>
      <c r="F29" s="52">
        <v>4</v>
      </c>
      <c r="G29" s="52">
        <v>4</v>
      </c>
      <c r="H29" s="52">
        <v>3.92</v>
      </c>
      <c r="I29" s="52">
        <v>55420</v>
      </c>
      <c r="J29" s="42">
        <f t="shared" si="4"/>
        <v>1.3332531424791003</v>
      </c>
      <c r="K29" s="54"/>
      <c r="L29" s="24">
        <v>6</v>
      </c>
      <c r="M29" s="42">
        <v>0.63144493952896241</v>
      </c>
      <c r="N29" s="42">
        <v>1.3882240611075749</v>
      </c>
      <c r="O29" s="42">
        <v>0.90388287714831317</v>
      </c>
      <c r="P29" s="42">
        <v>0.97364735837046457</v>
      </c>
      <c r="Q29"/>
      <c r="R29"/>
      <c r="S29"/>
      <c r="T29"/>
      <c r="U29"/>
      <c r="V29"/>
      <c r="W29"/>
    </row>
    <row r="30" spans="1:23" s="76" customFormat="1" x14ac:dyDescent="0.3">
      <c r="A30" s="52" t="s">
        <v>132</v>
      </c>
      <c r="B30" s="52" t="s">
        <v>186</v>
      </c>
      <c r="C30" s="52" t="s">
        <v>213</v>
      </c>
      <c r="D30" s="52" t="s">
        <v>130</v>
      </c>
      <c r="E30" s="52">
        <v>15</v>
      </c>
      <c r="F30" s="52">
        <v>4</v>
      </c>
      <c r="G30" s="52">
        <v>6</v>
      </c>
      <c r="H30" s="52">
        <v>10.8</v>
      </c>
      <c r="I30" s="52">
        <v>15967.5</v>
      </c>
      <c r="J30" s="42">
        <f t="shared" si="4"/>
        <v>0.38413423948998615</v>
      </c>
      <c r="K30" s="54"/>
      <c r="L30" s="23" t="s">
        <v>183</v>
      </c>
      <c r="M30" s="42"/>
      <c r="N30" s="42"/>
      <c r="O30" s="42"/>
      <c r="P30" s="42"/>
      <c r="Q30"/>
      <c r="R30"/>
      <c r="S30"/>
      <c r="T30"/>
      <c r="U30"/>
      <c r="V30"/>
      <c r="W30"/>
    </row>
    <row r="31" spans="1:23" s="76" customFormat="1" x14ac:dyDescent="0.3">
      <c r="A31" s="52" t="s">
        <v>132</v>
      </c>
      <c r="B31" s="52" t="s">
        <v>186</v>
      </c>
      <c r="C31" s="52" t="s">
        <v>178</v>
      </c>
      <c r="D31" s="52" t="s">
        <v>130</v>
      </c>
      <c r="E31" s="52">
        <v>15</v>
      </c>
      <c r="F31" s="52">
        <v>4</v>
      </c>
      <c r="G31" s="52">
        <v>6</v>
      </c>
      <c r="H31" s="52">
        <v>10.039999999999999</v>
      </c>
      <c r="I31" s="52">
        <v>26843.3</v>
      </c>
      <c r="J31" s="42">
        <f t="shared" si="4"/>
        <v>0.64577614723040833</v>
      </c>
      <c r="K31" s="54"/>
      <c r="L31" s="24">
        <v>4</v>
      </c>
      <c r="M31" s="42">
        <v>1</v>
      </c>
      <c r="N31" s="42">
        <v>1.373930548565677</v>
      </c>
      <c r="O31" s="42">
        <v>1.420231504781077</v>
      </c>
      <c r="P31" s="42">
        <v>1.6255661801711123</v>
      </c>
      <c r="Q31"/>
      <c r="R31"/>
      <c r="S31"/>
      <c r="T31"/>
      <c r="U31"/>
      <c r="V31"/>
      <c r="W31"/>
    </row>
    <row r="32" spans="1:23" x14ac:dyDescent="0.3">
      <c r="A32" s="52" t="s">
        <v>132</v>
      </c>
      <c r="B32" s="52" t="s">
        <v>186</v>
      </c>
      <c r="C32" s="52" t="s">
        <v>214</v>
      </c>
      <c r="D32" s="52" t="s">
        <v>130</v>
      </c>
      <c r="E32" s="52">
        <v>15</v>
      </c>
      <c r="F32" s="52">
        <v>4</v>
      </c>
      <c r="G32" s="52">
        <v>6</v>
      </c>
      <c r="H32" s="52">
        <v>10.74</v>
      </c>
      <c r="I32" s="52">
        <v>28490</v>
      </c>
      <c r="J32" s="42">
        <f t="shared" si="4"/>
        <v>0.6853912311300896</v>
      </c>
      <c r="L32" s="24">
        <v>6</v>
      </c>
      <c r="M32" s="42">
        <v>0.63361852038248623</v>
      </c>
      <c r="N32" s="42">
        <v>1.4474081529944642</v>
      </c>
      <c r="O32" s="42">
        <v>1.0246602918973327</v>
      </c>
      <c r="P32" s="42">
        <v>1.0810266733769502</v>
      </c>
      <c r="Q32"/>
      <c r="R32"/>
      <c r="S32"/>
      <c r="T32"/>
      <c r="U32"/>
      <c r="V32"/>
      <c r="W32"/>
    </row>
    <row r="33" spans="1:23" x14ac:dyDescent="0.3">
      <c r="A33" s="52" t="s">
        <v>132</v>
      </c>
      <c r="B33" s="52" t="s">
        <v>186</v>
      </c>
      <c r="C33" s="52" t="s">
        <v>219</v>
      </c>
      <c r="D33" s="52" t="s">
        <v>130</v>
      </c>
      <c r="E33" s="52">
        <v>15</v>
      </c>
      <c r="F33" s="52">
        <v>4</v>
      </c>
      <c r="G33" s="52">
        <v>6</v>
      </c>
      <c r="H33" s="52">
        <v>9.8699999999999992</v>
      </c>
      <c r="I33" s="52">
        <v>27053.3</v>
      </c>
      <c r="J33" s="42">
        <f t="shared" si="4"/>
        <v>0.65082817104709201</v>
      </c>
      <c r="L33" s="23" t="s">
        <v>185</v>
      </c>
      <c r="Q33"/>
      <c r="R33"/>
      <c r="S33"/>
      <c r="T33"/>
      <c r="U33"/>
      <c r="V33"/>
      <c r="W33"/>
    </row>
    <row r="34" spans="1:23" x14ac:dyDescent="0.3">
      <c r="A34" s="52" t="s">
        <v>132</v>
      </c>
      <c r="B34" s="52" t="s">
        <v>184</v>
      </c>
      <c r="C34" s="52" t="s">
        <v>213</v>
      </c>
      <c r="D34" s="52" t="s">
        <v>130</v>
      </c>
      <c r="E34" s="52">
        <v>19</v>
      </c>
      <c r="F34" s="52">
        <v>4</v>
      </c>
      <c r="G34" s="52">
        <v>4</v>
      </c>
      <c r="H34" s="52">
        <v>4.41</v>
      </c>
      <c r="I34" s="52">
        <v>3142</v>
      </c>
      <c r="J34" s="42">
        <f>I34/I$34</f>
        <v>1</v>
      </c>
      <c r="L34" s="24">
        <v>4</v>
      </c>
      <c r="M34" s="42">
        <v>1</v>
      </c>
      <c r="N34" s="42">
        <v>1.2357142857142858</v>
      </c>
      <c r="O34" s="42">
        <v>1.3499999999999999</v>
      </c>
      <c r="P34" s="42">
        <v>1.4642857142857142</v>
      </c>
      <c r="Q34"/>
      <c r="R34"/>
      <c r="S34"/>
      <c r="T34"/>
      <c r="U34"/>
      <c r="V34"/>
      <c r="W34"/>
    </row>
    <row r="35" spans="1:23" x14ac:dyDescent="0.3">
      <c r="A35" s="52" t="s">
        <v>132</v>
      </c>
      <c r="B35" s="52" t="s">
        <v>184</v>
      </c>
      <c r="C35" s="52" t="s">
        <v>178</v>
      </c>
      <c r="D35" s="52" t="s">
        <v>130</v>
      </c>
      <c r="E35" s="52">
        <v>19</v>
      </c>
      <c r="F35" s="52">
        <v>4</v>
      </c>
      <c r="G35" s="52">
        <v>4</v>
      </c>
      <c r="H35" s="52">
        <v>3.84</v>
      </c>
      <c r="I35" s="52">
        <v>4433</v>
      </c>
      <c r="J35" s="42">
        <f t="shared" ref="J35:J41" si="5">I35/I$34</f>
        <v>1.4108847867600254</v>
      </c>
      <c r="L35" s="24">
        <v>6</v>
      </c>
      <c r="M35" s="42">
        <v>0.6</v>
      </c>
      <c r="N35" s="42">
        <v>1.3142857142857143</v>
      </c>
      <c r="O35" s="42">
        <v>0.8214285714285714</v>
      </c>
      <c r="P35" s="42">
        <v>0.94285714285714284</v>
      </c>
      <c r="Q35"/>
      <c r="R35"/>
      <c r="S35"/>
      <c r="T35"/>
      <c r="U35"/>
      <c r="V35"/>
      <c r="W35"/>
    </row>
    <row r="36" spans="1:23" x14ac:dyDescent="0.3">
      <c r="A36" s="52" t="s">
        <v>132</v>
      </c>
      <c r="B36" s="52" t="s">
        <v>184</v>
      </c>
      <c r="C36" s="52" t="s">
        <v>214</v>
      </c>
      <c r="D36" s="52" t="s">
        <v>130</v>
      </c>
      <c r="E36" s="52">
        <v>19</v>
      </c>
      <c r="F36" s="52">
        <v>4</v>
      </c>
      <c r="G36" s="52">
        <v>4</v>
      </c>
      <c r="H36" s="52">
        <v>5.59</v>
      </c>
      <c r="I36" s="52">
        <v>4032.2</v>
      </c>
      <c r="J36" s="42">
        <f t="shared" si="5"/>
        <v>1.2833227243793761</v>
      </c>
      <c r="L36" s="23" t="s">
        <v>206</v>
      </c>
      <c r="Q36"/>
      <c r="R36"/>
      <c r="S36"/>
      <c r="T36"/>
      <c r="U36"/>
      <c r="V36"/>
      <c r="W36"/>
    </row>
    <row r="37" spans="1:23" x14ac:dyDescent="0.3">
      <c r="A37" s="52" t="s">
        <v>132</v>
      </c>
      <c r="B37" s="52" t="s">
        <v>184</v>
      </c>
      <c r="C37" s="52" t="s">
        <v>219</v>
      </c>
      <c r="D37" s="52" t="s">
        <v>130</v>
      </c>
      <c r="E37" s="52">
        <v>19</v>
      </c>
      <c r="F37" s="52">
        <v>4</v>
      </c>
      <c r="G37" s="52">
        <v>4</v>
      </c>
      <c r="H37" s="52">
        <v>3.7</v>
      </c>
      <c r="I37" s="52">
        <v>4797</v>
      </c>
      <c r="J37" s="42">
        <f t="shared" si="5"/>
        <v>1.5267345639719923</v>
      </c>
      <c r="L37" s="24">
        <v>1</v>
      </c>
      <c r="M37" s="42">
        <v>1</v>
      </c>
      <c r="N37" s="42">
        <v>0.87517173699705597</v>
      </c>
      <c r="O37" s="42">
        <v>0.95868498527968593</v>
      </c>
      <c r="P37" s="42">
        <v>1.7401373895976449</v>
      </c>
      <c r="Q37"/>
      <c r="R37"/>
      <c r="S37"/>
      <c r="T37"/>
      <c r="U37"/>
      <c r="V37"/>
      <c r="W37"/>
    </row>
    <row r="38" spans="1:23" x14ac:dyDescent="0.3">
      <c r="A38" s="52" t="s">
        <v>132</v>
      </c>
      <c r="B38" s="52" t="s">
        <v>184</v>
      </c>
      <c r="C38" s="52" t="s">
        <v>213</v>
      </c>
      <c r="D38" s="52" t="s">
        <v>130</v>
      </c>
      <c r="E38" s="52">
        <v>19</v>
      </c>
      <c r="F38" s="52">
        <v>4</v>
      </c>
      <c r="G38" s="52">
        <v>6</v>
      </c>
      <c r="H38" s="52">
        <v>9.26</v>
      </c>
      <c r="I38" s="52">
        <v>1984</v>
      </c>
      <c r="J38" s="42">
        <f t="shared" si="5"/>
        <v>0.63144493952896241</v>
      </c>
      <c r="L38" s="24">
        <v>4</v>
      </c>
      <c r="M38" s="42">
        <v>0.58537782139352301</v>
      </c>
      <c r="N38" s="42">
        <v>2.7293424926398431</v>
      </c>
      <c r="O38" s="42">
        <v>0.56565260058881262</v>
      </c>
      <c r="P38" s="42">
        <v>3.041413150147203</v>
      </c>
      <c r="Q38"/>
      <c r="R38"/>
      <c r="S38"/>
      <c r="T38"/>
      <c r="U38"/>
      <c r="V38"/>
      <c r="W38"/>
    </row>
    <row r="39" spans="1:23" x14ac:dyDescent="0.3">
      <c r="A39" s="52" t="s">
        <v>132</v>
      </c>
      <c r="B39" s="52" t="s">
        <v>184</v>
      </c>
      <c r="C39" s="52" t="s">
        <v>178</v>
      </c>
      <c r="D39" s="52" t="s">
        <v>130</v>
      </c>
      <c r="E39" s="52">
        <v>19</v>
      </c>
      <c r="F39" s="52">
        <v>4</v>
      </c>
      <c r="G39" s="52">
        <v>6</v>
      </c>
      <c r="H39" s="52">
        <v>8.01</v>
      </c>
      <c r="I39" s="52">
        <v>2840</v>
      </c>
      <c r="J39" s="42">
        <f t="shared" si="5"/>
        <v>0.90388287714831317</v>
      </c>
      <c r="L39" s="24">
        <v>6</v>
      </c>
      <c r="M39" s="42">
        <v>0.22020804710500491</v>
      </c>
      <c r="N39" s="42">
        <v>2.2075564278704611</v>
      </c>
      <c r="O39" s="42">
        <v>0.51521099116781155</v>
      </c>
      <c r="P39" s="42">
        <v>2.261629048086359</v>
      </c>
      <c r="Q39"/>
      <c r="R39"/>
      <c r="S39"/>
      <c r="T39"/>
      <c r="U39"/>
      <c r="V39"/>
      <c r="W39"/>
    </row>
    <row r="40" spans="1:23" x14ac:dyDescent="0.3">
      <c r="A40" s="52" t="s">
        <v>132</v>
      </c>
      <c r="B40" s="52" t="s">
        <v>184</v>
      </c>
      <c r="C40" s="52" t="s">
        <v>214</v>
      </c>
      <c r="D40" s="52" t="s">
        <v>130</v>
      </c>
      <c r="E40" s="52">
        <v>19</v>
      </c>
      <c r="F40" s="52">
        <v>4</v>
      </c>
      <c r="G40" s="52">
        <v>6</v>
      </c>
      <c r="H40" s="52">
        <v>9.42</v>
      </c>
      <c r="I40" s="52">
        <v>4361.8</v>
      </c>
      <c r="J40" s="42">
        <f t="shared" si="5"/>
        <v>1.3882240611075749</v>
      </c>
      <c r="L40" s="23" t="s">
        <v>207</v>
      </c>
      <c r="Q40"/>
      <c r="R40"/>
      <c r="S40"/>
      <c r="T40"/>
      <c r="U40"/>
      <c r="V40"/>
      <c r="W40"/>
    </row>
    <row r="41" spans="1:23" x14ac:dyDescent="0.3">
      <c r="A41" s="52" t="s">
        <v>132</v>
      </c>
      <c r="B41" s="52" t="s">
        <v>184</v>
      </c>
      <c r="C41" s="52" t="s">
        <v>219</v>
      </c>
      <c r="D41" s="52" t="s">
        <v>130</v>
      </c>
      <c r="E41" s="52">
        <v>19</v>
      </c>
      <c r="F41" s="52">
        <v>4</v>
      </c>
      <c r="G41" s="52">
        <v>6</v>
      </c>
      <c r="H41" s="52">
        <v>8.23</v>
      </c>
      <c r="I41" s="52">
        <v>3059.2</v>
      </c>
      <c r="J41" s="42">
        <f t="shared" si="5"/>
        <v>0.97364735837046457</v>
      </c>
      <c r="L41" s="24">
        <v>1</v>
      </c>
      <c r="M41" s="42">
        <v>1</v>
      </c>
      <c r="N41" s="42">
        <v>1.0725388601036268</v>
      </c>
      <c r="O41" s="42">
        <v>1.0181347150259066</v>
      </c>
      <c r="P41" s="42">
        <v>1.8497409326424872</v>
      </c>
      <c r="Q41"/>
      <c r="R41"/>
      <c r="S41"/>
      <c r="T41"/>
      <c r="U41"/>
      <c r="V41"/>
      <c r="W41"/>
    </row>
    <row r="42" spans="1:23" x14ac:dyDescent="0.3">
      <c r="A42" s="52" t="s">
        <v>132</v>
      </c>
      <c r="B42" s="52" t="s">
        <v>206</v>
      </c>
      <c r="C42" s="52" t="s">
        <v>213</v>
      </c>
      <c r="D42" s="52" t="s">
        <v>130</v>
      </c>
      <c r="E42" s="52">
        <v>16</v>
      </c>
      <c r="F42" s="52">
        <v>4</v>
      </c>
      <c r="G42" s="52">
        <v>1</v>
      </c>
      <c r="H42" s="52">
        <v>1</v>
      </c>
      <c r="I42" s="52">
        <v>25475</v>
      </c>
      <c r="J42" s="42">
        <f>I42/I$42</f>
        <v>1</v>
      </c>
      <c r="L42" s="24">
        <v>4</v>
      </c>
      <c r="M42" s="42">
        <v>0.96632124352331594</v>
      </c>
      <c r="N42" s="42">
        <v>5.3341968911917101</v>
      </c>
      <c r="O42" s="42">
        <v>1</v>
      </c>
      <c r="P42" s="42">
        <v>5.4274611398963728</v>
      </c>
      <c r="Q42"/>
      <c r="R42"/>
      <c r="S42"/>
      <c r="T42"/>
      <c r="U42"/>
      <c r="V42"/>
      <c r="W42"/>
    </row>
    <row r="43" spans="1:23" x14ac:dyDescent="0.3">
      <c r="A43" s="52" t="s">
        <v>132</v>
      </c>
      <c r="B43" s="52" t="s">
        <v>206</v>
      </c>
      <c r="C43" s="52" t="s">
        <v>178</v>
      </c>
      <c r="D43" s="52" t="s">
        <v>130</v>
      </c>
      <c r="E43" s="52">
        <v>16</v>
      </c>
      <c r="F43" s="52">
        <v>4</v>
      </c>
      <c r="G43" s="52">
        <v>1</v>
      </c>
      <c r="H43" s="52">
        <v>1</v>
      </c>
      <c r="I43" s="78">
        <v>24422.5</v>
      </c>
      <c r="J43" s="42">
        <f t="shared" ref="J43:J53" si="6">I43/I$42</f>
        <v>0.95868498527968593</v>
      </c>
      <c r="L43" s="24">
        <v>6</v>
      </c>
      <c r="M43" s="42">
        <v>0.53367875647668395</v>
      </c>
      <c r="N43" s="42">
        <v>5.8160621761658025</v>
      </c>
      <c r="O43" s="42">
        <v>0.94818652849740936</v>
      </c>
      <c r="P43" s="42">
        <v>3.3005181347150261</v>
      </c>
      <c r="Q43"/>
      <c r="R43"/>
      <c r="S43"/>
      <c r="T43"/>
      <c r="U43"/>
      <c r="V43"/>
      <c r="W43"/>
    </row>
    <row r="44" spans="1:23" x14ac:dyDescent="0.3">
      <c r="A44" s="52" t="s">
        <v>132</v>
      </c>
      <c r="B44" s="52" t="s">
        <v>206</v>
      </c>
      <c r="C44" s="52" t="s">
        <v>214</v>
      </c>
      <c r="D44" s="52" t="s">
        <v>130</v>
      </c>
      <c r="E44" s="52">
        <v>16</v>
      </c>
      <c r="F44" s="52">
        <v>4</v>
      </c>
      <c r="G44" s="52">
        <v>1</v>
      </c>
      <c r="H44" s="52">
        <v>1.03</v>
      </c>
      <c r="I44" s="78">
        <v>22295</v>
      </c>
      <c r="J44" s="42">
        <f t="shared" si="6"/>
        <v>0.87517173699705597</v>
      </c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3">
      <c r="A45" s="52" t="s">
        <v>132</v>
      </c>
      <c r="B45" s="52" t="s">
        <v>206</v>
      </c>
      <c r="C45" s="52" t="s">
        <v>219</v>
      </c>
      <c r="D45" s="52" t="s">
        <v>130</v>
      </c>
      <c r="E45" s="52">
        <v>16</v>
      </c>
      <c r="F45" s="52">
        <v>4</v>
      </c>
      <c r="G45" s="52">
        <v>1</v>
      </c>
      <c r="H45" s="52">
        <v>1.76</v>
      </c>
      <c r="I45" s="78">
        <v>44330</v>
      </c>
      <c r="J45" s="42">
        <f t="shared" si="6"/>
        <v>1.7401373895976449</v>
      </c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3">
      <c r="A46" s="52" t="s">
        <v>132</v>
      </c>
      <c r="B46" s="52" t="s">
        <v>206</v>
      </c>
      <c r="C46" s="52" t="s">
        <v>213</v>
      </c>
      <c r="D46" s="52" t="s">
        <v>130</v>
      </c>
      <c r="E46" s="52">
        <v>16</v>
      </c>
      <c r="F46" s="52">
        <v>4</v>
      </c>
      <c r="G46" s="52">
        <v>4</v>
      </c>
      <c r="H46" s="52">
        <v>3.45</v>
      </c>
      <c r="I46" s="78">
        <v>14912.5</v>
      </c>
      <c r="J46" s="42">
        <f t="shared" si="6"/>
        <v>0.58537782139352301</v>
      </c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3">
      <c r="A47" s="52" t="s">
        <v>132</v>
      </c>
      <c r="B47" s="52" t="s">
        <v>206</v>
      </c>
      <c r="C47" s="52" t="s">
        <v>178</v>
      </c>
      <c r="D47" s="52" t="s">
        <v>130</v>
      </c>
      <c r="E47" s="52">
        <v>16</v>
      </c>
      <c r="F47" s="52">
        <v>4</v>
      </c>
      <c r="G47" s="52">
        <v>4</v>
      </c>
      <c r="H47" s="52">
        <v>3.42</v>
      </c>
      <c r="I47" s="78">
        <v>14410</v>
      </c>
      <c r="J47" s="42">
        <f t="shared" si="6"/>
        <v>0.56565260058881262</v>
      </c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3">
      <c r="A48" s="52" t="s">
        <v>132</v>
      </c>
      <c r="B48" s="52" t="s">
        <v>206</v>
      </c>
      <c r="C48" s="52" t="s">
        <v>214</v>
      </c>
      <c r="D48" s="52" t="s">
        <v>130</v>
      </c>
      <c r="E48" s="52">
        <v>16</v>
      </c>
      <c r="F48" s="52">
        <v>4</v>
      </c>
      <c r="G48" s="52">
        <v>4</v>
      </c>
      <c r="H48" s="52">
        <v>17.100000000000001</v>
      </c>
      <c r="I48" s="78">
        <v>69530</v>
      </c>
      <c r="J48" s="42">
        <f t="shared" si="6"/>
        <v>2.7293424926398431</v>
      </c>
      <c r="L48"/>
      <c r="M48"/>
      <c r="N48"/>
      <c r="O48"/>
      <c r="P48"/>
      <c r="Q48"/>
      <c r="R48"/>
      <c r="S48"/>
      <c r="T48"/>
      <c r="U48"/>
      <c r="V48"/>
      <c r="W48"/>
    </row>
    <row r="49" spans="1:10" x14ac:dyDescent="0.3">
      <c r="A49" s="52" t="s">
        <v>132</v>
      </c>
      <c r="B49" s="52" t="s">
        <v>206</v>
      </c>
      <c r="C49" s="52" t="s">
        <v>219</v>
      </c>
      <c r="D49" s="52" t="s">
        <v>130</v>
      </c>
      <c r="E49" s="52">
        <v>16</v>
      </c>
      <c r="F49" s="52">
        <v>4</v>
      </c>
      <c r="G49" s="52">
        <v>4</v>
      </c>
      <c r="H49" s="52">
        <v>17.100000000000001</v>
      </c>
      <c r="I49" s="78">
        <v>77480</v>
      </c>
      <c r="J49" s="42">
        <f t="shared" si="6"/>
        <v>3.041413150147203</v>
      </c>
    </row>
    <row r="50" spans="1:10" x14ac:dyDescent="0.3">
      <c r="A50" s="52" t="s">
        <v>132</v>
      </c>
      <c r="B50" s="52" t="s">
        <v>206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6</v>
      </c>
      <c r="H50" s="52">
        <v>5.2</v>
      </c>
      <c r="I50" s="78">
        <v>5609.8</v>
      </c>
      <c r="J50" s="42">
        <f t="shared" si="6"/>
        <v>0.22020804710500491</v>
      </c>
    </row>
    <row r="51" spans="1:10" x14ac:dyDescent="0.3">
      <c r="A51" s="52" t="s">
        <v>132</v>
      </c>
      <c r="B51" s="52" t="s">
        <v>206</v>
      </c>
      <c r="C51" s="52" t="s">
        <v>178</v>
      </c>
      <c r="D51" s="52" t="s">
        <v>130</v>
      </c>
      <c r="E51" s="52">
        <v>16</v>
      </c>
      <c r="F51" s="52">
        <v>4</v>
      </c>
      <c r="G51" s="52">
        <v>6</v>
      </c>
      <c r="H51" s="52">
        <v>3.49</v>
      </c>
      <c r="I51" s="78">
        <v>13125</v>
      </c>
      <c r="J51" s="42">
        <f t="shared" si="6"/>
        <v>0.51521099116781155</v>
      </c>
    </row>
    <row r="52" spans="1:10" x14ac:dyDescent="0.3">
      <c r="A52" s="52" t="s">
        <v>132</v>
      </c>
      <c r="B52" s="52" t="s">
        <v>206</v>
      </c>
      <c r="C52" s="52" t="s">
        <v>214</v>
      </c>
      <c r="D52" s="52" t="s">
        <v>130</v>
      </c>
      <c r="E52" s="52">
        <v>16</v>
      </c>
      <c r="F52" s="52">
        <v>4</v>
      </c>
      <c r="G52" s="52">
        <v>6</v>
      </c>
      <c r="H52" s="52">
        <v>24.43</v>
      </c>
      <c r="I52" s="78">
        <v>56237.5</v>
      </c>
      <c r="J52" s="42">
        <f t="shared" si="6"/>
        <v>2.2075564278704611</v>
      </c>
    </row>
    <row r="53" spans="1:10" x14ac:dyDescent="0.3">
      <c r="A53" s="52" t="s">
        <v>132</v>
      </c>
      <c r="B53" s="52" t="s">
        <v>206</v>
      </c>
      <c r="C53" s="52" t="s">
        <v>219</v>
      </c>
      <c r="D53" s="52" t="s">
        <v>130</v>
      </c>
      <c r="E53" s="52">
        <v>16</v>
      </c>
      <c r="F53" s="52">
        <v>4</v>
      </c>
      <c r="G53" s="52">
        <v>6</v>
      </c>
      <c r="H53" s="52">
        <v>21.38</v>
      </c>
      <c r="I53" s="78">
        <v>57615</v>
      </c>
      <c r="J53" s="42">
        <f t="shared" si="6"/>
        <v>2.261629048086359</v>
      </c>
    </row>
    <row r="54" spans="1:10" x14ac:dyDescent="0.3">
      <c r="A54" s="52" t="s">
        <v>132</v>
      </c>
      <c r="B54" s="52" t="s">
        <v>207</v>
      </c>
      <c r="C54" s="52" t="s">
        <v>213</v>
      </c>
      <c r="D54" s="52" t="s">
        <v>130</v>
      </c>
      <c r="E54" s="52">
        <v>25</v>
      </c>
      <c r="F54" s="52">
        <v>4</v>
      </c>
      <c r="G54" s="52">
        <v>1</v>
      </c>
      <c r="H54" s="52">
        <v>1</v>
      </c>
      <c r="I54" s="52">
        <v>38.6</v>
      </c>
      <c r="J54" s="42">
        <f>I54/I$54</f>
        <v>1</v>
      </c>
    </row>
    <row r="55" spans="1:10" x14ac:dyDescent="0.3">
      <c r="A55" s="52" t="s">
        <v>132</v>
      </c>
      <c r="B55" s="52" t="s">
        <v>207</v>
      </c>
      <c r="C55" s="52" t="s">
        <v>178</v>
      </c>
      <c r="D55" s="52" t="s">
        <v>130</v>
      </c>
      <c r="E55" s="52">
        <v>25</v>
      </c>
      <c r="F55" s="52">
        <v>4</v>
      </c>
      <c r="G55" s="52">
        <v>1</v>
      </c>
      <c r="H55" s="52">
        <v>1</v>
      </c>
      <c r="I55" s="52">
        <v>39.299999999999997</v>
      </c>
      <c r="J55" s="42">
        <f t="shared" ref="J55:J65" si="7">I55/I$54</f>
        <v>1.0181347150259066</v>
      </c>
    </row>
    <row r="56" spans="1:10" x14ac:dyDescent="0.3">
      <c r="A56" s="52" t="s">
        <v>132</v>
      </c>
      <c r="B56" s="52" t="s">
        <v>207</v>
      </c>
      <c r="C56" s="52" t="s">
        <v>214</v>
      </c>
      <c r="D56" s="52" t="s">
        <v>130</v>
      </c>
      <c r="E56" s="52">
        <v>25</v>
      </c>
      <c r="F56" s="52">
        <v>4</v>
      </c>
      <c r="G56" s="52">
        <v>1</v>
      </c>
      <c r="H56" s="52">
        <v>1.04</v>
      </c>
      <c r="I56" s="52">
        <v>41.4</v>
      </c>
      <c r="J56" s="42">
        <f t="shared" si="7"/>
        <v>1.0725388601036268</v>
      </c>
    </row>
    <row r="57" spans="1:10" x14ac:dyDescent="0.3">
      <c r="A57" s="52" t="s">
        <v>132</v>
      </c>
      <c r="B57" s="52" t="s">
        <v>207</v>
      </c>
      <c r="C57" s="52" t="s">
        <v>219</v>
      </c>
      <c r="D57" s="52" t="s">
        <v>130</v>
      </c>
      <c r="E57" s="52">
        <v>25</v>
      </c>
      <c r="F57" s="52">
        <v>4</v>
      </c>
      <c r="G57" s="52">
        <v>1</v>
      </c>
      <c r="H57" s="52">
        <v>1.72</v>
      </c>
      <c r="I57" s="52">
        <v>71.400000000000006</v>
      </c>
      <c r="J57" s="42">
        <f t="shared" si="7"/>
        <v>1.8497409326424872</v>
      </c>
    </row>
    <row r="58" spans="1:10" x14ac:dyDescent="0.3">
      <c r="A58" s="52" t="s">
        <v>132</v>
      </c>
      <c r="B58" s="52" t="s">
        <v>207</v>
      </c>
      <c r="C58" s="52" t="s">
        <v>213</v>
      </c>
      <c r="D58" s="52" t="s">
        <v>130</v>
      </c>
      <c r="E58" s="52">
        <v>25</v>
      </c>
      <c r="F58" s="52">
        <v>4</v>
      </c>
      <c r="G58" s="52">
        <v>4</v>
      </c>
      <c r="H58" s="52">
        <v>3.36</v>
      </c>
      <c r="I58" s="52">
        <v>37.299999999999997</v>
      </c>
      <c r="J58" s="42">
        <f t="shared" si="7"/>
        <v>0.96632124352331594</v>
      </c>
    </row>
    <row r="59" spans="1:10" x14ac:dyDescent="0.3">
      <c r="A59" s="52" t="s">
        <v>132</v>
      </c>
      <c r="B59" s="52" t="s">
        <v>207</v>
      </c>
      <c r="C59" s="52" t="s">
        <v>178</v>
      </c>
      <c r="D59" s="52" t="s">
        <v>130</v>
      </c>
      <c r="E59" s="52">
        <v>25</v>
      </c>
      <c r="F59" s="52">
        <v>4</v>
      </c>
      <c r="G59" s="52">
        <v>4</v>
      </c>
      <c r="H59" s="52">
        <v>3.32</v>
      </c>
      <c r="I59" s="52">
        <v>38.6</v>
      </c>
      <c r="J59" s="42">
        <f t="shared" si="7"/>
        <v>1</v>
      </c>
    </row>
    <row r="60" spans="1:10" x14ac:dyDescent="0.3">
      <c r="A60" s="52" t="s">
        <v>132</v>
      </c>
      <c r="B60" s="52" t="s">
        <v>207</v>
      </c>
      <c r="C60" s="52" t="s">
        <v>214</v>
      </c>
      <c r="D60" s="52" t="s">
        <v>130</v>
      </c>
      <c r="E60" s="52">
        <v>25</v>
      </c>
      <c r="F60" s="52">
        <v>4</v>
      </c>
      <c r="G60" s="52">
        <v>4</v>
      </c>
      <c r="H60" s="52">
        <v>17.96</v>
      </c>
      <c r="I60" s="52">
        <v>205.9</v>
      </c>
      <c r="J60" s="42">
        <f t="shared" si="7"/>
        <v>5.3341968911917101</v>
      </c>
    </row>
    <row r="61" spans="1:10" x14ac:dyDescent="0.3">
      <c r="A61" s="52" t="s">
        <v>132</v>
      </c>
      <c r="B61" s="52" t="s">
        <v>207</v>
      </c>
      <c r="C61" s="52" t="s">
        <v>219</v>
      </c>
      <c r="D61" s="52" t="s">
        <v>130</v>
      </c>
      <c r="E61" s="52">
        <v>25</v>
      </c>
      <c r="F61" s="52">
        <v>4</v>
      </c>
      <c r="G61" s="52">
        <v>4</v>
      </c>
      <c r="H61" s="52">
        <v>12.24</v>
      </c>
      <c r="I61" s="52">
        <v>209.5</v>
      </c>
      <c r="J61" s="42">
        <f t="shared" si="7"/>
        <v>5.4274611398963728</v>
      </c>
    </row>
    <row r="62" spans="1:10" x14ac:dyDescent="0.3">
      <c r="A62" s="52" t="s">
        <v>132</v>
      </c>
      <c r="B62" s="52" t="s">
        <v>207</v>
      </c>
      <c r="C62" s="52" t="s">
        <v>213</v>
      </c>
      <c r="D62" s="52" t="s">
        <v>130</v>
      </c>
      <c r="E62" s="52">
        <v>25</v>
      </c>
      <c r="F62" s="52">
        <v>4</v>
      </c>
      <c r="G62" s="52">
        <v>6</v>
      </c>
      <c r="H62" s="52">
        <v>5.09</v>
      </c>
      <c r="I62" s="52">
        <v>20.6</v>
      </c>
      <c r="J62" s="42">
        <f t="shared" si="7"/>
        <v>0.53367875647668395</v>
      </c>
    </row>
    <row r="63" spans="1:10" x14ac:dyDescent="0.3">
      <c r="A63" s="52" t="s">
        <v>132</v>
      </c>
      <c r="B63" s="52" t="s">
        <v>207</v>
      </c>
      <c r="C63" s="52" t="s">
        <v>214</v>
      </c>
      <c r="D63" s="52" t="s">
        <v>130</v>
      </c>
      <c r="E63" s="52">
        <v>25</v>
      </c>
      <c r="F63" s="52">
        <v>4</v>
      </c>
      <c r="G63" s="52">
        <v>6</v>
      </c>
      <c r="H63" s="52">
        <v>22.42</v>
      </c>
      <c r="I63" s="52">
        <v>224.5</v>
      </c>
      <c r="J63" s="42">
        <f t="shared" si="7"/>
        <v>5.8160621761658025</v>
      </c>
    </row>
    <row r="64" spans="1:10" x14ac:dyDescent="0.3">
      <c r="A64" s="52" t="s">
        <v>132</v>
      </c>
      <c r="B64" s="52" t="s">
        <v>207</v>
      </c>
      <c r="C64" s="52" t="s">
        <v>178</v>
      </c>
      <c r="D64" s="52" t="s">
        <v>130</v>
      </c>
      <c r="E64" s="52">
        <v>25</v>
      </c>
      <c r="F64" s="52">
        <v>4</v>
      </c>
      <c r="G64" s="52">
        <v>6</v>
      </c>
      <c r="H64" s="52">
        <v>3.41</v>
      </c>
      <c r="I64" s="52">
        <v>36.6</v>
      </c>
      <c r="J64" s="42">
        <f t="shared" si="7"/>
        <v>0.94818652849740936</v>
      </c>
    </row>
    <row r="65" spans="1:10" x14ac:dyDescent="0.3">
      <c r="A65" s="52" t="s">
        <v>132</v>
      </c>
      <c r="B65" s="52" t="s">
        <v>207</v>
      </c>
      <c r="C65" s="52" t="s">
        <v>219</v>
      </c>
      <c r="D65" s="52" t="s">
        <v>130</v>
      </c>
      <c r="E65" s="52">
        <v>25</v>
      </c>
      <c r="F65" s="52">
        <v>4</v>
      </c>
      <c r="G65" s="52">
        <v>6</v>
      </c>
      <c r="H65" s="52">
        <v>20.75</v>
      </c>
      <c r="I65" s="52">
        <v>127.4</v>
      </c>
      <c r="J65" s="42">
        <f t="shared" si="7"/>
        <v>3.3005181347150261</v>
      </c>
    </row>
    <row r="66" spans="1:10" x14ac:dyDescent="0.3">
      <c r="A66" s="77"/>
      <c r="B66" s="52"/>
      <c r="C66" s="52"/>
      <c r="D66" s="52"/>
      <c r="E66" s="52"/>
      <c r="F66" s="52"/>
      <c r="G66" s="52"/>
      <c r="H66" s="52"/>
      <c r="I66" s="52"/>
    </row>
    <row r="67" spans="1:10" x14ac:dyDescent="0.3">
      <c r="A67" s="77"/>
      <c r="B67" s="52"/>
      <c r="C67" s="52"/>
      <c r="D67" s="52"/>
      <c r="E67" s="52"/>
      <c r="F67" s="52"/>
      <c r="G67" s="52"/>
      <c r="H67" s="52"/>
      <c r="I67" s="52"/>
    </row>
    <row r="68" spans="1:10" x14ac:dyDescent="0.3">
      <c r="A68" s="77"/>
      <c r="B68" s="52"/>
      <c r="C68" s="52"/>
      <c r="D68" s="52"/>
      <c r="E68" s="52"/>
      <c r="F68" s="52"/>
      <c r="G68" s="52"/>
      <c r="H68" s="52"/>
      <c r="I68" s="52"/>
    </row>
    <row r="69" spans="1:10" x14ac:dyDescent="0.3">
      <c r="A69" s="77"/>
      <c r="B69" s="52"/>
      <c r="C69" s="52"/>
      <c r="D69" s="52"/>
      <c r="E69" s="52"/>
      <c r="F69" s="52"/>
      <c r="G69" s="52"/>
      <c r="H69" s="52"/>
      <c r="I69" s="52"/>
    </row>
    <row r="70" spans="1:10" x14ac:dyDescent="0.3">
      <c r="A70" s="77"/>
      <c r="B70" s="52"/>
      <c r="C70" s="52"/>
      <c r="D70" s="52"/>
      <c r="E70" s="52"/>
      <c r="F70" s="52"/>
      <c r="G70" s="52"/>
      <c r="H70" s="52"/>
      <c r="I70" s="52"/>
    </row>
    <row r="71" spans="1:10" x14ac:dyDescent="0.3">
      <c r="A71" s="77"/>
      <c r="B71" s="52"/>
      <c r="C71" s="52"/>
      <c r="D71" s="52"/>
      <c r="E71" s="52"/>
      <c r="F71" s="52"/>
      <c r="G71" s="52"/>
      <c r="H71" s="52"/>
      <c r="I71" s="52"/>
    </row>
    <row r="72" spans="1:10" x14ac:dyDescent="0.3">
      <c r="A72" s="77"/>
      <c r="B72" s="52"/>
      <c r="C72" s="52"/>
      <c r="D72" s="52"/>
      <c r="E72" s="52"/>
      <c r="F72" s="52"/>
      <c r="G72" s="52"/>
      <c r="H72" s="52"/>
      <c r="I72" s="52"/>
    </row>
    <row r="73" spans="1:10" x14ac:dyDescent="0.3">
      <c r="A73" s="77"/>
      <c r="B73" s="52"/>
      <c r="C73" s="52"/>
      <c r="D73" s="52"/>
      <c r="E73" s="52"/>
      <c r="F73" s="52"/>
      <c r="G73" s="52"/>
      <c r="H73" s="52"/>
      <c r="I73" s="52"/>
    </row>
    <row r="74" spans="1:10" x14ac:dyDescent="0.3">
      <c r="A74" s="77"/>
      <c r="B74" s="52"/>
      <c r="C74" s="52"/>
      <c r="D74" s="52"/>
      <c r="E74" s="52"/>
      <c r="F74" s="52"/>
      <c r="G74" s="52"/>
      <c r="H74" s="52"/>
      <c r="I74" s="52"/>
    </row>
    <row r="75" spans="1:10" x14ac:dyDescent="0.3">
      <c r="A75" s="77"/>
      <c r="B75" s="52"/>
      <c r="C75" s="52"/>
      <c r="D75" s="52"/>
      <c r="E75" s="52"/>
      <c r="F75" s="52"/>
      <c r="G75" s="52"/>
      <c r="H75" s="52"/>
      <c r="I75" s="52"/>
    </row>
    <row r="76" spans="1:10" x14ac:dyDescent="0.3">
      <c r="A76" s="77"/>
      <c r="B76" s="52"/>
      <c r="C76" s="52"/>
      <c r="D76" s="52"/>
      <c r="E76" s="52"/>
      <c r="F76" s="52"/>
      <c r="G76" s="52"/>
      <c r="H76" s="52"/>
      <c r="I76" s="52"/>
    </row>
    <row r="77" spans="1:10" x14ac:dyDescent="0.3">
      <c r="A77" s="77"/>
      <c r="B77" s="52"/>
      <c r="C77" s="52"/>
      <c r="D77" s="52"/>
      <c r="E77" s="52"/>
      <c r="F77" s="52"/>
      <c r="G77" s="52"/>
      <c r="H77" s="52"/>
      <c r="I77" s="52"/>
    </row>
    <row r="78" spans="1:10" x14ac:dyDescent="0.3">
      <c r="A78" s="77"/>
      <c r="B78" s="52"/>
      <c r="C78" s="52"/>
      <c r="D78" s="52"/>
      <c r="E78" s="52"/>
      <c r="F78" s="52"/>
      <c r="G78" s="52"/>
      <c r="H78" s="52"/>
      <c r="I78" s="52"/>
    </row>
    <row r="79" spans="1:10" x14ac:dyDescent="0.3">
      <c r="A79" s="77"/>
      <c r="B79" s="52"/>
      <c r="C79" s="52"/>
      <c r="D79" s="52"/>
      <c r="E79" s="52"/>
      <c r="F79" s="52"/>
      <c r="G79" s="52"/>
      <c r="H79" s="52"/>
      <c r="I79" s="52"/>
    </row>
    <row r="80" spans="1:10" x14ac:dyDescent="0.3">
      <c r="A80" s="77"/>
      <c r="B80" s="52"/>
      <c r="C80" s="52"/>
      <c r="D80" s="52"/>
      <c r="E80" s="52"/>
      <c r="F80" s="52"/>
      <c r="G80" s="52"/>
      <c r="H80" s="52"/>
      <c r="I80" s="52"/>
    </row>
    <row r="81" spans="1:9" x14ac:dyDescent="0.3">
      <c r="A81" s="77"/>
      <c r="B81" s="52"/>
      <c r="C81" s="52"/>
      <c r="D81" s="52"/>
      <c r="E81" s="52"/>
      <c r="F81" s="52"/>
      <c r="G81" s="52"/>
      <c r="H81" s="52"/>
      <c r="I81" s="52"/>
    </row>
    <row r="82" spans="1:9" x14ac:dyDescent="0.3">
      <c r="A82" s="77"/>
      <c r="B82" s="52"/>
      <c r="C82" s="52"/>
      <c r="D82" s="52"/>
      <c r="E82" s="52"/>
      <c r="F82" s="52"/>
      <c r="G82" s="52"/>
      <c r="H82" s="52"/>
      <c r="I82" s="52"/>
    </row>
    <row r="83" spans="1:9" x14ac:dyDescent="0.3">
      <c r="A83" s="77"/>
      <c r="B83" s="52"/>
      <c r="C83" s="52"/>
      <c r="D83" s="52"/>
      <c r="E83" s="52"/>
      <c r="F83" s="52"/>
      <c r="G83" s="52"/>
      <c r="H83" s="52"/>
      <c r="I83" s="52"/>
    </row>
    <row r="84" spans="1:9" x14ac:dyDescent="0.3">
      <c r="A84" s="77"/>
      <c r="B84" s="52"/>
      <c r="C84" s="52"/>
      <c r="D84" s="52"/>
      <c r="E84" s="52"/>
      <c r="F84" s="52"/>
      <c r="G84" s="52"/>
      <c r="H84" s="52"/>
      <c r="I84" s="52"/>
    </row>
    <row r="85" spans="1:9" x14ac:dyDescent="0.3">
      <c r="A85" s="77"/>
      <c r="B85" s="52"/>
      <c r="C85" s="52"/>
      <c r="D85" s="52"/>
      <c r="E85" s="52"/>
      <c r="F85" s="52"/>
      <c r="G85" s="52"/>
      <c r="H85" s="52"/>
      <c r="I85" s="52"/>
    </row>
    <row r="86" spans="1:9" x14ac:dyDescent="0.3">
      <c r="A86" s="77"/>
      <c r="B86" s="52"/>
      <c r="C86" s="52"/>
      <c r="D86" s="52"/>
      <c r="E86" s="52"/>
      <c r="F86" s="52"/>
      <c r="G86" s="52"/>
      <c r="H86" s="52"/>
      <c r="I86" s="52"/>
    </row>
    <row r="87" spans="1:9" x14ac:dyDescent="0.3">
      <c r="A87" s="77"/>
      <c r="B87" s="52"/>
      <c r="C87" s="52"/>
      <c r="D87" s="52"/>
      <c r="E87" s="52"/>
      <c r="F87" s="52"/>
      <c r="G87" s="52"/>
      <c r="H87" s="52"/>
      <c r="I87" s="52"/>
    </row>
    <row r="88" spans="1:9" x14ac:dyDescent="0.3">
      <c r="A88" s="77"/>
      <c r="B88" s="52"/>
      <c r="C88" s="52"/>
      <c r="D88" s="52"/>
      <c r="E88" s="52"/>
      <c r="F88" s="52"/>
      <c r="G88" s="52"/>
      <c r="H88" s="52"/>
      <c r="I88" s="52"/>
    </row>
    <row r="89" spans="1:9" x14ac:dyDescent="0.3">
      <c r="A89" s="77"/>
      <c r="B89" s="52"/>
      <c r="C89" s="52"/>
      <c r="D89" s="52"/>
      <c r="E89" s="52"/>
      <c r="F89" s="52"/>
      <c r="G89" s="52"/>
      <c r="H89" s="52"/>
      <c r="I89" s="52"/>
    </row>
    <row r="90" spans="1:9" x14ac:dyDescent="0.3">
      <c r="A90" s="77"/>
      <c r="B90" s="52"/>
      <c r="C90" s="52"/>
      <c r="D90" s="52"/>
      <c r="E90" s="52"/>
      <c r="F90" s="52"/>
      <c r="G90" s="52"/>
      <c r="H90" s="52"/>
      <c r="I90" s="52"/>
    </row>
    <row r="91" spans="1:9" x14ac:dyDescent="0.3">
      <c r="A91" s="77"/>
      <c r="B91" s="52"/>
      <c r="C91" s="52"/>
      <c r="D91" s="52"/>
      <c r="E91" s="52"/>
      <c r="F91" s="52"/>
      <c r="G91" s="52"/>
      <c r="H91" s="52"/>
      <c r="I91" s="52"/>
    </row>
  </sheetData>
  <sortState xmlns:xlrd2="http://schemas.microsoft.com/office/spreadsheetml/2017/richdata2" ref="A2:J92">
    <sortCondition ref="B2:B92"/>
    <sortCondition ref="G2:G92"/>
    <sortCondition descending="1" ref="C2:C92"/>
  </sortState>
  <mergeCells count="6">
    <mergeCell ref="Q2:R2"/>
    <mergeCell ref="S2:T2"/>
    <mergeCell ref="M2:P2"/>
    <mergeCell ref="M10:P10"/>
    <mergeCell ref="Q10:R10"/>
    <mergeCell ref="S10:T10"/>
  </mergeCells>
  <conditionalFormatting pivot="1" sqref="M21:P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638-105A-4620-85C0-9014C339B581}">
  <dimension ref="A1:S149"/>
  <sheetViews>
    <sheetView showGridLines="0" zoomScaleNormal="100" workbookViewId="0">
      <pane ySplit="1" topLeftCell="A2" activePane="bottomLeft" state="frozen"/>
      <selection pane="bottomLeft" activeCell="J24" sqref="J24"/>
    </sheetView>
  </sheetViews>
  <sheetFormatPr defaultRowHeight="14.4" x14ac:dyDescent="0.3"/>
  <cols>
    <col min="1" max="9" width="8.88671875" style="31"/>
    <col min="10" max="10" width="8.88671875" style="42" customWidth="1"/>
    <col min="12" max="12" width="12.6640625" bestFit="1" customWidth="1"/>
    <col min="13" max="13" width="7.77734375" bestFit="1" customWidth="1"/>
    <col min="14" max="14" width="4.5546875" bestFit="1" customWidth="1"/>
    <col min="15" max="16" width="5.5546875" bestFit="1" customWidth="1"/>
    <col min="17" max="17" width="7" bestFit="1" customWidth="1"/>
    <col min="18" max="18" width="10.77734375" bestFit="1" customWidth="1"/>
  </cols>
  <sheetData>
    <row r="1" spans="1:19" s="53" customFormat="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1" t="s">
        <v>215</v>
      </c>
      <c r="K1" s="41"/>
      <c r="M1" s="18"/>
      <c r="N1" s="18"/>
      <c r="O1" s="18"/>
      <c r="P1" s="18"/>
      <c r="Q1" s="18"/>
      <c r="R1" s="18"/>
      <c r="S1" s="18"/>
    </row>
    <row r="2" spans="1:19" s="31" customFormat="1" x14ac:dyDescent="0.3">
      <c r="A2" s="31" t="s">
        <v>155</v>
      </c>
      <c r="B2" s="31" t="s">
        <v>183</v>
      </c>
      <c r="C2" s="31" t="s">
        <v>213</v>
      </c>
      <c r="D2" s="31" t="s">
        <v>130</v>
      </c>
      <c r="E2" s="31">
        <v>23</v>
      </c>
      <c r="F2" s="31">
        <v>4</v>
      </c>
      <c r="G2" s="31">
        <v>4</v>
      </c>
      <c r="H2" s="31">
        <v>4.3099999999999996</v>
      </c>
      <c r="I2" s="31">
        <v>421.3</v>
      </c>
      <c r="J2" s="42">
        <f>I2/I2</f>
        <v>1</v>
      </c>
      <c r="K2" s="42"/>
      <c r="M2"/>
      <c r="N2"/>
      <c r="O2"/>
      <c r="P2"/>
      <c r="Q2"/>
      <c r="R2"/>
      <c r="S2"/>
    </row>
    <row r="3" spans="1:19" s="31" customFormat="1" x14ac:dyDescent="0.3">
      <c r="A3" s="31" t="s">
        <v>155</v>
      </c>
      <c r="B3" s="31" t="s">
        <v>183</v>
      </c>
      <c r="C3" s="31" t="s">
        <v>178</v>
      </c>
      <c r="D3" s="31" t="s">
        <v>130</v>
      </c>
      <c r="E3" s="31">
        <v>23</v>
      </c>
      <c r="F3" s="31">
        <v>4</v>
      </c>
      <c r="G3" s="31">
        <v>4</v>
      </c>
      <c r="H3" s="31">
        <v>3.65</v>
      </c>
      <c r="I3" s="31">
        <v>500.6</v>
      </c>
      <c r="J3" s="42">
        <f>I3/I2</f>
        <v>1.1882269166864468</v>
      </c>
      <c r="K3" s="42"/>
      <c r="L3" s="36" t="s">
        <v>64</v>
      </c>
      <c r="M3" s="36" t="s">
        <v>216</v>
      </c>
      <c r="N3"/>
      <c r="O3"/>
      <c r="P3"/>
      <c r="Q3"/>
      <c r="R3"/>
      <c r="S3"/>
    </row>
    <row r="4" spans="1:19" s="31" customFormat="1" x14ac:dyDescent="0.3">
      <c r="A4" s="31" t="s">
        <v>155</v>
      </c>
      <c r="B4" s="31" t="s">
        <v>183</v>
      </c>
      <c r="C4" s="31" t="s">
        <v>214</v>
      </c>
      <c r="D4" s="31" t="s">
        <v>130</v>
      </c>
      <c r="E4" s="31">
        <v>23</v>
      </c>
      <c r="F4" s="31">
        <v>4</v>
      </c>
      <c r="G4" s="31">
        <v>4</v>
      </c>
      <c r="H4" s="31">
        <v>5.64</v>
      </c>
      <c r="I4" s="31">
        <v>599.6</v>
      </c>
      <c r="J4" s="42">
        <f>I4/I2</f>
        <v>1.4232138618561596</v>
      </c>
      <c r="K4" s="42"/>
      <c r="L4" s="36" t="s">
        <v>222</v>
      </c>
      <c r="M4" s="31" t="s">
        <v>213</v>
      </c>
      <c r="N4" s="31" t="s">
        <v>178</v>
      </c>
      <c r="O4" s="31" t="s">
        <v>214</v>
      </c>
      <c r="P4" s="31" t="s">
        <v>219</v>
      </c>
      <c r="Q4"/>
      <c r="R4"/>
      <c r="S4"/>
    </row>
    <row r="5" spans="1:19" s="31" customFormat="1" x14ac:dyDescent="0.3">
      <c r="A5" s="31" t="s">
        <v>155</v>
      </c>
      <c r="B5" s="31" t="s">
        <v>183</v>
      </c>
      <c r="C5" s="31" t="s">
        <v>219</v>
      </c>
      <c r="D5" s="31" t="s">
        <v>130</v>
      </c>
      <c r="E5" s="31">
        <v>23</v>
      </c>
      <c r="F5" s="31">
        <v>4</v>
      </c>
      <c r="G5" s="31">
        <v>4</v>
      </c>
      <c r="H5" s="31">
        <v>3.47</v>
      </c>
      <c r="I5" s="31">
        <v>526.5</v>
      </c>
      <c r="J5" s="42">
        <f>I5/I2</f>
        <v>1.2497032993116544</v>
      </c>
      <c r="K5" s="42"/>
      <c r="L5" s="23" t="s">
        <v>187</v>
      </c>
      <c r="M5" s="42">
        <v>1</v>
      </c>
      <c r="N5" s="42">
        <v>1.0983362304444997</v>
      </c>
      <c r="O5" s="42">
        <v>1.0936180779736777</v>
      </c>
      <c r="P5" s="42">
        <v>1.1985766078966973</v>
      </c>
      <c r="Q5"/>
      <c r="R5"/>
      <c r="S5"/>
    </row>
    <row r="6" spans="1:19" s="31" customFormat="1" x14ac:dyDescent="0.3">
      <c r="A6" s="31" t="s">
        <v>155</v>
      </c>
      <c r="B6" s="31" t="s">
        <v>183</v>
      </c>
      <c r="C6" s="31" t="s">
        <v>213</v>
      </c>
      <c r="D6" s="31" t="s">
        <v>130</v>
      </c>
      <c r="E6" s="31">
        <v>23</v>
      </c>
      <c r="F6" s="31">
        <v>4</v>
      </c>
      <c r="G6" s="31">
        <v>6</v>
      </c>
      <c r="H6" s="31">
        <v>8.56</v>
      </c>
      <c r="I6" s="31">
        <v>165.2</v>
      </c>
      <c r="J6" s="42">
        <f>I6/I2</f>
        <v>0.39211962971754089</v>
      </c>
      <c r="K6" s="42"/>
      <c r="L6" s="23" t="s">
        <v>186</v>
      </c>
      <c r="M6" s="42">
        <v>1</v>
      </c>
      <c r="N6" s="42">
        <v>1.1491827113715469</v>
      </c>
      <c r="O6" s="42">
        <v>1.1879543552011278</v>
      </c>
      <c r="P6" s="42">
        <v>1.2451566286293343</v>
      </c>
      <c r="Q6"/>
      <c r="R6"/>
      <c r="S6"/>
    </row>
    <row r="7" spans="1:19" s="31" customFormat="1" x14ac:dyDescent="0.3">
      <c r="A7" s="31" t="s">
        <v>155</v>
      </c>
      <c r="B7" s="31" t="s">
        <v>183</v>
      </c>
      <c r="C7" s="31" t="s">
        <v>178</v>
      </c>
      <c r="D7" s="31" t="s">
        <v>130</v>
      </c>
      <c r="E7" s="31">
        <v>23</v>
      </c>
      <c r="F7" s="31">
        <v>4</v>
      </c>
      <c r="G7" s="31">
        <v>6</v>
      </c>
      <c r="H7" s="31">
        <v>7.15</v>
      </c>
      <c r="I7" s="31">
        <v>265.39999999999998</v>
      </c>
      <c r="J7" s="42">
        <f>I7/I2</f>
        <v>0.62995490149537137</v>
      </c>
      <c r="K7" s="42"/>
      <c r="L7" s="23" t="s">
        <v>184</v>
      </c>
      <c r="M7" s="42">
        <v>1</v>
      </c>
      <c r="N7" s="42">
        <v>1.1338608638311902</v>
      </c>
      <c r="O7" s="42">
        <v>1.409825255522585</v>
      </c>
      <c r="P7" s="42">
        <v>1.2067523903725685</v>
      </c>
      <c r="Q7"/>
      <c r="R7"/>
      <c r="S7"/>
    </row>
    <row r="8" spans="1:19" s="31" customFormat="1" x14ac:dyDescent="0.3">
      <c r="A8" s="31" t="s">
        <v>155</v>
      </c>
      <c r="B8" s="31" t="s">
        <v>183</v>
      </c>
      <c r="C8" s="31" t="s">
        <v>214</v>
      </c>
      <c r="D8" s="31" t="s">
        <v>130</v>
      </c>
      <c r="E8" s="31">
        <v>23</v>
      </c>
      <c r="F8" s="31">
        <v>4</v>
      </c>
      <c r="G8" s="31">
        <v>6</v>
      </c>
      <c r="H8" s="31">
        <v>9.32</v>
      </c>
      <c r="I8" s="31">
        <v>449.5</v>
      </c>
      <c r="J8" s="42">
        <f>I8/I2</f>
        <v>1.0669356752907666</v>
      </c>
      <c r="K8" s="42"/>
      <c r="L8" s="23" t="s">
        <v>183</v>
      </c>
      <c r="M8" s="42">
        <v>1</v>
      </c>
      <c r="N8" s="42">
        <v>1.1882269166864468</v>
      </c>
      <c r="O8" s="42">
        <v>1.4232138618561596</v>
      </c>
      <c r="P8" s="42">
        <v>1.2497032993116544</v>
      </c>
      <c r="Q8"/>
      <c r="R8"/>
      <c r="S8"/>
    </row>
    <row r="9" spans="1:19" s="31" customFormat="1" x14ac:dyDescent="0.3">
      <c r="A9" s="31" t="s">
        <v>155</v>
      </c>
      <c r="B9" s="31" t="s">
        <v>183</v>
      </c>
      <c r="C9" s="31" t="s">
        <v>219</v>
      </c>
      <c r="D9" s="31" t="s">
        <v>130</v>
      </c>
      <c r="E9" s="31">
        <v>23</v>
      </c>
      <c r="F9" s="31">
        <v>4</v>
      </c>
      <c r="G9" s="31">
        <v>6</v>
      </c>
      <c r="H9" s="31">
        <v>7.69</v>
      </c>
      <c r="I9" s="31">
        <v>281.10000000000002</v>
      </c>
      <c r="J9" s="42">
        <f>I9/I2</f>
        <v>0.6672205079515785</v>
      </c>
      <c r="K9" s="42"/>
      <c r="L9" s="23" t="s">
        <v>185</v>
      </c>
      <c r="M9" s="42">
        <v>1</v>
      </c>
      <c r="N9" s="42">
        <v>1.1924686192468621</v>
      </c>
      <c r="O9" s="42">
        <v>1.4142259414225942</v>
      </c>
      <c r="P9" s="42">
        <v>1.2468619246861925</v>
      </c>
      <c r="Q9"/>
      <c r="R9"/>
      <c r="S9"/>
    </row>
    <row r="10" spans="1:19" s="31" customFormat="1" x14ac:dyDescent="0.3">
      <c r="A10" s="31" t="s">
        <v>155</v>
      </c>
      <c r="B10" s="31" t="s">
        <v>185</v>
      </c>
      <c r="C10" s="31" t="s">
        <v>213</v>
      </c>
      <c r="D10" s="31" t="s">
        <v>130</v>
      </c>
      <c r="E10" s="31">
        <v>27</v>
      </c>
      <c r="F10" s="31">
        <v>4</v>
      </c>
      <c r="G10" s="31">
        <v>4</v>
      </c>
      <c r="H10" s="31">
        <v>4.3</v>
      </c>
      <c r="I10" s="31">
        <v>23.9</v>
      </c>
      <c r="J10" s="42">
        <f>I10/I10</f>
        <v>1</v>
      </c>
      <c r="K10" s="42"/>
      <c r="L10" s="23" t="s">
        <v>223</v>
      </c>
      <c r="M10" s="42"/>
      <c r="N10" s="42"/>
      <c r="O10" s="42"/>
      <c r="P10" s="42"/>
      <c r="Q10"/>
      <c r="R10"/>
      <c r="S10"/>
    </row>
    <row r="11" spans="1:19" s="31" customFormat="1" x14ac:dyDescent="0.3">
      <c r="A11" s="31" t="s">
        <v>155</v>
      </c>
      <c r="B11" s="31" t="s">
        <v>185</v>
      </c>
      <c r="C11" s="31" t="s">
        <v>178</v>
      </c>
      <c r="D11" s="31" t="s">
        <v>130</v>
      </c>
      <c r="E11" s="31">
        <v>27</v>
      </c>
      <c r="F11" s="31">
        <v>4</v>
      </c>
      <c r="G11" s="31">
        <v>4</v>
      </c>
      <c r="H11" s="31">
        <v>3.54</v>
      </c>
      <c r="I11" s="31">
        <v>28.5</v>
      </c>
      <c r="J11" s="42">
        <f>I11/I10</f>
        <v>1.1924686192468621</v>
      </c>
      <c r="K11" s="42"/>
      <c r="L11" s="24">
        <v>1</v>
      </c>
      <c r="M11" s="42">
        <v>1</v>
      </c>
      <c r="N11" s="42">
        <v>0.97143630702585626</v>
      </c>
      <c r="O11" s="42">
        <v>1.0410180046026805</v>
      </c>
      <c r="P11" s="42">
        <v>1.5756057939623662</v>
      </c>
      <c r="Q11"/>
      <c r="R11"/>
      <c r="S11"/>
    </row>
    <row r="12" spans="1:19" s="31" customFormat="1" x14ac:dyDescent="0.3">
      <c r="A12" s="31" t="s">
        <v>155</v>
      </c>
      <c r="B12" s="31" t="s">
        <v>185</v>
      </c>
      <c r="C12" s="31" t="s">
        <v>214</v>
      </c>
      <c r="D12" s="31" t="s">
        <v>130</v>
      </c>
      <c r="E12" s="31">
        <v>27</v>
      </c>
      <c r="F12" s="31">
        <v>4</v>
      </c>
      <c r="G12" s="31">
        <v>4</v>
      </c>
      <c r="H12" s="31">
        <v>5.53</v>
      </c>
      <c r="I12" s="31">
        <v>33.799999999999997</v>
      </c>
      <c r="J12" s="42">
        <f>I12/I10</f>
        <v>1.4142259414225942</v>
      </c>
      <c r="K12" s="42"/>
      <c r="L12" s="24">
        <v>4</v>
      </c>
      <c r="M12" s="42">
        <v>0.93563016109381347</v>
      </c>
      <c r="N12" s="42">
        <v>0.91708406660349262</v>
      </c>
      <c r="O12" s="42">
        <v>2.7336320563151482</v>
      </c>
      <c r="P12" s="42">
        <v>2.7467172059022609</v>
      </c>
      <c r="Q12"/>
      <c r="R12"/>
      <c r="S12"/>
    </row>
    <row r="13" spans="1:19" s="31" customFormat="1" x14ac:dyDescent="0.3">
      <c r="A13" s="31" t="s">
        <v>155</v>
      </c>
      <c r="B13" s="31" t="s">
        <v>185</v>
      </c>
      <c r="C13" s="31" t="s">
        <v>219</v>
      </c>
      <c r="D13" s="31" t="s">
        <v>130</v>
      </c>
      <c r="E13" s="31">
        <v>27</v>
      </c>
      <c r="F13" s="31">
        <v>4</v>
      </c>
      <c r="G13" s="31">
        <v>4</v>
      </c>
      <c r="H13" s="31">
        <v>3.33</v>
      </c>
      <c r="I13" s="31">
        <v>29.8</v>
      </c>
      <c r="J13" s="42">
        <f>I13/I10</f>
        <v>1.2468619246861925</v>
      </c>
      <c r="K13" s="42"/>
      <c r="L13" s="24">
        <v>6</v>
      </c>
      <c r="M13" s="42"/>
      <c r="N13" s="42"/>
      <c r="O13" s="42"/>
      <c r="P13" s="42"/>
      <c r="Q13"/>
      <c r="R13"/>
      <c r="S13"/>
    </row>
    <row r="14" spans="1:19" s="31" customFormat="1" x14ac:dyDescent="0.3">
      <c r="A14" s="31" t="s">
        <v>155</v>
      </c>
      <c r="B14" s="31" t="s">
        <v>185</v>
      </c>
      <c r="C14" s="31" t="s">
        <v>213</v>
      </c>
      <c r="D14" s="31" t="s">
        <v>130</v>
      </c>
      <c r="E14" s="31">
        <v>27</v>
      </c>
      <c r="F14" s="31">
        <v>4</v>
      </c>
      <c r="G14" s="31">
        <v>6</v>
      </c>
      <c r="H14" s="31">
        <v>8.1</v>
      </c>
      <c r="I14" s="31">
        <v>9.1</v>
      </c>
      <c r="J14" s="42">
        <f>I14/I10</f>
        <v>0.3807531380753138</v>
      </c>
      <c r="K14" s="42"/>
      <c r="L14" s="75">
        <v>4</v>
      </c>
      <c r="M14" s="42">
        <v>0.20318126438337619</v>
      </c>
      <c r="N14" s="42">
        <v>0.86415324218221201</v>
      </c>
      <c r="O14" s="42">
        <v>1.7733856775416272</v>
      </c>
      <c r="P14" s="42">
        <v>2.1170515770948963</v>
      </c>
      <c r="Q14"/>
      <c r="R14"/>
      <c r="S14"/>
    </row>
    <row r="15" spans="1:19" s="31" customFormat="1" x14ac:dyDescent="0.3">
      <c r="A15" s="31" t="s">
        <v>155</v>
      </c>
      <c r="B15" s="31" t="s">
        <v>185</v>
      </c>
      <c r="C15" s="31" t="s">
        <v>178</v>
      </c>
      <c r="D15" s="31" t="s">
        <v>130</v>
      </c>
      <c r="E15" s="31">
        <v>27</v>
      </c>
      <c r="F15" s="31">
        <v>4</v>
      </c>
      <c r="G15" s="31">
        <v>6</v>
      </c>
      <c r="H15" s="31">
        <v>6.88</v>
      </c>
      <c r="I15" s="31">
        <v>13.7</v>
      </c>
      <c r="J15" s="42">
        <f>I15/I10</f>
        <v>0.57322175732217573</v>
      </c>
      <c r="K15" s="42"/>
      <c r="L15" s="75">
        <v>6</v>
      </c>
      <c r="M15" s="42">
        <v>0.26106673886557463</v>
      </c>
      <c r="N15" s="42">
        <v>1.031812643833762</v>
      </c>
      <c r="O15" s="42">
        <v>1.8843914985785839</v>
      </c>
      <c r="P15" s="42">
        <v>2.2584269662921348</v>
      </c>
      <c r="Q15"/>
      <c r="R15"/>
      <c r="S15"/>
    </row>
    <row r="16" spans="1:19" s="31" customFormat="1" x14ac:dyDescent="0.3">
      <c r="A16" s="31" t="s">
        <v>155</v>
      </c>
      <c r="B16" s="31" t="s">
        <v>185</v>
      </c>
      <c r="C16" s="31" t="s">
        <v>214</v>
      </c>
      <c r="D16" s="31" t="s">
        <v>130</v>
      </c>
      <c r="E16" s="31">
        <v>27</v>
      </c>
      <c r="F16" s="31">
        <v>4</v>
      </c>
      <c r="G16" s="31">
        <v>6</v>
      </c>
      <c r="H16" s="31">
        <v>8.9600000000000009</v>
      </c>
      <c r="I16" s="31">
        <v>22.4</v>
      </c>
      <c r="J16" s="42">
        <f>I16/I10</f>
        <v>0.93723849372384938</v>
      </c>
      <c r="K16" s="42"/>
      <c r="L16" s="75">
        <v>8</v>
      </c>
      <c r="M16" s="42">
        <v>0.2982943007987004</v>
      </c>
      <c r="N16" s="42">
        <v>1.1667117909841613</v>
      </c>
      <c r="O16" s="42">
        <v>2.1010775687017733</v>
      </c>
      <c r="P16" s="42">
        <v>2.4278678759983756</v>
      </c>
      <c r="Q16"/>
      <c r="R16"/>
      <c r="S16"/>
    </row>
    <row r="17" spans="1:19" s="31" customFormat="1" x14ac:dyDescent="0.3">
      <c r="A17" s="31" t="s">
        <v>155</v>
      </c>
      <c r="B17" s="31" t="s">
        <v>185</v>
      </c>
      <c r="C17" s="31" t="s">
        <v>219</v>
      </c>
      <c r="D17" s="31" t="s">
        <v>130</v>
      </c>
      <c r="E17" s="31">
        <v>27</v>
      </c>
      <c r="F17" s="31">
        <v>4</v>
      </c>
      <c r="G17" s="31">
        <v>6</v>
      </c>
      <c r="H17" s="31">
        <v>7.36</v>
      </c>
      <c r="I17" s="31">
        <v>13.9</v>
      </c>
      <c r="J17" s="42">
        <f>I17/I10</f>
        <v>0.58158995815899583</v>
      </c>
      <c r="K17" s="42"/>
      <c r="L17" s="75">
        <v>10</v>
      </c>
      <c r="M17" s="42">
        <v>0.32103695681602817</v>
      </c>
      <c r="N17" s="42">
        <v>1.222417760931366</v>
      </c>
      <c r="O17" s="42">
        <v>1.9904345471774738</v>
      </c>
      <c r="P17" s="42">
        <v>2.2970976038987412</v>
      </c>
      <c r="Q17"/>
      <c r="R17"/>
      <c r="S17"/>
    </row>
    <row r="18" spans="1:19" s="31" customFormat="1" x14ac:dyDescent="0.3">
      <c r="A18" s="31" t="s">
        <v>155</v>
      </c>
      <c r="B18" s="31" t="s">
        <v>187</v>
      </c>
      <c r="C18" s="31" t="s">
        <v>213</v>
      </c>
      <c r="D18" s="31" t="s">
        <v>130</v>
      </c>
      <c r="E18" s="31">
        <v>11</v>
      </c>
      <c r="F18" s="31">
        <v>4</v>
      </c>
      <c r="G18" s="31">
        <v>4</v>
      </c>
      <c r="H18" s="31">
        <v>5.2</v>
      </c>
      <c r="I18" s="31">
        <v>100675</v>
      </c>
      <c r="J18" s="42">
        <f>I18/I18</f>
        <v>1</v>
      </c>
      <c r="K18" s="42"/>
      <c r="L18" s="75">
        <v>12</v>
      </c>
      <c r="M18" s="42">
        <v>0.3348449979694057</v>
      </c>
      <c r="N18" s="42">
        <v>1.2239068634086909</v>
      </c>
      <c r="O18" s="42">
        <v>1.9231081629890348</v>
      </c>
      <c r="P18" s="42">
        <v>2.1887098957628264</v>
      </c>
      <c r="Q18"/>
      <c r="R18"/>
      <c r="S18"/>
    </row>
    <row r="19" spans="1:19" s="31" customFormat="1" x14ac:dyDescent="0.3">
      <c r="A19" s="31" t="s">
        <v>155</v>
      </c>
      <c r="B19" s="31" t="s">
        <v>187</v>
      </c>
      <c r="C19" s="31" t="s">
        <v>178</v>
      </c>
      <c r="D19" s="31" t="s">
        <v>130</v>
      </c>
      <c r="E19" s="31">
        <v>11</v>
      </c>
      <c r="F19" s="31">
        <v>4</v>
      </c>
      <c r="G19" s="31">
        <v>4</v>
      </c>
      <c r="H19" s="31">
        <v>5.0199999999999996</v>
      </c>
      <c r="I19" s="31">
        <v>110575</v>
      </c>
      <c r="J19" s="42">
        <f>I19/I18</f>
        <v>1.0983362304444997</v>
      </c>
      <c r="K19" s="42"/>
      <c r="L19" s="75">
        <v>14</v>
      </c>
      <c r="M19" s="42">
        <v>0.34317043454717749</v>
      </c>
      <c r="N19" s="42">
        <v>1.2090835251116827</v>
      </c>
      <c r="O19" s="42">
        <v>1.8306024096385543</v>
      </c>
      <c r="P19" s="42">
        <v>2.1048680113713281</v>
      </c>
      <c r="Q19"/>
      <c r="R19"/>
      <c r="S19"/>
    </row>
    <row r="20" spans="1:19" s="31" customFormat="1" x14ac:dyDescent="0.3">
      <c r="A20" s="31" t="s">
        <v>155</v>
      </c>
      <c r="B20" s="31" t="s">
        <v>187</v>
      </c>
      <c r="C20" s="31" t="s">
        <v>214</v>
      </c>
      <c r="D20" s="31" t="s">
        <v>130</v>
      </c>
      <c r="E20" s="31">
        <v>11</v>
      </c>
      <c r="F20" s="31">
        <v>4</v>
      </c>
      <c r="G20" s="31">
        <v>4</v>
      </c>
      <c r="H20" s="31">
        <v>5.33</v>
      </c>
      <c r="I20" s="31">
        <v>110100</v>
      </c>
      <c r="J20" s="42">
        <f>I20/I18</f>
        <v>1.0936180779736777</v>
      </c>
      <c r="K20" s="42"/>
      <c r="L20" s="75">
        <v>16</v>
      </c>
      <c r="M20" s="42">
        <v>0.29484229051035604</v>
      </c>
      <c r="N20" s="42">
        <v>1.1410586164884255</v>
      </c>
      <c r="O20" s="42">
        <v>1.8072289156626506</v>
      </c>
      <c r="P20" s="42">
        <v>2.0118234736699607</v>
      </c>
      <c r="Q20"/>
      <c r="R20"/>
      <c r="S20"/>
    </row>
    <row r="21" spans="1:19" s="31" customFormat="1" x14ac:dyDescent="0.3">
      <c r="A21" s="31" t="s">
        <v>155</v>
      </c>
      <c r="B21" s="31" t="s">
        <v>187</v>
      </c>
      <c r="C21" s="31" t="s">
        <v>219</v>
      </c>
      <c r="D21" s="31" t="s">
        <v>130</v>
      </c>
      <c r="E21" s="31">
        <v>11</v>
      </c>
      <c r="F21" s="31">
        <v>4</v>
      </c>
      <c r="G21" s="31">
        <v>4</v>
      </c>
      <c r="H21" s="31">
        <v>4.49</v>
      </c>
      <c r="I21" s="31">
        <v>120666.7</v>
      </c>
      <c r="J21" s="42">
        <f>I21/I18</f>
        <v>1.1985766078966973</v>
      </c>
      <c r="K21" s="42"/>
      <c r="L21" s="23" t="s">
        <v>224</v>
      </c>
      <c r="M21" s="42"/>
      <c r="N21" s="42"/>
      <c r="O21" s="42"/>
      <c r="P21" s="42"/>
      <c r="Q21"/>
      <c r="R21"/>
      <c r="S21"/>
    </row>
    <row r="22" spans="1:19" s="31" customFormat="1" x14ac:dyDescent="0.3">
      <c r="A22" s="31" t="s">
        <v>155</v>
      </c>
      <c r="B22" s="31" t="s">
        <v>187</v>
      </c>
      <c r="C22" s="31" t="s">
        <v>213</v>
      </c>
      <c r="D22" s="31" t="s">
        <v>130</v>
      </c>
      <c r="E22" s="31">
        <v>11</v>
      </c>
      <c r="F22" s="31">
        <v>4</v>
      </c>
      <c r="G22" s="31">
        <v>6</v>
      </c>
      <c r="H22" s="31">
        <v>18.420000000000002</v>
      </c>
      <c r="I22" s="31">
        <v>24422.5</v>
      </c>
      <c r="J22" s="42">
        <f>I22/I18</f>
        <v>0.24258753414452447</v>
      </c>
      <c r="K22" s="42"/>
      <c r="L22" s="24">
        <v>1</v>
      </c>
      <c r="M22" s="42">
        <v>1</v>
      </c>
      <c r="N22" s="42">
        <v>0.98154981549815501</v>
      </c>
      <c r="O22" s="42">
        <v>1.0442804428044281</v>
      </c>
      <c r="P22" s="42">
        <v>1.7693726937269372</v>
      </c>
      <c r="Q22"/>
      <c r="R22"/>
      <c r="S22"/>
    </row>
    <row r="23" spans="1:19" s="31" customFormat="1" x14ac:dyDescent="0.3">
      <c r="A23" s="31" t="s">
        <v>155</v>
      </c>
      <c r="B23" s="31" t="s">
        <v>187</v>
      </c>
      <c r="C23" s="31" t="s">
        <v>178</v>
      </c>
      <c r="D23" s="31" t="s">
        <v>130</v>
      </c>
      <c r="E23" s="31">
        <v>11</v>
      </c>
      <c r="F23" s="31">
        <v>4</v>
      </c>
      <c r="G23" s="31">
        <v>6</v>
      </c>
      <c r="H23" s="31">
        <v>18.04</v>
      </c>
      <c r="I23" s="31">
        <v>27623.3</v>
      </c>
      <c r="J23" s="42">
        <f>I23/I18</f>
        <v>0.27438092873106529</v>
      </c>
      <c r="K23" s="42"/>
      <c r="L23" s="24">
        <v>4</v>
      </c>
      <c r="M23" s="42">
        <v>1.5110701107011071</v>
      </c>
      <c r="N23" s="42">
        <v>1.6143911439114391</v>
      </c>
      <c r="O23" s="42">
        <v>8.3136531365313662</v>
      </c>
      <c r="P23" s="42">
        <v>7.1162361623616226</v>
      </c>
      <c r="Q23"/>
      <c r="R23"/>
      <c r="S23"/>
    </row>
    <row r="24" spans="1:19" s="31" customFormat="1" x14ac:dyDescent="0.3">
      <c r="A24" s="31" t="s">
        <v>155</v>
      </c>
      <c r="B24" s="31" t="s">
        <v>187</v>
      </c>
      <c r="C24" s="31" t="s">
        <v>214</v>
      </c>
      <c r="D24" s="31" t="s">
        <v>130</v>
      </c>
      <c r="E24" s="31">
        <v>11</v>
      </c>
      <c r="F24" s="31">
        <v>4</v>
      </c>
      <c r="G24" s="31">
        <v>6</v>
      </c>
      <c r="H24" s="31">
        <v>12.28</v>
      </c>
      <c r="I24" s="31">
        <v>33633.300000000003</v>
      </c>
      <c r="J24" s="42">
        <f>I24/I18</f>
        <v>0.33407797367767572</v>
      </c>
      <c r="K24" s="42"/>
      <c r="L24" s="24">
        <v>6</v>
      </c>
      <c r="M24" s="42"/>
      <c r="N24" s="42"/>
      <c r="O24" s="42"/>
      <c r="P24" s="42"/>
      <c r="Q24"/>
      <c r="R24"/>
    </row>
    <row r="25" spans="1:19" s="31" customFormat="1" x14ac:dyDescent="0.3">
      <c r="A25" s="31" t="s">
        <v>155</v>
      </c>
      <c r="B25" s="31" t="s">
        <v>187</v>
      </c>
      <c r="C25" s="31" t="s">
        <v>219</v>
      </c>
      <c r="D25" s="31" t="s">
        <v>130</v>
      </c>
      <c r="E25" s="31">
        <v>11</v>
      </c>
      <c r="F25" s="31">
        <v>4</v>
      </c>
      <c r="G25" s="31">
        <v>6</v>
      </c>
      <c r="H25" s="31">
        <v>17.68</v>
      </c>
      <c r="I25" s="31">
        <v>26640</v>
      </c>
      <c r="J25" s="42">
        <f>I25/I18</f>
        <v>0.26461385646883534</v>
      </c>
      <c r="K25" s="42"/>
      <c r="L25" s="75">
        <v>4</v>
      </c>
      <c r="M25" s="42">
        <v>0.55350553505535049</v>
      </c>
      <c r="N25" s="42">
        <v>1.4575645756457565</v>
      </c>
      <c r="O25" s="42">
        <v>7.8468634686346865</v>
      </c>
      <c r="P25" s="42">
        <v>3.8929889298892988</v>
      </c>
      <c r="Q25"/>
      <c r="R25"/>
    </row>
    <row r="26" spans="1:19" s="31" customFormat="1" x14ac:dyDescent="0.3">
      <c r="A26" s="31" t="s">
        <v>155</v>
      </c>
      <c r="B26" s="31" t="s">
        <v>186</v>
      </c>
      <c r="C26" s="31" t="s">
        <v>213</v>
      </c>
      <c r="D26" s="31" t="s">
        <v>130</v>
      </c>
      <c r="E26" s="31">
        <v>15</v>
      </c>
      <c r="F26" s="31">
        <v>4</v>
      </c>
      <c r="G26" s="31">
        <v>4</v>
      </c>
      <c r="H26" s="31">
        <v>4.71</v>
      </c>
      <c r="I26" s="31">
        <v>56742.5</v>
      </c>
      <c r="J26" s="42">
        <f>I26/I26</f>
        <v>1</v>
      </c>
      <c r="K26" s="42"/>
      <c r="L26" s="75">
        <v>6</v>
      </c>
      <c r="M26" s="42">
        <v>0.8210332103321033</v>
      </c>
      <c r="N26" s="42">
        <v>2.1143911439114391</v>
      </c>
      <c r="O26" s="42">
        <v>11.400369003690036</v>
      </c>
      <c r="P26" s="42">
        <v>5.7583025830258308</v>
      </c>
      <c r="Q26"/>
      <c r="R26"/>
    </row>
    <row r="27" spans="1:19" s="31" customFormat="1" x14ac:dyDescent="0.3">
      <c r="A27" s="31" t="s">
        <v>155</v>
      </c>
      <c r="B27" s="31" t="s">
        <v>186</v>
      </c>
      <c r="C27" s="31" t="s">
        <v>178</v>
      </c>
      <c r="D27" s="31" t="s">
        <v>130</v>
      </c>
      <c r="E27" s="31">
        <v>15</v>
      </c>
      <c r="F27" s="31">
        <v>4</v>
      </c>
      <c r="G27" s="31">
        <v>4</v>
      </c>
      <c r="H27" s="31">
        <v>4.2</v>
      </c>
      <c r="I27" s="31">
        <v>65207.5</v>
      </c>
      <c r="J27" s="42">
        <f>I27/I26</f>
        <v>1.1491827113715469</v>
      </c>
      <c r="K27" s="42"/>
      <c r="L27" s="75">
        <v>8</v>
      </c>
      <c r="M27" s="42">
        <v>1.0590405904059039</v>
      </c>
      <c r="N27" s="42">
        <v>2.5258302583025829</v>
      </c>
      <c r="O27" s="42">
        <v>13.970479704797048</v>
      </c>
      <c r="P27" s="42">
        <v>7.4612546125461243</v>
      </c>
      <c r="Q27"/>
      <c r="R27"/>
    </row>
    <row r="28" spans="1:19" s="31" customFormat="1" x14ac:dyDescent="0.3">
      <c r="A28" s="31" t="s">
        <v>155</v>
      </c>
      <c r="B28" s="31" t="s">
        <v>186</v>
      </c>
      <c r="C28" s="31" t="s">
        <v>214</v>
      </c>
      <c r="D28" s="31" t="s">
        <v>130</v>
      </c>
      <c r="E28" s="31">
        <v>15</v>
      </c>
      <c r="F28" s="31">
        <v>4</v>
      </c>
      <c r="G28" s="31">
        <v>4</v>
      </c>
      <c r="H28" s="31">
        <v>5.56</v>
      </c>
      <c r="I28" s="31">
        <v>67407.5</v>
      </c>
      <c r="J28" s="42">
        <f>I28/I26</f>
        <v>1.1879543552011278</v>
      </c>
      <c r="K28" s="42"/>
      <c r="L28" s="75">
        <v>10</v>
      </c>
      <c r="M28" s="42">
        <v>1.2933579335793357</v>
      </c>
      <c r="N28" s="42">
        <v>2.9944649446494465</v>
      </c>
      <c r="O28" s="42">
        <v>16.488929889298895</v>
      </c>
      <c r="P28" s="42">
        <v>8.8228782287822867</v>
      </c>
      <c r="Q28"/>
      <c r="R28"/>
    </row>
    <row r="29" spans="1:19" s="31" customFormat="1" x14ac:dyDescent="0.3">
      <c r="A29" s="31" t="s">
        <v>155</v>
      </c>
      <c r="B29" s="31" t="s">
        <v>186</v>
      </c>
      <c r="C29" s="31" t="s">
        <v>219</v>
      </c>
      <c r="D29" s="31" t="s">
        <v>130</v>
      </c>
      <c r="E29" s="31">
        <v>15</v>
      </c>
      <c r="F29" s="31">
        <v>4</v>
      </c>
      <c r="G29" s="31">
        <v>4</v>
      </c>
      <c r="H29" s="31">
        <v>3.92</v>
      </c>
      <c r="I29" s="31">
        <v>70653.3</v>
      </c>
      <c r="J29" s="42">
        <f>I29/I26</f>
        <v>1.2451566286293343</v>
      </c>
      <c r="K29" s="42"/>
      <c r="L29" s="75">
        <v>12</v>
      </c>
      <c r="M29" s="42">
        <v>1.4760147601476015</v>
      </c>
      <c r="N29" s="42">
        <v>3.2177121771217712</v>
      </c>
      <c r="O29" s="42">
        <v>18.099630996309962</v>
      </c>
      <c r="P29" s="42">
        <v>9.9335793357933575</v>
      </c>
      <c r="Q29"/>
      <c r="R29"/>
    </row>
    <row r="30" spans="1:19" s="31" customFormat="1" x14ac:dyDescent="0.3">
      <c r="A30" s="31" t="s">
        <v>155</v>
      </c>
      <c r="B30" s="31" t="s">
        <v>186</v>
      </c>
      <c r="C30" s="31" t="s">
        <v>213</v>
      </c>
      <c r="D30" s="31" t="s">
        <v>130</v>
      </c>
      <c r="E30" s="31">
        <v>15</v>
      </c>
      <c r="F30" s="31">
        <v>4</v>
      </c>
      <c r="G30" s="31">
        <v>6</v>
      </c>
      <c r="H30" s="31">
        <v>10.8</v>
      </c>
      <c r="I30" s="31">
        <v>16190</v>
      </c>
      <c r="J30" s="42">
        <f>I30/I26</f>
        <v>0.28532405163678021</v>
      </c>
      <c r="K30" s="42"/>
      <c r="L30" s="75">
        <v>14</v>
      </c>
      <c r="M30" s="42">
        <v>1.6476014760147599</v>
      </c>
      <c r="N30" s="42">
        <v>3.3985239852398519</v>
      </c>
      <c r="O30" s="42">
        <v>19.326568265682656</v>
      </c>
      <c r="P30" s="42">
        <v>10.81180811808118</v>
      </c>
      <c r="Q30"/>
      <c r="R30"/>
    </row>
    <row r="31" spans="1:19" s="31" customFormat="1" x14ac:dyDescent="0.3">
      <c r="A31" s="31" t="s">
        <v>155</v>
      </c>
      <c r="B31" s="31" t="s">
        <v>186</v>
      </c>
      <c r="C31" s="31" t="s">
        <v>178</v>
      </c>
      <c r="D31" s="31" t="s">
        <v>130</v>
      </c>
      <c r="E31" s="31">
        <v>15</v>
      </c>
      <c r="F31" s="31">
        <v>4</v>
      </c>
      <c r="G31" s="31">
        <v>6</v>
      </c>
      <c r="H31" s="31">
        <v>10.039999999999999</v>
      </c>
      <c r="I31" s="31">
        <v>25003.3</v>
      </c>
      <c r="J31" s="42">
        <f>I31/I26</f>
        <v>0.44064501916552845</v>
      </c>
      <c r="K31" s="42"/>
      <c r="L31" s="75">
        <v>16</v>
      </c>
      <c r="M31" s="42">
        <v>1.7693726937269372</v>
      </c>
      <c r="N31" s="42">
        <v>3.0295202952029516</v>
      </c>
      <c r="O31" s="42">
        <v>18.105166051660515</v>
      </c>
      <c r="P31" s="42">
        <v>11.208487084870848</v>
      </c>
      <c r="Q31" s="42"/>
    </row>
    <row r="32" spans="1:19" s="31" customFormat="1" x14ac:dyDescent="0.3">
      <c r="A32" s="31" t="s">
        <v>155</v>
      </c>
      <c r="B32" s="31" t="s">
        <v>186</v>
      </c>
      <c r="C32" s="31" t="s">
        <v>214</v>
      </c>
      <c r="D32" s="31" t="s">
        <v>130</v>
      </c>
      <c r="E32" s="31">
        <v>15</v>
      </c>
      <c r="F32" s="31">
        <v>4</v>
      </c>
      <c r="G32" s="31">
        <v>6</v>
      </c>
      <c r="H32" s="31">
        <v>10.74</v>
      </c>
      <c r="I32" s="31">
        <v>31843.3</v>
      </c>
      <c r="J32" s="42">
        <f>I32/I26</f>
        <v>0.5611895845265894</v>
      </c>
      <c r="K32" s="42"/>
      <c r="L32" s="23" t="s">
        <v>225</v>
      </c>
      <c r="M32" s="42"/>
      <c r="N32" s="42"/>
      <c r="O32" s="42"/>
      <c r="P32" s="42"/>
      <c r="Q32" s="42"/>
    </row>
    <row r="33" spans="1:17" s="31" customFormat="1" x14ac:dyDescent="0.3">
      <c r="A33" s="31" t="s">
        <v>155</v>
      </c>
      <c r="B33" s="31" t="s">
        <v>186</v>
      </c>
      <c r="C33" s="31" t="s">
        <v>219</v>
      </c>
      <c r="D33" s="31" t="s">
        <v>130</v>
      </c>
      <c r="E33" s="31">
        <v>15</v>
      </c>
      <c r="F33" s="31">
        <v>4</v>
      </c>
      <c r="G33" s="31">
        <v>6</v>
      </c>
      <c r="H33" s="31">
        <v>9.8699999999999992</v>
      </c>
      <c r="I33" s="31">
        <v>26117.5</v>
      </c>
      <c r="J33" s="42">
        <f>I33/I26</f>
        <v>0.46028109441776444</v>
      </c>
      <c r="K33" s="42"/>
      <c r="L33" s="24">
        <v>1</v>
      </c>
      <c r="M33" s="42">
        <v>1</v>
      </c>
      <c r="N33" s="42">
        <v>1</v>
      </c>
      <c r="O33" s="42">
        <v>1.3076923076923077</v>
      </c>
      <c r="P33" s="42">
        <v>2.3846153846153846</v>
      </c>
      <c r="Q33" s="42"/>
    </row>
    <row r="34" spans="1:17" s="31" customFormat="1" x14ac:dyDescent="0.3">
      <c r="A34" s="31" t="s">
        <v>155</v>
      </c>
      <c r="B34" s="31" t="s">
        <v>184</v>
      </c>
      <c r="C34" s="31" t="s">
        <v>213</v>
      </c>
      <c r="D34" s="31" t="s">
        <v>130</v>
      </c>
      <c r="E34" s="31">
        <v>19</v>
      </c>
      <c r="F34" s="31">
        <v>4</v>
      </c>
      <c r="G34" s="31">
        <v>4</v>
      </c>
      <c r="H34" s="31">
        <v>4.41</v>
      </c>
      <c r="I34" s="31">
        <v>7582.5</v>
      </c>
      <c r="J34" s="42">
        <f>I34/I34</f>
        <v>1</v>
      </c>
      <c r="K34" s="42"/>
      <c r="L34" s="24">
        <v>4</v>
      </c>
      <c r="M34" s="42">
        <v>1.7692307692307689</v>
      </c>
      <c r="N34" s="42">
        <v>1.846153846153846</v>
      </c>
      <c r="O34" s="42">
        <v>10.692307692307692</v>
      </c>
      <c r="P34" s="42">
        <v>10.538461538461538</v>
      </c>
      <c r="Q34" s="42"/>
    </row>
    <row r="35" spans="1:17" s="31" customFormat="1" x14ac:dyDescent="0.3">
      <c r="A35" s="31" t="s">
        <v>155</v>
      </c>
      <c r="B35" s="31" t="s">
        <v>184</v>
      </c>
      <c r="C35" s="31" t="s">
        <v>178</v>
      </c>
      <c r="D35" s="31" t="s">
        <v>130</v>
      </c>
      <c r="E35" s="31">
        <v>19</v>
      </c>
      <c r="F35" s="31">
        <v>4</v>
      </c>
      <c r="G35" s="31">
        <v>4</v>
      </c>
      <c r="H35" s="31">
        <v>3.84</v>
      </c>
      <c r="I35" s="31">
        <v>8597.5</v>
      </c>
      <c r="J35" s="42">
        <f>I35/I34</f>
        <v>1.1338608638311902</v>
      </c>
      <c r="K35" s="42"/>
      <c r="L35" s="24">
        <v>6</v>
      </c>
      <c r="M35" s="42"/>
      <c r="N35" s="42"/>
      <c r="O35" s="42"/>
      <c r="P35" s="42"/>
      <c r="Q35" s="42"/>
    </row>
    <row r="36" spans="1:17" x14ac:dyDescent="0.3">
      <c r="A36" s="31" t="s">
        <v>155</v>
      </c>
      <c r="B36" s="31" t="s">
        <v>184</v>
      </c>
      <c r="C36" s="31" t="s">
        <v>214</v>
      </c>
      <c r="D36" s="31" t="s">
        <v>130</v>
      </c>
      <c r="E36" s="31">
        <v>19</v>
      </c>
      <c r="F36" s="31">
        <v>4</v>
      </c>
      <c r="G36" s="31">
        <v>4</v>
      </c>
      <c r="H36" s="31">
        <v>5.59</v>
      </c>
      <c r="I36" s="31">
        <v>10690</v>
      </c>
      <c r="J36" s="42">
        <f>I36/I34</f>
        <v>1.409825255522585</v>
      </c>
      <c r="L36" s="75">
        <v>4</v>
      </c>
      <c r="M36" s="42">
        <v>0.53846153846153844</v>
      </c>
      <c r="N36" s="42">
        <v>1.7692307692307689</v>
      </c>
      <c r="O36" s="42">
        <v>9.2307692307692299</v>
      </c>
      <c r="P36" s="42">
        <v>9.8461538461538467</v>
      </c>
    </row>
    <row r="37" spans="1:17" x14ac:dyDescent="0.3">
      <c r="A37" s="31" t="s">
        <v>155</v>
      </c>
      <c r="B37" s="31" t="s">
        <v>184</v>
      </c>
      <c r="C37" s="31" t="s">
        <v>219</v>
      </c>
      <c r="D37" s="31" t="s">
        <v>130</v>
      </c>
      <c r="E37" s="31">
        <v>19</v>
      </c>
      <c r="F37" s="31">
        <v>4</v>
      </c>
      <c r="G37" s="31">
        <v>4</v>
      </c>
      <c r="H37" s="31">
        <v>3.7</v>
      </c>
      <c r="I37" s="31">
        <v>9150.2000000000007</v>
      </c>
      <c r="J37" s="42">
        <f>I37/I34</f>
        <v>1.2067523903725685</v>
      </c>
      <c r="L37" s="75">
        <v>6</v>
      </c>
      <c r="M37" s="42">
        <v>0.88076923076923075</v>
      </c>
      <c r="N37" s="42">
        <v>2.6153846153846154</v>
      </c>
      <c r="O37" s="42">
        <v>12.615384615384613</v>
      </c>
      <c r="P37" s="42">
        <v>14.153846153846152</v>
      </c>
    </row>
    <row r="38" spans="1:17" x14ac:dyDescent="0.3">
      <c r="A38" s="31" t="s">
        <v>155</v>
      </c>
      <c r="B38" s="31" t="s">
        <v>184</v>
      </c>
      <c r="C38" s="31" t="s">
        <v>213</v>
      </c>
      <c r="D38" s="31" t="s">
        <v>130</v>
      </c>
      <c r="E38" s="31">
        <v>19</v>
      </c>
      <c r="F38" s="31">
        <v>4</v>
      </c>
      <c r="G38" s="31">
        <v>6</v>
      </c>
      <c r="H38" s="31">
        <v>9.26</v>
      </c>
      <c r="I38" s="31">
        <v>3735.8</v>
      </c>
      <c r="J38" s="42">
        <f>I38/I34</f>
        <v>0.49268710847345865</v>
      </c>
      <c r="L38" s="75">
        <v>9</v>
      </c>
      <c r="M38" s="42">
        <v>1.0769230769230769</v>
      </c>
      <c r="N38" s="42">
        <v>3.5384615384615379</v>
      </c>
      <c r="O38" s="42">
        <v>18.692307692307693</v>
      </c>
      <c r="P38" s="42">
        <v>20.615384615384617</v>
      </c>
    </row>
    <row r="39" spans="1:17" x14ac:dyDescent="0.3">
      <c r="A39" s="31" t="s">
        <v>155</v>
      </c>
      <c r="B39" s="31" t="s">
        <v>184</v>
      </c>
      <c r="C39" s="31" t="s">
        <v>178</v>
      </c>
      <c r="D39" s="31" t="s">
        <v>130</v>
      </c>
      <c r="E39" s="31">
        <v>19</v>
      </c>
      <c r="F39" s="31">
        <v>4</v>
      </c>
      <c r="G39" s="31">
        <v>6</v>
      </c>
      <c r="H39" s="31">
        <v>8.01</v>
      </c>
      <c r="I39" s="31">
        <v>5516.8</v>
      </c>
      <c r="J39" s="42">
        <f>I39/I34</f>
        <v>0.72757006264424662</v>
      </c>
      <c r="L39" s="75">
        <v>10</v>
      </c>
      <c r="M39" s="42">
        <v>1.2307692307692308</v>
      </c>
      <c r="N39" s="42">
        <v>3.9230769230769225</v>
      </c>
      <c r="O39" s="42">
        <v>19.46153846153846</v>
      </c>
      <c r="P39" s="42">
        <v>21.23076923076923</v>
      </c>
    </row>
    <row r="40" spans="1:17" x14ac:dyDescent="0.3">
      <c r="A40" s="31" t="s">
        <v>155</v>
      </c>
      <c r="B40" s="31" t="s">
        <v>184</v>
      </c>
      <c r="C40" s="31" t="s">
        <v>214</v>
      </c>
      <c r="D40" s="31" t="s">
        <v>130</v>
      </c>
      <c r="E40" s="31">
        <v>19</v>
      </c>
      <c r="F40" s="31">
        <v>4</v>
      </c>
      <c r="G40" s="31">
        <v>6</v>
      </c>
      <c r="H40" s="31">
        <v>9.42</v>
      </c>
      <c r="I40" s="31">
        <v>9854.7999999999993</v>
      </c>
      <c r="J40" s="42">
        <f>I40/I34</f>
        <v>1.2996768875700626</v>
      </c>
      <c r="L40" s="75">
        <v>12</v>
      </c>
      <c r="M40" s="42">
        <v>1.3846153846153846</v>
      </c>
      <c r="N40" s="42">
        <v>4.3076923076923075</v>
      </c>
      <c r="O40" s="42">
        <v>22.999999999999996</v>
      </c>
      <c r="P40" s="42">
        <v>25</v>
      </c>
    </row>
    <row r="41" spans="1:17" x14ac:dyDescent="0.3">
      <c r="A41" s="31" t="s">
        <v>155</v>
      </c>
      <c r="B41" s="31" t="s">
        <v>184</v>
      </c>
      <c r="C41" s="31" t="s">
        <v>219</v>
      </c>
      <c r="D41" s="31" t="s">
        <v>130</v>
      </c>
      <c r="E41" s="31">
        <v>19</v>
      </c>
      <c r="F41" s="31">
        <v>4</v>
      </c>
      <c r="G41" s="31">
        <v>6</v>
      </c>
      <c r="H41" s="31">
        <v>8.23</v>
      </c>
      <c r="I41" s="31">
        <v>6320.5</v>
      </c>
      <c r="J41" s="42">
        <f>I41/I34</f>
        <v>0.83356412792614576</v>
      </c>
      <c r="L41" s="75">
        <v>14</v>
      </c>
      <c r="M41" s="42">
        <v>1.5384615384615383</v>
      </c>
      <c r="N41" s="42">
        <v>4.9230769230769234</v>
      </c>
      <c r="O41" s="42">
        <v>23.153846153846153</v>
      </c>
      <c r="P41" s="42">
        <v>26.153846153846153</v>
      </c>
    </row>
    <row r="42" spans="1:17" x14ac:dyDescent="0.3">
      <c r="A42" s="31" t="s">
        <v>155</v>
      </c>
      <c r="B42" s="31" t="s">
        <v>223</v>
      </c>
      <c r="C42" s="31" t="s">
        <v>213</v>
      </c>
      <c r="D42" s="31" t="s">
        <v>130</v>
      </c>
      <c r="E42" s="31">
        <v>16</v>
      </c>
      <c r="F42" s="31">
        <v>4</v>
      </c>
      <c r="G42" s="31">
        <v>1</v>
      </c>
      <c r="H42" s="31">
        <v>1</v>
      </c>
      <c r="I42" s="31">
        <v>36935</v>
      </c>
      <c r="J42" s="42">
        <f>I42/I$42</f>
        <v>1</v>
      </c>
      <c r="L42" s="75">
        <v>16</v>
      </c>
      <c r="M42" s="42">
        <v>1.6923076923076923</v>
      </c>
      <c r="N42" s="42">
        <v>4.7692307692307692</v>
      </c>
      <c r="O42" s="42">
        <v>26.30769230769231</v>
      </c>
      <c r="P42" s="42">
        <v>28.46153846153846</v>
      </c>
    </row>
    <row r="43" spans="1:17" x14ac:dyDescent="0.3">
      <c r="A43" s="31" t="s">
        <v>155</v>
      </c>
      <c r="B43" s="31" t="s">
        <v>223</v>
      </c>
      <c r="C43" s="31" t="s">
        <v>178</v>
      </c>
      <c r="D43" s="31" t="s">
        <v>130</v>
      </c>
      <c r="E43" s="31">
        <v>16</v>
      </c>
      <c r="F43" s="31">
        <v>4</v>
      </c>
      <c r="G43" s="31">
        <v>1</v>
      </c>
      <c r="H43" s="31">
        <v>1</v>
      </c>
      <c r="I43" s="31">
        <v>35880</v>
      </c>
      <c r="J43" s="42">
        <f t="shared" ref="J43:J77" si="0">I43/I$42</f>
        <v>0.97143630702585626</v>
      </c>
    </row>
    <row r="44" spans="1:17" x14ac:dyDescent="0.3">
      <c r="A44" s="31" t="s">
        <v>155</v>
      </c>
      <c r="B44" s="31" t="s">
        <v>223</v>
      </c>
      <c r="C44" s="31" t="s">
        <v>214</v>
      </c>
      <c r="D44" s="31" t="s">
        <v>130</v>
      </c>
      <c r="E44" s="31">
        <v>16</v>
      </c>
      <c r="F44" s="31">
        <v>4</v>
      </c>
      <c r="G44" s="31">
        <v>1</v>
      </c>
      <c r="H44" s="31">
        <v>1.03</v>
      </c>
      <c r="I44" s="31">
        <v>38450</v>
      </c>
      <c r="J44" s="42">
        <f t="shared" si="0"/>
        <v>1.0410180046026805</v>
      </c>
    </row>
    <row r="45" spans="1:17" x14ac:dyDescent="0.3">
      <c r="A45" s="31" t="s">
        <v>155</v>
      </c>
      <c r="B45" s="31" t="s">
        <v>223</v>
      </c>
      <c r="C45" s="31" t="s">
        <v>219</v>
      </c>
      <c r="D45" s="31" t="s">
        <v>130</v>
      </c>
      <c r="E45" s="31">
        <v>16</v>
      </c>
      <c r="F45" s="31">
        <v>4</v>
      </c>
      <c r="G45" s="31">
        <v>1</v>
      </c>
      <c r="H45" s="31">
        <v>1.76</v>
      </c>
      <c r="I45" s="31">
        <v>58195</v>
      </c>
      <c r="J45" s="42">
        <f t="shared" si="0"/>
        <v>1.5756057939623662</v>
      </c>
    </row>
    <row r="46" spans="1:17" x14ac:dyDescent="0.3">
      <c r="A46" s="31" t="s">
        <v>155</v>
      </c>
      <c r="B46" s="31" t="s">
        <v>223</v>
      </c>
      <c r="C46" s="31" t="s">
        <v>213</v>
      </c>
      <c r="D46" s="31" t="s">
        <v>130</v>
      </c>
      <c r="E46" s="31">
        <v>16</v>
      </c>
      <c r="F46" s="31">
        <v>4</v>
      </c>
      <c r="G46" s="31">
        <v>4</v>
      </c>
      <c r="H46" s="83">
        <v>3.45</v>
      </c>
      <c r="I46" s="84">
        <v>34557.5</v>
      </c>
      <c r="J46" s="42">
        <f t="shared" si="0"/>
        <v>0.93563016109381347</v>
      </c>
    </row>
    <row r="47" spans="1:17" x14ac:dyDescent="0.3">
      <c r="A47" s="31" t="s">
        <v>155</v>
      </c>
      <c r="B47" s="31" t="s">
        <v>223</v>
      </c>
      <c r="C47" s="31" t="s">
        <v>178</v>
      </c>
      <c r="D47" s="31" t="s">
        <v>130</v>
      </c>
      <c r="E47" s="31">
        <v>16</v>
      </c>
      <c r="F47" s="31">
        <v>4</v>
      </c>
      <c r="G47" s="31">
        <v>4</v>
      </c>
      <c r="H47" s="85">
        <v>3.42</v>
      </c>
      <c r="I47" s="86">
        <v>33872.5</v>
      </c>
      <c r="J47" s="42">
        <f t="shared" si="0"/>
        <v>0.91708406660349262</v>
      </c>
    </row>
    <row r="48" spans="1:17" x14ac:dyDescent="0.3">
      <c r="A48" s="31" t="s">
        <v>155</v>
      </c>
      <c r="B48" s="31" t="s">
        <v>223</v>
      </c>
      <c r="C48" s="31" t="s">
        <v>214</v>
      </c>
      <c r="D48" s="31" t="s">
        <v>130</v>
      </c>
      <c r="E48" s="31">
        <v>16</v>
      </c>
      <c r="F48" s="31">
        <v>4</v>
      </c>
      <c r="G48" s="31">
        <v>4</v>
      </c>
      <c r="H48" s="85">
        <v>17.100000000000001</v>
      </c>
      <c r="I48" s="86">
        <v>100966.7</v>
      </c>
      <c r="J48" s="42">
        <f t="shared" si="0"/>
        <v>2.7336320563151482</v>
      </c>
    </row>
    <row r="49" spans="1:10" x14ac:dyDescent="0.3">
      <c r="A49" s="31" t="s">
        <v>155</v>
      </c>
      <c r="B49" s="31" t="s">
        <v>223</v>
      </c>
      <c r="C49" s="31" t="s">
        <v>219</v>
      </c>
      <c r="D49" s="31" t="s">
        <v>130</v>
      </c>
      <c r="E49" s="31">
        <v>16</v>
      </c>
      <c r="F49" s="31">
        <v>4</v>
      </c>
      <c r="G49" s="31">
        <v>4</v>
      </c>
      <c r="H49" s="87">
        <v>17.100000000000001</v>
      </c>
      <c r="I49" s="88">
        <v>101450</v>
      </c>
      <c r="J49" s="42">
        <f t="shared" si="0"/>
        <v>2.7467172059022609</v>
      </c>
    </row>
    <row r="50" spans="1:10" x14ac:dyDescent="0.3">
      <c r="A50" s="31" t="s">
        <v>155</v>
      </c>
      <c r="B50" s="31" t="s">
        <v>223</v>
      </c>
      <c r="C50" s="31" t="s">
        <v>213</v>
      </c>
      <c r="D50" s="31" t="s">
        <v>130</v>
      </c>
      <c r="E50" s="31">
        <v>16</v>
      </c>
      <c r="F50" s="31">
        <v>4</v>
      </c>
      <c r="G50" s="31">
        <v>6</v>
      </c>
      <c r="H50" s="31">
        <v>5.19</v>
      </c>
      <c r="I50" s="31">
        <v>7504.5</v>
      </c>
      <c r="J50" s="42">
        <f t="shared" si="0"/>
        <v>0.20318126438337619</v>
      </c>
    </row>
    <row r="51" spans="1:10" x14ac:dyDescent="0.3">
      <c r="A51" s="31" t="s">
        <v>155</v>
      </c>
      <c r="B51" s="31" t="s">
        <v>223</v>
      </c>
      <c r="C51" s="31" t="s">
        <v>213</v>
      </c>
      <c r="D51" s="31" t="s">
        <v>130</v>
      </c>
      <c r="E51" s="31">
        <v>16</v>
      </c>
      <c r="F51" s="31">
        <v>6</v>
      </c>
      <c r="G51" s="31">
        <v>6</v>
      </c>
      <c r="H51" s="31">
        <v>5.19</v>
      </c>
      <c r="I51" s="31">
        <v>9642.5</v>
      </c>
      <c r="J51" s="42">
        <f t="shared" si="0"/>
        <v>0.26106673886557463</v>
      </c>
    </row>
    <row r="52" spans="1:10" x14ac:dyDescent="0.3">
      <c r="A52" s="31" t="s">
        <v>155</v>
      </c>
      <c r="B52" s="31" t="s">
        <v>223</v>
      </c>
      <c r="C52" s="31" t="s">
        <v>213</v>
      </c>
      <c r="D52" s="31" t="s">
        <v>130</v>
      </c>
      <c r="E52" s="31">
        <v>16</v>
      </c>
      <c r="F52" s="31">
        <v>8</v>
      </c>
      <c r="G52" s="31">
        <v>6</v>
      </c>
      <c r="H52" s="31">
        <v>5.19</v>
      </c>
      <c r="I52" s="31">
        <v>11017.5</v>
      </c>
      <c r="J52" s="42">
        <f t="shared" si="0"/>
        <v>0.2982943007987004</v>
      </c>
    </row>
    <row r="53" spans="1:10" x14ac:dyDescent="0.3">
      <c r="A53" s="31" t="s">
        <v>155</v>
      </c>
      <c r="B53" s="31" t="s">
        <v>223</v>
      </c>
      <c r="C53" s="31" t="s">
        <v>213</v>
      </c>
      <c r="D53" s="31" t="s">
        <v>130</v>
      </c>
      <c r="E53" s="31">
        <v>16</v>
      </c>
      <c r="F53" s="31">
        <v>10</v>
      </c>
      <c r="G53" s="31">
        <v>6</v>
      </c>
      <c r="H53" s="31">
        <v>5.19</v>
      </c>
      <c r="I53" s="31">
        <v>11857.5</v>
      </c>
      <c r="J53" s="42">
        <f t="shared" si="0"/>
        <v>0.32103695681602817</v>
      </c>
    </row>
    <row r="54" spans="1:10" x14ac:dyDescent="0.3">
      <c r="A54" s="31" t="s">
        <v>155</v>
      </c>
      <c r="B54" s="31" t="s">
        <v>223</v>
      </c>
      <c r="C54" s="31" t="s">
        <v>213</v>
      </c>
      <c r="D54" s="31" t="s">
        <v>130</v>
      </c>
      <c r="E54" s="31">
        <v>16</v>
      </c>
      <c r="F54" s="31">
        <v>12</v>
      </c>
      <c r="G54" s="31">
        <v>6</v>
      </c>
      <c r="H54" s="31">
        <v>5.18</v>
      </c>
      <c r="I54" s="31">
        <v>12367.5</v>
      </c>
      <c r="J54" s="42">
        <f t="shared" si="0"/>
        <v>0.3348449979694057</v>
      </c>
    </row>
    <row r="55" spans="1:10" x14ac:dyDescent="0.3">
      <c r="A55" s="31" t="s">
        <v>155</v>
      </c>
      <c r="B55" s="31" t="s">
        <v>223</v>
      </c>
      <c r="C55" s="31" t="s">
        <v>213</v>
      </c>
      <c r="D55" s="31" t="s">
        <v>130</v>
      </c>
      <c r="E55" s="31">
        <v>16</v>
      </c>
      <c r="F55" s="31">
        <v>14</v>
      </c>
      <c r="G55" s="31">
        <v>6</v>
      </c>
      <c r="H55" s="31">
        <v>5.19</v>
      </c>
      <c r="I55" s="31">
        <v>12675</v>
      </c>
      <c r="J55" s="42">
        <f t="shared" si="0"/>
        <v>0.34317043454717749</v>
      </c>
    </row>
    <row r="56" spans="1:10" x14ac:dyDescent="0.3">
      <c r="A56" s="31" t="s">
        <v>155</v>
      </c>
      <c r="B56" s="31" t="s">
        <v>223</v>
      </c>
      <c r="C56" s="31" t="s">
        <v>213</v>
      </c>
      <c r="D56" s="31" t="s">
        <v>130</v>
      </c>
      <c r="E56" s="31">
        <v>16</v>
      </c>
      <c r="F56" s="31">
        <v>16</v>
      </c>
      <c r="G56" s="31">
        <v>6</v>
      </c>
      <c r="H56" s="31">
        <v>5.19</v>
      </c>
      <c r="I56" s="31">
        <v>10890</v>
      </c>
      <c r="J56" s="42">
        <f t="shared" si="0"/>
        <v>0.29484229051035604</v>
      </c>
    </row>
    <row r="57" spans="1:10" x14ac:dyDescent="0.3">
      <c r="A57" s="31" t="s">
        <v>155</v>
      </c>
      <c r="B57" s="31" t="s">
        <v>223</v>
      </c>
      <c r="C57" s="31" t="s">
        <v>178</v>
      </c>
      <c r="D57" s="31" t="s">
        <v>130</v>
      </c>
      <c r="E57" s="31">
        <v>16</v>
      </c>
      <c r="F57" s="31">
        <v>4</v>
      </c>
      <c r="G57" s="31">
        <v>6</v>
      </c>
      <c r="H57" s="31">
        <v>3.49</v>
      </c>
      <c r="I57" s="31">
        <v>31917.5</v>
      </c>
      <c r="J57" s="42">
        <f t="shared" si="0"/>
        <v>0.86415324218221201</v>
      </c>
    </row>
    <row r="58" spans="1:10" x14ac:dyDescent="0.3">
      <c r="A58" s="31" t="s">
        <v>155</v>
      </c>
      <c r="B58" s="31" t="s">
        <v>223</v>
      </c>
      <c r="C58" s="31" t="s">
        <v>178</v>
      </c>
      <c r="D58" s="31" t="s">
        <v>130</v>
      </c>
      <c r="E58" s="31">
        <v>16</v>
      </c>
      <c r="F58" s="31">
        <v>6</v>
      </c>
      <c r="G58" s="31">
        <v>6</v>
      </c>
      <c r="H58" s="31">
        <v>3.49</v>
      </c>
      <c r="I58" s="31">
        <v>38110</v>
      </c>
      <c r="J58" s="42">
        <f t="shared" si="0"/>
        <v>1.031812643833762</v>
      </c>
    </row>
    <row r="59" spans="1:10" x14ac:dyDescent="0.3">
      <c r="A59" s="31" t="s">
        <v>155</v>
      </c>
      <c r="B59" s="31" t="s">
        <v>223</v>
      </c>
      <c r="C59" s="31" t="s">
        <v>178</v>
      </c>
      <c r="D59" s="31" t="s">
        <v>130</v>
      </c>
      <c r="E59" s="31">
        <v>16</v>
      </c>
      <c r="F59" s="31">
        <v>8</v>
      </c>
      <c r="G59" s="31">
        <v>6</v>
      </c>
      <c r="H59" s="31">
        <v>3.49</v>
      </c>
      <c r="I59" s="31">
        <v>43092.5</v>
      </c>
      <c r="J59" s="42">
        <f t="shared" si="0"/>
        <v>1.1667117909841613</v>
      </c>
    </row>
    <row r="60" spans="1:10" x14ac:dyDescent="0.3">
      <c r="A60" s="31" t="s">
        <v>155</v>
      </c>
      <c r="B60" s="31" t="s">
        <v>223</v>
      </c>
      <c r="C60" s="31" t="s">
        <v>178</v>
      </c>
      <c r="D60" s="31" t="s">
        <v>130</v>
      </c>
      <c r="E60" s="31">
        <v>16</v>
      </c>
      <c r="F60" s="31">
        <v>10</v>
      </c>
      <c r="G60" s="31">
        <v>6</v>
      </c>
      <c r="H60" s="31">
        <v>3.49</v>
      </c>
      <c r="I60" s="31">
        <v>45150</v>
      </c>
      <c r="J60" s="42">
        <f t="shared" si="0"/>
        <v>1.222417760931366</v>
      </c>
    </row>
    <row r="61" spans="1:10" x14ac:dyDescent="0.3">
      <c r="A61" s="31" t="s">
        <v>155</v>
      </c>
      <c r="B61" s="31" t="s">
        <v>223</v>
      </c>
      <c r="C61" s="31" t="s">
        <v>178</v>
      </c>
      <c r="D61" s="31" t="s">
        <v>130</v>
      </c>
      <c r="E61" s="31">
        <v>16</v>
      </c>
      <c r="F61" s="31">
        <v>12</v>
      </c>
      <c r="G61" s="31">
        <v>6</v>
      </c>
      <c r="H61" s="31">
        <v>3.49</v>
      </c>
      <c r="I61" s="31">
        <v>45205</v>
      </c>
      <c r="J61" s="42">
        <f t="shared" si="0"/>
        <v>1.2239068634086909</v>
      </c>
    </row>
    <row r="62" spans="1:10" x14ac:dyDescent="0.3">
      <c r="A62" s="31" t="s">
        <v>155</v>
      </c>
      <c r="B62" s="31" t="s">
        <v>223</v>
      </c>
      <c r="C62" s="31" t="s">
        <v>178</v>
      </c>
      <c r="D62" s="31" t="s">
        <v>130</v>
      </c>
      <c r="E62" s="31">
        <v>16</v>
      </c>
      <c r="F62" s="31">
        <v>14</v>
      </c>
      <c r="G62" s="31">
        <v>6</v>
      </c>
      <c r="H62" s="31">
        <v>3.49</v>
      </c>
      <c r="I62" s="31">
        <v>44657.5</v>
      </c>
      <c r="J62" s="42">
        <f t="shared" si="0"/>
        <v>1.2090835251116827</v>
      </c>
    </row>
    <row r="63" spans="1:10" x14ac:dyDescent="0.3">
      <c r="A63" s="31" t="s">
        <v>155</v>
      </c>
      <c r="B63" s="31" t="s">
        <v>223</v>
      </c>
      <c r="C63" s="31" t="s">
        <v>178</v>
      </c>
      <c r="D63" s="31" t="s">
        <v>130</v>
      </c>
      <c r="E63" s="31">
        <v>16</v>
      </c>
      <c r="F63" s="31">
        <v>16</v>
      </c>
      <c r="G63" s="31">
        <v>6</v>
      </c>
      <c r="H63" s="31">
        <v>3.49</v>
      </c>
      <c r="I63" s="31">
        <v>42145</v>
      </c>
      <c r="J63" s="42">
        <f t="shared" si="0"/>
        <v>1.1410586164884255</v>
      </c>
    </row>
    <row r="64" spans="1:10" x14ac:dyDescent="0.3">
      <c r="A64" s="31" t="s">
        <v>155</v>
      </c>
      <c r="B64" s="31" t="s">
        <v>223</v>
      </c>
      <c r="C64" s="31" t="s">
        <v>214</v>
      </c>
      <c r="D64" s="31" t="s">
        <v>130</v>
      </c>
      <c r="E64" s="31">
        <v>16</v>
      </c>
      <c r="F64" s="31">
        <v>4</v>
      </c>
      <c r="G64" s="31">
        <v>6</v>
      </c>
      <c r="H64" s="31">
        <v>24.43</v>
      </c>
      <c r="I64" s="31">
        <v>65500</v>
      </c>
      <c r="J64" s="42">
        <f t="shared" si="0"/>
        <v>1.7733856775416272</v>
      </c>
    </row>
    <row r="65" spans="1:10" x14ac:dyDescent="0.3">
      <c r="A65" s="31" t="s">
        <v>155</v>
      </c>
      <c r="B65" s="31" t="s">
        <v>223</v>
      </c>
      <c r="C65" s="31" t="s">
        <v>214</v>
      </c>
      <c r="D65" s="31" t="s">
        <v>130</v>
      </c>
      <c r="E65" s="31">
        <v>16</v>
      </c>
      <c r="F65" s="31">
        <v>6</v>
      </c>
      <c r="G65" s="31">
        <v>6</v>
      </c>
      <c r="H65" s="31">
        <v>24.43</v>
      </c>
      <c r="I65" s="31">
        <v>69600</v>
      </c>
      <c r="J65" s="42">
        <f t="shared" si="0"/>
        <v>1.8843914985785839</v>
      </c>
    </row>
    <row r="66" spans="1:10" x14ac:dyDescent="0.3">
      <c r="A66" s="31" t="s">
        <v>155</v>
      </c>
      <c r="B66" s="31" t="s">
        <v>223</v>
      </c>
      <c r="C66" s="31" t="s">
        <v>214</v>
      </c>
      <c r="D66" s="31" t="s">
        <v>130</v>
      </c>
      <c r="E66" s="31">
        <v>16</v>
      </c>
      <c r="F66" s="31">
        <v>8</v>
      </c>
      <c r="G66" s="31">
        <v>6</v>
      </c>
      <c r="H66" s="31">
        <v>24.43</v>
      </c>
      <c r="I66" s="31">
        <v>77603.3</v>
      </c>
      <c r="J66" s="42">
        <f t="shared" si="0"/>
        <v>2.1010775687017733</v>
      </c>
    </row>
    <row r="67" spans="1:10" x14ac:dyDescent="0.3">
      <c r="A67" s="31" t="s">
        <v>155</v>
      </c>
      <c r="B67" s="31" t="s">
        <v>223</v>
      </c>
      <c r="C67" s="31" t="s">
        <v>214</v>
      </c>
      <c r="D67" s="31" t="s">
        <v>130</v>
      </c>
      <c r="E67" s="31">
        <v>16</v>
      </c>
      <c r="F67" s="31">
        <v>10</v>
      </c>
      <c r="G67" s="31">
        <v>6</v>
      </c>
      <c r="H67" s="31">
        <v>24.43</v>
      </c>
      <c r="I67" s="31">
        <v>73516.7</v>
      </c>
      <c r="J67" s="42">
        <f t="shared" si="0"/>
        <v>1.9904345471774738</v>
      </c>
    </row>
    <row r="68" spans="1:10" x14ac:dyDescent="0.3">
      <c r="A68" s="31" t="s">
        <v>155</v>
      </c>
      <c r="B68" s="31" t="s">
        <v>223</v>
      </c>
      <c r="C68" s="31" t="s">
        <v>214</v>
      </c>
      <c r="D68" s="31" t="s">
        <v>130</v>
      </c>
      <c r="E68" s="31">
        <v>16</v>
      </c>
      <c r="F68" s="31">
        <v>12</v>
      </c>
      <c r="G68" s="31">
        <v>6</v>
      </c>
      <c r="H68" s="31">
        <v>24.43</v>
      </c>
      <c r="I68" s="31">
        <v>71030</v>
      </c>
      <c r="J68" s="42">
        <f t="shared" si="0"/>
        <v>1.9231081629890348</v>
      </c>
    </row>
    <row r="69" spans="1:10" x14ac:dyDescent="0.3">
      <c r="A69" s="31" t="s">
        <v>155</v>
      </c>
      <c r="B69" s="31" t="s">
        <v>223</v>
      </c>
      <c r="C69" s="31" t="s">
        <v>214</v>
      </c>
      <c r="D69" s="31" t="s">
        <v>130</v>
      </c>
      <c r="E69" s="31">
        <v>16</v>
      </c>
      <c r="F69" s="31">
        <v>14</v>
      </c>
      <c r="G69" s="31">
        <v>6</v>
      </c>
      <c r="H69" s="31">
        <v>24.43</v>
      </c>
      <c r="I69" s="31">
        <v>67613.3</v>
      </c>
      <c r="J69" s="42">
        <f t="shared" si="0"/>
        <v>1.8306024096385543</v>
      </c>
    </row>
    <row r="70" spans="1:10" x14ac:dyDescent="0.3">
      <c r="A70" s="31" t="s">
        <v>155</v>
      </c>
      <c r="B70" s="31" t="s">
        <v>223</v>
      </c>
      <c r="C70" s="31" t="s">
        <v>214</v>
      </c>
      <c r="D70" s="31" t="s">
        <v>130</v>
      </c>
      <c r="E70" s="31">
        <v>16</v>
      </c>
      <c r="F70" s="31">
        <v>16</v>
      </c>
      <c r="G70" s="31">
        <v>6</v>
      </c>
      <c r="H70" s="31">
        <v>24.43</v>
      </c>
      <c r="I70" s="31">
        <v>66750</v>
      </c>
      <c r="J70" s="42">
        <f t="shared" si="0"/>
        <v>1.8072289156626506</v>
      </c>
    </row>
    <row r="71" spans="1:10" x14ac:dyDescent="0.3">
      <c r="A71" s="31" t="s">
        <v>155</v>
      </c>
      <c r="B71" s="31" t="s">
        <v>223</v>
      </c>
      <c r="C71" s="31" t="s">
        <v>219</v>
      </c>
      <c r="D71" s="31" t="s">
        <v>130</v>
      </c>
      <c r="E71" s="31">
        <v>16</v>
      </c>
      <c r="F71" s="31">
        <v>4</v>
      </c>
      <c r="G71" s="31">
        <v>6</v>
      </c>
      <c r="H71" s="31">
        <v>21.38</v>
      </c>
      <c r="I71" s="31">
        <v>78193.3</v>
      </c>
      <c r="J71" s="42">
        <f t="shared" si="0"/>
        <v>2.1170515770948963</v>
      </c>
    </row>
    <row r="72" spans="1:10" x14ac:dyDescent="0.3">
      <c r="A72" s="31" t="s">
        <v>155</v>
      </c>
      <c r="B72" s="31" t="s">
        <v>223</v>
      </c>
      <c r="C72" s="31" t="s">
        <v>219</v>
      </c>
      <c r="D72" s="31" t="s">
        <v>130</v>
      </c>
      <c r="E72" s="31">
        <v>16</v>
      </c>
      <c r="F72" s="31">
        <v>6</v>
      </c>
      <c r="G72" s="31">
        <v>6</v>
      </c>
      <c r="H72" s="31">
        <v>21.38</v>
      </c>
      <c r="I72" s="31">
        <v>83415</v>
      </c>
      <c r="J72" s="42">
        <f t="shared" si="0"/>
        <v>2.2584269662921348</v>
      </c>
    </row>
    <row r="73" spans="1:10" x14ac:dyDescent="0.3">
      <c r="A73" s="31" t="s">
        <v>155</v>
      </c>
      <c r="B73" s="31" t="s">
        <v>223</v>
      </c>
      <c r="C73" s="31" t="s">
        <v>219</v>
      </c>
      <c r="D73" s="31" t="s">
        <v>130</v>
      </c>
      <c r="E73" s="31">
        <v>16</v>
      </c>
      <c r="F73" s="31">
        <v>8</v>
      </c>
      <c r="G73" s="31">
        <v>6</v>
      </c>
      <c r="H73" s="31">
        <v>21.38</v>
      </c>
      <c r="I73" s="31">
        <v>89673.3</v>
      </c>
      <c r="J73" s="42">
        <f t="shared" si="0"/>
        <v>2.4278678759983756</v>
      </c>
    </row>
    <row r="74" spans="1:10" x14ac:dyDescent="0.3">
      <c r="A74" s="31" t="s">
        <v>155</v>
      </c>
      <c r="B74" s="31" t="s">
        <v>223</v>
      </c>
      <c r="C74" s="31" t="s">
        <v>219</v>
      </c>
      <c r="D74" s="31" t="s">
        <v>130</v>
      </c>
      <c r="E74" s="31">
        <v>16</v>
      </c>
      <c r="F74" s="31">
        <v>10</v>
      </c>
      <c r="G74" s="31">
        <v>6</v>
      </c>
      <c r="H74" s="31">
        <v>21.38</v>
      </c>
      <c r="I74" s="31">
        <v>84843.3</v>
      </c>
      <c r="J74" s="42">
        <f t="shared" si="0"/>
        <v>2.2970976038987412</v>
      </c>
    </row>
    <row r="75" spans="1:10" x14ac:dyDescent="0.3">
      <c r="A75" s="31" t="s">
        <v>155</v>
      </c>
      <c r="B75" s="31" t="s">
        <v>223</v>
      </c>
      <c r="C75" s="31" t="s">
        <v>219</v>
      </c>
      <c r="D75" s="31" t="s">
        <v>130</v>
      </c>
      <c r="E75" s="31">
        <v>16</v>
      </c>
      <c r="F75" s="31">
        <v>12</v>
      </c>
      <c r="G75" s="31">
        <v>6</v>
      </c>
      <c r="H75" s="31">
        <v>21.38</v>
      </c>
      <c r="I75" s="31">
        <v>80840</v>
      </c>
      <c r="J75" s="42">
        <f t="shared" si="0"/>
        <v>2.1887098957628264</v>
      </c>
    </row>
    <row r="76" spans="1:10" x14ac:dyDescent="0.3">
      <c r="A76" s="31" t="s">
        <v>155</v>
      </c>
      <c r="B76" s="31" t="s">
        <v>223</v>
      </c>
      <c r="C76" s="31" t="s">
        <v>219</v>
      </c>
      <c r="D76" s="31" t="s">
        <v>130</v>
      </c>
      <c r="E76" s="31">
        <v>16</v>
      </c>
      <c r="F76" s="31">
        <v>14</v>
      </c>
      <c r="G76" s="31">
        <v>6</v>
      </c>
      <c r="H76" s="31">
        <v>21.38</v>
      </c>
      <c r="I76" s="31">
        <v>77743.3</v>
      </c>
      <c r="J76" s="42">
        <f t="shared" si="0"/>
        <v>2.1048680113713281</v>
      </c>
    </row>
    <row r="77" spans="1:10" x14ac:dyDescent="0.3">
      <c r="A77" s="31" t="s">
        <v>155</v>
      </c>
      <c r="B77" s="31" t="s">
        <v>223</v>
      </c>
      <c r="C77" s="31" t="s">
        <v>219</v>
      </c>
      <c r="D77" s="31" t="s">
        <v>130</v>
      </c>
      <c r="E77" s="31">
        <v>16</v>
      </c>
      <c r="F77" s="31">
        <v>16</v>
      </c>
      <c r="G77" s="31">
        <v>6</v>
      </c>
      <c r="H77" s="31">
        <v>21.38</v>
      </c>
      <c r="I77" s="31">
        <v>74306.7</v>
      </c>
      <c r="J77" s="42">
        <f t="shared" si="0"/>
        <v>2.0118234736699607</v>
      </c>
    </row>
    <row r="78" spans="1:10" x14ac:dyDescent="0.3">
      <c r="A78" s="31" t="s">
        <v>155</v>
      </c>
      <c r="B78" s="31" t="s">
        <v>224</v>
      </c>
      <c r="C78" s="31" t="s">
        <v>213</v>
      </c>
      <c r="D78" s="31" t="s">
        <v>130</v>
      </c>
      <c r="E78" s="31">
        <v>25</v>
      </c>
      <c r="F78" s="31">
        <v>4</v>
      </c>
      <c r="G78" s="31">
        <v>1</v>
      </c>
      <c r="H78" s="31">
        <v>1</v>
      </c>
      <c r="I78" s="31">
        <v>54.2</v>
      </c>
      <c r="J78" s="42">
        <f>I78/I$78</f>
        <v>1</v>
      </c>
    </row>
    <row r="79" spans="1:10" x14ac:dyDescent="0.3">
      <c r="A79" s="31" t="s">
        <v>155</v>
      </c>
      <c r="B79" s="31" t="s">
        <v>224</v>
      </c>
      <c r="C79" s="31" t="s">
        <v>178</v>
      </c>
      <c r="D79" s="31" t="s">
        <v>130</v>
      </c>
      <c r="E79" s="31">
        <v>25</v>
      </c>
      <c r="F79" s="31">
        <v>4</v>
      </c>
      <c r="G79" s="31">
        <v>1</v>
      </c>
      <c r="H79" s="31">
        <v>1</v>
      </c>
      <c r="I79" s="31">
        <v>53.2</v>
      </c>
      <c r="J79" s="42">
        <f t="shared" ref="J79:J113" si="1">I79/I$78</f>
        <v>0.98154981549815501</v>
      </c>
    </row>
    <row r="80" spans="1:10" x14ac:dyDescent="0.3">
      <c r="A80" s="31" t="s">
        <v>155</v>
      </c>
      <c r="B80" s="31" t="s">
        <v>224</v>
      </c>
      <c r="C80" s="31" t="s">
        <v>214</v>
      </c>
      <c r="D80" s="31" t="s">
        <v>130</v>
      </c>
      <c r="E80" s="31">
        <v>25</v>
      </c>
      <c r="F80" s="31">
        <v>4</v>
      </c>
      <c r="G80" s="31">
        <v>1</v>
      </c>
      <c r="H80" s="31">
        <v>1.04</v>
      </c>
      <c r="I80" s="31">
        <v>56.6</v>
      </c>
      <c r="J80" s="42">
        <f t="shared" si="1"/>
        <v>1.0442804428044281</v>
      </c>
    </row>
    <row r="81" spans="1:10" x14ac:dyDescent="0.3">
      <c r="A81" s="31" t="s">
        <v>155</v>
      </c>
      <c r="B81" s="31" t="s">
        <v>224</v>
      </c>
      <c r="C81" s="31" t="s">
        <v>219</v>
      </c>
      <c r="D81" s="31" t="s">
        <v>130</v>
      </c>
      <c r="E81" s="31">
        <v>25</v>
      </c>
      <c r="F81" s="31">
        <v>4</v>
      </c>
      <c r="G81" s="31">
        <v>1</v>
      </c>
      <c r="H81" s="31">
        <v>1.71</v>
      </c>
      <c r="I81" s="31">
        <v>95.9</v>
      </c>
      <c r="J81" s="42">
        <f t="shared" si="1"/>
        <v>1.7693726937269372</v>
      </c>
    </row>
    <row r="82" spans="1:10" x14ac:dyDescent="0.3">
      <c r="A82" s="31" t="s">
        <v>155</v>
      </c>
      <c r="B82" s="31" t="s">
        <v>224</v>
      </c>
      <c r="C82" s="31" t="s">
        <v>213</v>
      </c>
      <c r="D82" s="31" t="s">
        <v>130</v>
      </c>
      <c r="E82" s="31">
        <v>25</v>
      </c>
      <c r="F82" s="31">
        <v>4</v>
      </c>
      <c r="G82" s="31">
        <v>4</v>
      </c>
      <c r="H82" s="31">
        <v>3.36</v>
      </c>
      <c r="I82" s="31">
        <v>81.900000000000006</v>
      </c>
      <c r="J82" s="42">
        <f t="shared" si="1"/>
        <v>1.5110701107011071</v>
      </c>
    </row>
    <row r="83" spans="1:10" x14ac:dyDescent="0.3">
      <c r="A83" s="31" t="s">
        <v>155</v>
      </c>
      <c r="B83" s="31" t="s">
        <v>224</v>
      </c>
      <c r="C83" s="31" t="s">
        <v>178</v>
      </c>
      <c r="D83" s="31" t="s">
        <v>130</v>
      </c>
      <c r="E83" s="31">
        <v>25</v>
      </c>
      <c r="F83" s="31">
        <v>4</v>
      </c>
      <c r="G83" s="31">
        <v>4</v>
      </c>
      <c r="H83" s="31">
        <v>3.32</v>
      </c>
      <c r="I83" s="31">
        <v>87.5</v>
      </c>
      <c r="J83" s="42">
        <f t="shared" si="1"/>
        <v>1.6143911439114391</v>
      </c>
    </row>
    <row r="84" spans="1:10" x14ac:dyDescent="0.3">
      <c r="A84" s="31" t="s">
        <v>155</v>
      </c>
      <c r="B84" s="31" t="s">
        <v>224</v>
      </c>
      <c r="C84" s="31" t="s">
        <v>214</v>
      </c>
      <c r="D84" s="31" t="s">
        <v>130</v>
      </c>
      <c r="E84" s="31">
        <v>25</v>
      </c>
      <c r="F84" s="31">
        <v>4</v>
      </c>
      <c r="G84" s="31">
        <v>4</v>
      </c>
      <c r="H84" s="31">
        <v>17.96</v>
      </c>
      <c r="I84" s="31">
        <v>450.6</v>
      </c>
      <c r="J84" s="42">
        <f t="shared" si="1"/>
        <v>8.3136531365313662</v>
      </c>
    </row>
    <row r="85" spans="1:10" x14ac:dyDescent="0.3">
      <c r="A85" s="31" t="s">
        <v>155</v>
      </c>
      <c r="B85" s="31" t="s">
        <v>224</v>
      </c>
      <c r="C85" s="31" t="s">
        <v>219</v>
      </c>
      <c r="D85" s="31" t="s">
        <v>130</v>
      </c>
      <c r="E85" s="31">
        <v>25</v>
      </c>
      <c r="F85" s="31">
        <v>4</v>
      </c>
      <c r="G85" s="31">
        <v>4</v>
      </c>
      <c r="H85" s="31">
        <v>12.23</v>
      </c>
      <c r="I85" s="31">
        <v>385.7</v>
      </c>
      <c r="J85" s="42">
        <f t="shared" si="1"/>
        <v>7.1162361623616226</v>
      </c>
    </row>
    <row r="86" spans="1:10" x14ac:dyDescent="0.3">
      <c r="A86" s="31" t="s">
        <v>155</v>
      </c>
      <c r="B86" s="31" t="s">
        <v>224</v>
      </c>
      <c r="C86" s="31" t="s">
        <v>213</v>
      </c>
      <c r="D86" s="31" t="s">
        <v>130</v>
      </c>
      <c r="E86" s="31">
        <v>25</v>
      </c>
      <c r="F86" s="31">
        <v>4</v>
      </c>
      <c r="G86" s="31">
        <v>6</v>
      </c>
      <c r="H86" s="31">
        <v>5.08</v>
      </c>
      <c r="I86" s="31">
        <v>30</v>
      </c>
      <c r="J86" s="42">
        <f t="shared" si="1"/>
        <v>0.55350553505535049</v>
      </c>
    </row>
    <row r="87" spans="1:10" x14ac:dyDescent="0.3">
      <c r="A87" s="31" t="s">
        <v>155</v>
      </c>
      <c r="B87" s="31" t="s">
        <v>224</v>
      </c>
      <c r="C87" s="31" t="s">
        <v>213</v>
      </c>
      <c r="D87" s="31" t="s">
        <v>130</v>
      </c>
      <c r="E87" s="31">
        <v>25</v>
      </c>
      <c r="F87" s="31">
        <v>6</v>
      </c>
      <c r="G87" s="31">
        <v>6</v>
      </c>
      <c r="H87" s="31">
        <v>5.08</v>
      </c>
      <c r="I87" s="31">
        <v>44.5</v>
      </c>
      <c r="J87" s="42">
        <f t="shared" si="1"/>
        <v>0.8210332103321033</v>
      </c>
    </row>
    <row r="88" spans="1:10" x14ac:dyDescent="0.3">
      <c r="A88" s="31" t="s">
        <v>155</v>
      </c>
      <c r="B88" s="31" t="s">
        <v>224</v>
      </c>
      <c r="C88" s="31" t="s">
        <v>213</v>
      </c>
      <c r="D88" s="31" t="s">
        <v>130</v>
      </c>
      <c r="E88" s="31">
        <v>25</v>
      </c>
      <c r="F88" s="31">
        <v>8</v>
      </c>
      <c r="G88" s="31">
        <v>6</v>
      </c>
      <c r="H88" s="31">
        <v>5.08</v>
      </c>
      <c r="I88" s="31">
        <v>57.4</v>
      </c>
      <c r="J88" s="42">
        <f t="shared" si="1"/>
        <v>1.0590405904059039</v>
      </c>
    </row>
    <row r="89" spans="1:10" x14ac:dyDescent="0.3">
      <c r="A89" s="31" t="s">
        <v>155</v>
      </c>
      <c r="B89" s="31" t="s">
        <v>224</v>
      </c>
      <c r="C89" s="31" t="s">
        <v>213</v>
      </c>
      <c r="D89" s="31" t="s">
        <v>130</v>
      </c>
      <c r="E89" s="31">
        <v>25</v>
      </c>
      <c r="F89" s="31">
        <v>10</v>
      </c>
      <c r="G89" s="31">
        <v>6</v>
      </c>
      <c r="H89" s="31">
        <v>5.08</v>
      </c>
      <c r="I89" s="31">
        <v>70.099999999999994</v>
      </c>
      <c r="J89" s="42">
        <f t="shared" si="1"/>
        <v>1.2933579335793357</v>
      </c>
    </row>
    <row r="90" spans="1:10" x14ac:dyDescent="0.3">
      <c r="A90" s="31" t="s">
        <v>155</v>
      </c>
      <c r="B90" s="31" t="s">
        <v>224</v>
      </c>
      <c r="C90" s="31" t="s">
        <v>213</v>
      </c>
      <c r="D90" s="31" t="s">
        <v>130</v>
      </c>
      <c r="E90" s="31">
        <v>25</v>
      </c>
      <c r="F90" s="31">
        <v>12</v>
      </c>
      <c r="G90" s="31">
        <v>6</v>
      </c>
      <c r="H90" s="31">
        <v>5.08</v>
      </c>
      <c r="I90" s="31">
        <v>80</v>
      </c>
      <c r="J90" s="42">
        <f t="shared" si="1"/>
        <v>1.4760147601476015</v>
      </c>
    </row>
    <row r="91" spans="1:10" x14ac:dyDescent="0.3">
      <c r="A91" s="31" t="s">
        <v>155</v>
      </c>
      <c r="B91" s="31" t="s">
        <v>224</v>
      </c>
      <c r="C91" s="31" t="s">
        <v>213</v>
      </c>
      <c r="D91" s="31" t="s">
        <v>130</v>
      </c>
      <c r="E91" s="31">
        <v>25</v>
      </c>
      <c r="F91" s="31">
        <v>14</v>
      </c>
      <c r="G91" s="31">
        <v>6</v>
      </c>
      <c r="H91" s="31">
        <v>5.08</v>
      </c>
      <c r="I91" s="31">
        <v>89.3</v>
      </c>
      <c r="J91" s="42">
        <f t="shared" si="1"/>
        <v>1.6476014760147599</v>
      </c>
    </row>
    <row r="92" spans="1:10" x14ac:dyDescent="0.3">
      <c r="A92" s="31" t="s">
        <v>155</v>
      </c>
      <c r="B92" s="31" t="s">
        <v>224</v>
      </c>
      <c r="C92" s="31" t="s">
        <v>213</v>
      </c>
      <c r="D92" s="31" t="s">
        <v>130</v>
      </c>
      <c r="E92" s="31">
        <v>25</v>
      </c>
      <c r="F92" s="31">
        <v>16</v>
      </c>
      <c r="G92" s="31">
        <v>6</v>
      </c>
      <c r="H92" s="31">
        <v>5.08</v>
      </c>
      <c r="I92" s="31">
        <v>95.9</v>
      </c>
      <c r="J92" s="42">
        <f t="shared" si="1"/>
        <v>1.7693726937269372</v>
      </c>
    </row>
    <row r="93" spans="1:10" x14ac:dyDescent="0.3">
      <c r="A93" s="31" t="s">
        <v>155</v>
      </c>
      <c r="B93" s="31" t="s">
        <v>224</v>
      </c>
      <c r="C93" s="31" t="s">
        <v>178</v>
      </c>
      <c r="D93" s="31" t="s">
        <v>130</v>
      </c>
      <c r="E93" s="31">
        <v>25</v>
      </c>
      <c r="F93" s="31">
        <v>4</v>
      </c>
      <c r="G93" s="31">
        <v>6</v>
      </c>
      <c r="H93" s="31">
        <v>3.41</v>
      </c>
      <c r="I93" s="31">
        <v>79</v>
      </c>
      <c r="J93" s="42">
        <f t="shared" si="1"/>
        <v>1.4575645756457565</v>
      </c>
    </row>
    <row r="94" spans="1:10" x14ac:dyDescent="0.3">
      <c r="A94" s="31" t="s">
        <v>155</v>
      </c>
      <c r="B94" s="31" t="s">
        <v>224</v>
      </c>
      <c r="C94" s="31" t="s">
        <v>178</v>
      </c>
      <c r="D94" s="31" t="s">
        <v>130</v>
      </c>
      <c r="E94" s="31">
        <v>25</v>
      </c>
      <c r="F94" s="31">
        <v>6</v>
      </c>
      <c r="G94" s="31">
        <v>6</v>
      </c>
      <c r="H94" s="31">
        <v>3.4</v>
      </c>
      <c r="I94" s="31">
        <v>114.6</v>
      </c>
      <c r="J94" s="42">
        <f t="shared" si="1"/>
        <v>2.1143911439114391</v>
      </c>
    </row>
    <row r="95" spans="1:10" x14ac:dyDescent="0.3">
      <c r="A95" s="31" t="s">
        <v>155</v>
      </c>
      <c r="B95" s="31" t="s">
        <v>224</v>
      </c>
      <c r="C95" s="31" t="s">
        <v>178</v>
      </c>
      <c r="D95" s="31" t="s">
        <v>130</v>
      </c>
      <c r="E95" s="31">
        <v>25</v>
      </c>
      <c r="F95" s="31">
        <v>8</v>
      </c>
      <c r="G95" s="31">
        <v>6</v>
      </c>
      <c r="H95" s="31">
        <v>3.4</v>
      </c>
      <c r="I95" s="31">
        <v>136.9</v>
      </c>
      <c r="J95" s="42">
        <f t="shared" si="1"/>
        <v>2.5258302583025829</v>
      </c>
    </row>
    <row r="96" spans="1:10" x14ac:dyDescent="0.3">
      <c r="A96" s="31" t="s">
        <v>155</v>
      </c>
      <c r="B96" s="31" t="s">
        <v>224</v>
      </c>
      <c r="C96" s="31" t="s">
        <v>178</v>
      </c>
      <c r="D96" s="31" t="s">
        <v>130</v>
      </c>
      <c r="E96" s="31">
        <v>25</v>
      </c>
      <c r="F96" s="31">
        <v>10</v>
      </c>
      <c r="G96" s="31">
        <v>6</v>
      </c>
      <c r="H96" s="31">
        <v>3.41</v>
      </c>
      <c r="I96" s="31">
        <v>162.30000000000001</v>
      </c>
      <c r="J96" s="42">
        <f t="shared" si="1"/>
        <v>2.9944649446494465</v>
      </c>
    </row>
    <row r="97" spans="1:10" x14ac:dyDescent="0.3">
      <c r="A97" s="31" t="s">
        <v>155</v>
      </c>
      <c r="B97" s="31" t="s">
        <v>224</v>
      </c>
      <c r="C97" s="31" t="s">
        <v>178</v>
      </c>
      <c r="D97" s="31" t="s">
        <v>130</v>
      </c>
      <c r="E97" s="31">
        <v>25</v>
      </c>
      <c r="F97" s="31">
        <v>12</v>
      </c>
      <c r="G97" s="31">
        <v>6</v>
      </c>
      <c r="H97" s="31">
        <v>3.4</v>
      </c>
      <c r="I97" s="31">
        <v>174.4</v>
      </c>
      <c r="J97" s="42">
        <f t="shared" si="1"/>
        <v>3.2177121771217712</v>
      </c>
    </row>
    <row r="98" spans="1:10" x14ac:dyDescent="0.3">
      <c r="A98" s="31" t="s">
        <v>155</v>
      </c>
      <c r="B98" s="31" t="s">
        <v>224</v>
      </c>
      <c r="C98" s="31" t="s">
        <v>178</v>
      </c>
      <c r="D98" s="31" t="s">
        <v>130</v>
      </c>
      <c r="E98" s="31">
        <v>25</v>
      </c>
      <c r="F98" s="31">
        <v>14</v>
      </c>
      <c r="G98" s="31">
        <v>6</v>
      </c>
      <c r="H98" s="31">
        <v>3.41</v>
      </c>
      <c r="I98" s="31">
        <v>184.2</v>
      </c>
      <c r="J98" s="42">
        <f t="shared" si="1"/>
        <v>3.3985239852398519</v>
      </c>
    </row>
    <row r="99" spans="1:10" x14ac:dyDescent="0.3">
      <c r="A99" s="31" t="s">
        <v>155</v>
      </c>
      <c r="B99" s="31" t="s">
        <v>224</v>
      </c>
      <c r="C99" s="31" t="s">
        <v>178</v>
      </c>
      <c r="D99" s="31" t="s">
        <v>130</v>
      </c>
      <c r="E99" s="31">
        <v>25</v>
      </c>
      <c r="F99" s="31">
        <v>16</v>
      </c>
      <c r="G99" s="31">
        <v>6</v>
      </c>
      <c r="H99" s="31">
        <v>3.41</v>
      </c>
      <c r="I99" s="31">
        <v>164.2</v>
      </c>
      <c r="J99" s="42">
        <f t="shared" si="1"/>
        <v>3.0295202952029516</v>
      </c>
    </row>
    <row r="100" spans="1:10" x14ac:dyDescent="0.3">
      <c r="A100" s="31" t="s">
        <v>155</v>
      </c>
      <c r="B100" s="31" t="s">
        <v>224</v>
      </c>
      <c r="C100" s="31" t="s">
        <v>214</v>
      </c>
      <c r="D100" s="31" t="s">
        <v>130</v>
      </c>
      <c r="E100" s="31">
        <v>25</v>
      </c>
      <c r="F100" s="31">
        <v>4</v>
      </c>
      <c r="G100" s="31">
        <v>6</v>
      </c>
      <c r="H100" s="31">
        <v>22.42</v>
      </c>
      <c r="I100" s="31">
        <v>425.3</v>
      </c>
      <c r="J100" s="42">
        <f t="shared" si="1"/>
        <v>7.8468634686346865</v>
      </c>
    </row>
    <row r="101" spans="1:10" x14ac:dyDescent="0.3">
      <c r="A101" s="31" t="s">
        <v>155</v>
      </c>
      <c r="B101" s="31" t="s">
        <v>224</v>
      </c>
      <c r="C101" s="31" t="s">
        <v>214</v>
      </c>
      <c r="D101" s="31" t="s">
        <v>130</v>
      </c>
      <c r="E101" s="31">
        <v>25</v>
      </c>
      <c r="F101" s="31">
        <v>6</v>
      </c>
      <c r="G101" s="31">
        <v>6</v>
      </c>
      <c r="H101" s="31">
        <v>22.42</v>
      </c>
      <c r="I101" s="31">
        <v>617.9</v>
      </c>
      <c r="J101" s="42">
        <f t="shared" si="1"/>
        <v>11.400369003690036</v>
      </c>
    </row>
    <row r="102" spans="1:10" x14ac:dyDescent="0.3">
      <c r="A102" s="31" t="s">
        <v>155</v>
      </c>
      <c r="B102" s="31" t="s">
        <v>224</v>
      </c>
      <c r="C102" s="31" t="s">
        <v>214</v>
      </c>
      <c r="D102" s="31" t="s">
        <v>130</v>
      </c>
      <c r="E102" s="31">
        <v>25</v>
      </c>
      <c r="F102" s="31">
        <v>8</v>
      </c>
      <c r="G102" s="31">
        <v>6</v>
      </c>
      <c r="H102" s="31">
        <v>22.42</v>
      </c>
      <c r="I102" s="31">
        <v>757.2</v>
      </c>
      <c r="J102" s="42">
        <f t="shared" si="1"/>
        <v>13.970479704797048</v>
      </c>
    </row>
    <row r="103" spans="1:10" x14ac:dyDescent="0.3">
      <c r="A103" s="31" t="s">
        <v>155</v>
      </c>
      <c r="B103" s="31" t="s">
        <v>224</v>
      </c>
      <c r="C103" s="31" t="s">
        <v>214</v>
      </c>
      <c r="D103" s="31" t="s">
        <v>130</v>
      </c>
      <c r="E103" s="31">
        <v>25</v>
      </c>
      <c r="F103" s="31">
        <v>10</v>
      </c>
      <c r="G103" s="31">
        <v>6</v>
      </c>
      <c r="H103" s="31">
        <v>22.42</v>
      </c>
      <c r="I103" s="31">
        <v>893.7</v>
      </c>
      <c r="J103" s="42">
        <f t="shared" si="1"/>
        <v>16.488929889298895</v>
      </c>
    </row>
    <row r="104" spans="1:10" x14ac:dyDescent="0.3">
      <c r="A104" s="31" t="s">
        <v>155</v>
      </c>
      <c r="B104" s="31" t="s">
        <v>224</v>
      </c>
      <c r="C104" s="31" t="s">
        <v>214</v>
      </c>
      <c r="D104" s="31" t="s">
        <v>130</v>
      </c>
      <c r="E104" s="31">
        <v>25</v>
      </c>
      <c r="F104" s="31">
        <v>12</v>
      </c>
      <c r="G104" s="31">
        <v>6</v>
      </c>
      <c r="H104" s="31">
        <v>22.43</v>
      </c>
      <c r="I104" s="31">
        <v>981</v>
      </c>
      <c r="J104" s="42">
        <f t="shared" si="1"/>
        <v>18.099630996309962</v>
      </c>
    </row>
    <row r="105" spans="1:10" x14ac:dyDescent="0.3">
      <c r="A105" s="31" t="s">
        <v>155</v>
      </c>
      <c r="B105" s="31" t="s">
        <v>224</v>
      </c>
      <c r="C105" s="31" t="s">
        <v>214</v>
      </c>
      <c r="D105" s="31" t="s">
        <v>130</v>
      </c>
      <c r="E105" s="31">
        <v>25</v>
      </c>
      <c r="F105" s="31">
        <v>14</v>
      </c>
      <c r="G105" s="31">
        <v>6</v>
      </c>
      <c r="H105" s="31">
        <v>22.42</v>
      </c>
      <c r="I105" s="31">
        <v>1047.5</v>
      </c>
      <c r="J105" s="42">
        <f t="shared" si="1"/>
        <v>19.326568265682656</v>
      </c>
    </row>
    <row r="106" spans="1:10" x14ac:dyDescent="0.3">
      <c r="A106" s="31" t="s">
        <v>155</v>
      </c>
      <c r="B106" s="31" t="s">
        <v>224</v>
      </c>
      <c r="C106" s="31" t="s">
        <v>214</v>
      </c>
      <c r="D106" s="31" t="s">
        <v>130</v>
      </c>
      <c r="E106" s="31">
        <v>25</v>
      </c>
      <c r="F106" s="31">
        <v>16</v>
      </c>
      <c r="G106" s="31">
        <v>6</v>
      </c>
      <c r="H106" s="31">
        <v>22.42</v>
      </c>
      <c r="I106" s="31">
        <v>981.3</v>
      </c>
      <c r="J106" s="42">
        <f t="shared" si="1"/>
        <v>18.105166051660515</v>
      </c>
    </row>
    <row r="107" spans="1:10" x14ac:dyDescent="0.3">
      <c r="A107" s="31" t="s">
        <v>155</v>
      </c>
      <c r="B107" s="31" t="s">
        <v>224</v>
      </c>
      <c r="C107" s="31" t="s">
        <v>219</v>
      </c>
      <c r="D107" s="31" t="s">
        <v>130</v>
      </c>
      <c r="E107" s="31">
        <v>25</v>
      </c>
      <c r="F107" s="31">
        <v>4</v>
      </c>
      <c r="G107" s="31">
        <v>6</v>
      </c>
      <c r="H107" s="31">
        <v>20.73</v>
      </c>
      <c r="I107" s="31">
        <v>211</v>
      </c>
      <c r="J107" s="42">
        <f t="shared" si="1"/>
        <v>3.8929889298892988</v>
      </c>
    </row>
    <row r="108" spans="1:10" x14ac:dyDescent="0.3">
      <c r="A108" s="31" t="s">
        <v>155</v>
      </c>
      <c r="B108" s="31" t="s">
        <v>224</v>
      </c>
      <c r="C108" s="31" t="s">
        <v>219</v>
      </c>
      <c r="D108" s="31" t="s">
        <v>130</v>
      </c>
      <c r="E108" s="31">
        <v>25</v>
      </c>
      <c r="F108" s="31">
        <v>6</v>
      </c>
      <c r="G108" s="31">
        <v>6</v>
      </c>
      <c r="H108" s="31">
        <v>20.72</v>
      </c>
      <c r="I108" s="31">
        <v>312.10000000000002</v>
      </c>
      <c r="J108" s="42">
        <f t="shared" si="1"/>
        <v>5.7583025830258308</v>
      </c>
    </row>
    <row r="109" spans="1:10" x14ac:dyDescent="0.3">
      <c r="A109" s="31" t="s">
        <v>155</v>
      </c>
      <c r="B109" s="31" t="s">
        <v>224</v>
      </c>
      <c r="C109" s="31" t="s">
        <v>219</v>
      </c>
      <c r="D109" s="31" t="s">
        <v>130</v>
      </c>
      <c r="E109" s="31">
        <v>25</v>
      </c>
      <c r="F109" s="31">
        <v>8</v>
      </c>
      <c r="G109" s="31">
        <v>6</v>
      </c>
      <c r="H109" s="31">
        <v>20.7</v>
      </c>
      <c r="I109" s="31">
        <v>404.4</v>
      </c>
      <c r="J109" s="42">
        <f t="shared" si="1"/>
        <v>7.4612546125461243</v>
      </c>
    </row>
    <row r="110" spans="1:10" x14ac:dyDescent="0.3">
      <c r="A110" s="31" t="s">
        <v>155</v>
      </c>
      <c r="B110" s="31" t="s">
        <v>224</v>
      </c>
      <c r="C110" s="31" t="s">
        <v>219</v>
      </c>
      <c r="D110" s="31" t="s">
        <v>130</v>
      </c>
      <c r="E110" s="31">
        <v>25</v>
      </c>
      <c r="F110" s="31">
        <v>10</v>
      </c>
      <c r="G110" s="31">
        <v>6</v>
      </c>
      <c r="H110" s="31">
        <v>20.71</v>
      </c>
      <c r="I110" s="31">
        <v>478.2</v>
      </c>
      <c r="J110" s="42">
        <f t="shared" si="1"/>
        <v>8.8228782287822867</v>
      </c>
    </row>
    <row r="111" spans="1:10" x14ac:dyDescent="0.3">
      <c r="A111" s="31" t="s">
        <v>155</v>
      </c>
      <c r="B111" s="31" t="s">
        <v>224</v>
      </c>
      <c r="C111" s="31" t="s">
        <v>219</v>
      </c>
      <c r="D111" s="31" t="s">
        <v>130</v>
      </c>
      <c r="E111" s="31">
        <v>25</v>
      </c>
      <c r="F111" s="31">
        <v>12</v>
      </c>
      <c r="G111" s="31">
        <v>6</v>
      </c>
      <c r="H111" s="31">
        <v>20.7</v>
      </c>
      <c r="I111" s="31">
        <v>538.4</v>
      </c>
      <c r="J111" s="42">
        <f t="shared" si="1"/>
        <v>9.9335793357933575</v>
      </c>
    </row>
    <row r="112" spans="1:10" x14ac:dyDescent="0.3">
      <c r="A112" s="31" t="s">
        <v>155</v>
      </c>
      <c r="B112" s="31" t="s">
        <v>224</v>
      </c>
      <c r="C112" s="31" t="s">
        <v>219</v>
      </c>
      <c r="D112" s="31" t="s">
        <v>130</v>
      </c>
      <c r="E112" s="31">
        <v>25</v>
      </c>
      <c r="F112" s="31">
        <v>14</v>
      </c>
      <c r="G112" s="31">
        <v>6</v>
      </c>
      <c r="H112" s="31">
        <v>20.71</v>
      </c>
      <c r="I112" s="31">
        <v>586</v>
      </c>
      <c r="J112" s="42">
        <f t="shared" si="1"/>
        <v>10.81180811808118</v>
      </c>
    </row>
    <row r="113" spans="1:10" x14ac:dyDescent="0.3">
      <c r="A113" s="31" t="s">
        <v>155</v>
      </c>
      <c r="B113" s="31" t="s">
        <v>224</v>
      </c>
      <c r="C113" s="31" t="s">
        <v>219</v>
      </c>
      <c r="D113" s="31" t="s">
        <v>130</v>
      </c>
      <c r="E113" s="31">
        <v>25</v>
      </c>
      <c r="F113" s="31">
        <v>16</v>
      </c>
      <c r="G113" s="31">
        <v>6</v>
      </c>
      <c r="H113" s="31">
        <v>20.7</v>
      </c>
      <c r="I113" s="31">
        <v>607.5</v>
      </c>
      <c r="J113" s="42">
        <f t="shared" si="1"/>
        <v>11.208487084870848</v>
      </c>
    </row>
    <row r="114" spans="1:10" x14ac:dyDescent="0.3">
      <c r="A114" s="31" t="s">
        <v>155</v>
      </c>
      <c r="B114" s="31" t="s">
        <v>225</v>
      </c>
      <c r="C114" s="31" t="s">
        <v>213</v>
      </c>
      <c r="D114" s="31" t="s">
        <v>130</v>
      </c>
      <c r="E114" s="31">
        <v>30</v>
      </c>
      <c r="F114" s="31">
        <v>4</v>
      </c>
      <c r="G114" s="31">
        <v>1</v>
      </c>
      <c r="H114" s="31">
        <v>1</v>
      </c>
      <c r="I114" s="31">
        <v>1.3</v>
      </c>
      <c r="J114" s="42">
        <f>I114/I$114</f>
        <v>1</v>
      </c>
    </row>
    <row r="115" spans="1:10" x14ac:dyDescent="0.3">
      <c r="A115" s="31" t="s">
        <v>155</v>
      </c>
      <c r="B115" s="31" t="s">
        <v>225</v>
      </c>
      <c r="C115" s="31" t="s">
        <v>213</v>
      </c>
      <c r="D115" s="31" t="s">
        <v>130</v>
      </c>
      <c r="E115" s="31">
        <v>30</v>
      </c>
      <c r="F115" s="31">
        <v>4</v>
      </c>
      <c r="G115" s="31">
        <v>4</v>
      </c>
      <c r="H115" s="31">
        <v>3.43</v>
      </c>
      <c r="I115" s="31">
        <v>2.2999999999999998</v>
      </c>
      <c r="J115" s="42">
        <f t="shared" ref="J115:J149" si="2">I115/I$114</f>
        <v>1.7692307692307689</v>
      </c>
    </row>
    <row r="116" spans="1:10" x14ac:dyDescent="0.3">
      <c r="A116" s="31" t="s">
        <v>155</v>
      </c>
      <c r="B116" s="31" t="s">
        <v>225</v>
      </c>
      <c r="C116" s="31" t="s">
        <v>213</v>
      </c>
      <c r="D116" s="31" t="s">
        <v>130</v>
      </c>
      <c r="E116" s="31">
        <v>30</v>
      </c>
      <c r="F116" s="31">
        <v>4</v>
      </c>
      <c r="G116" s="31">
        <v>6</v>
      </c>
      <c r="H116" s="31">
        <v>5.15</v>
      </c>
      <c r="I116" s="31">
        <v>0.7</v>
      </c>
      <c r="J116" s="42">
        <f t="shared" si="2"/>
        <v>0.53846153846153844</v>
      </c>
    </row>
    <row r="117" spans="1:10" x14ac:dyDescent="0.3">
      <c r="A117" s="31" t="s">
        <v>155</v>
      </c>
      <c r="B117" s="31" t="s">
        <v>225</v>
      </c>
      <c r="C117" s="31" t="s">
        <v>213</v>
      </c>
      <c r="D117" s="31" t="s">
        <v>130</v>
      </c>
      <c r="E117" s="31">
        <v>30</v>
      </c>
      <c r="F117" s="31">
        <v>6</v>
      </c>
      <c r="G117" s="31">
        <v>6</v>
      </c>
      <c r="H117" s="31">
        <v>5.2</v>
      </c>
      <c r="I117" s="31">
        <v>1.145</v>
      </c>
      <c r="J117" s="42">
        <f t="shared" si="2"/>
        <v>0.88076923076923075</v>
      </c>
    </row>
    <row r="118" spans="1:10" x14ac:dyDescent="0.3">
      <c r="A118" s="31" t="s">
        <v>155</v>
      </c>
      <c r="B118" s="31" t="s">
        <v>225</v>
      </c>
      <c r="C118" s="31" t="s">
        <v>213</v>
      </c>
      <c r="D118" s="31" t="s">
        <v>130</v>
      </c>
      <c r="E118" s="31">
        <v>30</v>
      </c>
      <c r="F118" s="31">
        <v>9</v>
      </c>
      <c r="G118" s="31">
        <v>6</v>
      </c>
      <c r="H118" s="31">
        <v>5.18</v>
      </c>
      <c r="I118" s="31">
        <v>1.4</v>
      </c>
      <c r="J118" s="42">
        <f t="shared" si="2"/>
        <v>1.0769230769230769</v>
      </c>
    </row>
    <row r="119" spans="1:10" x14ac:dyDescent="0.3">
      <c r="A119" s="31" t="s">
        <v>155</v>
      </c>
      <c r="B119" s="31" t="s">
        <v>225</v>
      </c>
      <c r="C119" s="31" t="s">
        <v>213</v>
      </c>
      <c r="D119" s="31" t="s">
        <v>130</v>
      </c>
      <c r="E119" s="31">
        <v>30</v>
      </c>
      <c r="F119" s="31">
        <v>10</v>
      </c>
      <c r="G119" s="31">
        <v>6</v>
      </c>
      <c r="H119" s="31">
        <v>5.17</v>
      </c>
      <c r="I119" s="31">
        <v>1.6</v>
      </c>
      <c r="J119" s="42">
        <f t="shared" si="2"/>
        <v>1.2307692307692308</v>
      </c>
    </row>
    <row r="120" spans="1:10" x14ac:dyDescent="0.3">
      <c r="A120" s="31" t="s">
        <v>155</v>
      </c>
      <c r="B120" s="31" t="s">
        <v>225</v>
      </c>
      <c r="C120" s="31" t="s">
        <v>213</v>
      </c>
      <c r="D120" s="31" t="s">
        <v>130</v>
      </c>
      <c r="E120" s="31">
        <v>30</v>
      </c>
      <c r="F120" s="31">
        <v>12</v>
      </c>
      <c r="G120" s="31">
        <v>6</v>
      </c>
      <c r="H120" s="31">
        <v>5.16</v>
      </c>
      <c r="I120" s="31">
        <v>1.8</v>
      </c>
      <c r="J120" s="42">
        <f t="shared" si="2"/>
        <v>1.3846153846153846</v>
      </c>
    </row>
    <row r="121" spans="1:10" x14ac:dyDescent="0.3">
      <c r="A121" s="31" t="s">
        <v>155</v>
      </c>
      <c r="B121" s="31" t="s">
        <v>225</v>
      </c>
      <c r="C121" s="31" t="s">
        <v>213</v>
      </c>
      <c r="D121" s="31" t="s">
        <v>130</v>
      </c>
      <c r="E121" s="31">
        <v>30</v>
      </c>
      <c r="F121" s="31">
        <v>14</v>
      </c>
      <c r="G121" s="31">
        <v>6</v>
      </c>
      <c r="H121" s="31">
        <v>5.14</v>
      </c>
      <c r="I121" s="31">
        <v>2</v>
      </c>
      <c r="J121" s="42">
        <f t="shared" si="2"/>
        <v>1.5384615384615383</v>
      </c>
    </row>
    <row r="122" spans="1:10" x14ac:dyDescent="0.3">
      <c r="A122" s="31" t="s">
        <v>155</v>
      </c>
      <c r="B122" s="31" t="s">
        <v>225</v>
      </c>
      <c r="C122" s="31" t="s">
        <v>213</v>
      </c>
      <c r="D122" s="31" t="s">
        <v>130</v>
      </c>
      <c r="E122" s="31">
        <v>30</v>
      </c>
      <c r="F122" s="31">
        <v>16</v>
      </c>
      <c r="G122" s="31">
        <v>6</v>
      </c>
      <c r="H122" s="31">
        <v>5.17</v>
      </c>
      <c r="I122" s="31">
        <v>2.2000000000000002</v>
      </c>
      <c r="J122" s="42">
        <f t="shared" si="2"/>
        <v>1.6923076923076923</v>
      </c>
    </row>
    <row r="123" spans="1:10" x14ac:dyDescent="0.3">
      <c r="A123" s="31" t="s">
        <v>155</v>
      </c>
      <c r="B123" s="31" t="s">
        <v>225</v>
      </c>
      <c r="C123" s="31" t="s">
        <v>214</v>
      </c>
      <c r="D123" s="31" t="s">
        <v>130</v>
      </c>
      <c r="E123" s="31">
        <v>30</v>
      </c>
      <c r="F123" s="31">
        <v>4</v>
      </c>
      <c r="G123" s="31">
        <v>1</v>
      </c>
      <c r="H123" s="31">
        <v>1.02</v>
      </c>
      <c r="I123" s="31">
        <v>1.7</v>
      </c>
      <c r="J123" s="42">
        <f t="shared" si="2"/>
        <v>1.3076923076923077</v>
      </c>
    </row>
    <row r="124" spans="1:10" x14ac:dyDescent="0.3">
      <c r="A124" s="31" t="s">
        <v>155</v>
      </c>
      <c r="B124" s="31" t="s">
        <v>225</v>
      </c>
      <c r="C124" s="31" t="s">
        <v>214</v>
      </c>
      <c r="D124" s="31" t="s">
        <v>130</v>
      </c>
      <c r="E124" s="31">
        <v>30</v>
      </c>
      <c r="F124" s="31">
        <v>4</v>
      </c>
      <c r="G124" s="31">
        <v>4</v>
      </c>
      <c r="H124" s="31">
        <v>20.3</v>
      </c>
      <c r="I124" s="31">
        <v>13.9</v>
      </c>
      <c r="J124" s="42">
        <f t="shared" si="2"/>
        <v>10.692307692307692</v>
      </c>
    </row>
    <row r="125" spans="1:10" x14ac:dyDescent="0.3">
      <c r="A125" s="31" t="s">
        <v>155</v>
      </c>
      <c r="B125" s="31" t="s">
        <v>225</v>
      </c>
      <c r="C125" s="31" t="s">
        <v>214</v>
      </c>
      <c r="D125" s="31" t="s">
        <v>130</v>
      </c>
      <c r="E125" s="31">
        <v>30</v>
      </c>
      <c r="F125" s="31">
        <v>4</v>
      </c>
      <c r="G125" s="31">
        <v>6</v>
      </c>
      <c r="H125" s="31">
        <v>24.95</v>
      </c>
      <c r="I125" s="31">
        <v>12</v>
      </c>
      <c r="J125" s="42">
        <f t="shared" si="2"/>
        <v>9.2307692307692299</v>
      </c>
    </row>
    <row r="126" spans="1:10" x14ac:dyDescent="0.3">
      <c r="A126" s="31" t="s">
        <v>155</v>
      </c>
      <c r="B126" s="31" t="s">
        <v>225</v>
      </c>
      <c r="C126" s="31" t="s">
        <v>214</v>
      </c>
      <c r="D126" s="31" t="s">
        <v>130</v>
      </c>
      <c r="E126" s="31">
        <v>30</v>
      </c>
      <c r="F126" s="31">
        <v>6</v>
      </c>
      <c r="G126" s="31">
        <v>6</v>
      </c>
      <c r="H126" s="31">
        <v>24.92</v>
      </c>
      <c r="I126" s="31">
        <v>16.399999999999999</v>
      </c>
      <c r="J126" s="42">
        <f t="shared" si="2"/>
        <v>12.615384615384613</v>
      </c>
    </row>
    <row r="127" spans="1:10" x14ac:dyDescent="0.3">
      <c r="A127" s="31" t="s">
        <v>155</v>
      </c>
      <c r="B127" s="31" t="s">
        <v>225</v>
      </c>
      <c r="C127" s="31" t="s">
        <v>214</v>
      </c>
      <c r="D127" s="31" t="s">
        <v>130</v>
      </c>
      <c r="E127" s="31">
        <v>30</v>
      </c>
      <c r="F127" s="31">
        <v>9</v>
      </c>
      <c r="G127" s="31">
        <v>6</v>
      </c>
      <c r="H127" s="31">
        <v>24.9</v>
      </c>
      <c r="I127" s="31">
        <v>24.3</v>
      </c>
      <c r="J127" s="42">
        <f t="shared" si="2"/>
        <v>18.692307692307693</v>
      </c>
    </row>
    <row r="128" spans="1:10" x14ac:dyDescent="0.3">
      <c r="A128" s="31" t="s">
        <v>155</v>
      </c>
      <c r="B128" s="31" t="s">
        <v>225</v>
      </c>
      <c r="C128" s="31" t="s">
        <v>214</v>
      </c>
      <c r="D128" s="31" t="s">
        <v>130</v>
      </c>
      <c r="E128" s="31">
        <v>30</v>
      </c>
      <c r="F128" s="31">
        <v>10</v>
      </c>
      <c r="G128" s="31">
        <v>6</v>
      </c>
      <c r="H128" s="31">
        <v>24.91</v>
      </c>
      <c r="I128" s="31">
        <v>25.3</v>
      </c>
      <c r="J128" s="42">
        <f t="shared" si="2"/>
        <v>19.46153846153846</v>
      </c>
    </row>
    <row r="129" spans="1:10" x14ac:dyDescent="0.3">
      <c r="A129" s="31" t="s">
        <v>155</v>
      </c>
      <c r="B129" s="31" t="s">
        <v>225</v>
      </c>
      <c r="C129" s="31" t="s">
        <v>214</v>
      </c>
      <c r="D129" s="31" t="s">
        <v>130</v>
      </c>
      <c r="E129" s="31">
        <v>30</v>
      </c>
      <c r="F129" s="31">
        <v>12</v>
      </c>
      <c r="G129" s="31">
        <v>6</v>
      </c>
      <c r="H129" s="31">
        <v>24.85</v>
      </c>
      <c r="I129" s="31">
        <v>29.9</v>
      </c>
      <c r="J129" s="42">
        <f t="shared" si="2"/>
        <v>22.999999999999996</v>
      </c>
    </row>
    <row r="130" spans="1:10" x14ac:dyDescent="0.3">
      <c r="A130" s="31" t="s">
        <v>155</v>
      </c>
      <c r="B130" s="31" t="s">
        <v>225</v>
      </c>
      <c r="C130" s="31" t="s">
        <v>214</v>
      </c>
      <c r="D130" s="31" t="s">
        <v>130</v>
      </c>
      <c r="E130" s="31">
        <v>30</v>
      </c>
      <c r="F130" s="31">
        <v>14</v>
      </c>
      <c r="G130" s="31">
        <v>6</v>
      </c>
      <c r="H130" s="31">
        <v>24.86</v>
      </c>
      <c r="I130" s="31">
        <v>30.1</v>
      </c>
      <c r="J130" s="42">
        <f t="shared" si="2"/>
        <v>23.153846153846153</v>
      </c>
    </row>
    <row r="131" spans="1:10" x14ac:dyDescent="0.3">
      <c r="A131" s="31" t="s">
        <v>155</v>
      </c>
      <c r="B131" s="31" t="s">
        <v>225</v>
      </c>
      <c r="C131" s="31" t="s">
        <v>214</v>
      </c>
      <c r="D131" s="31" t="s">
        <v>130</v>
      </c>
      <c r="E131" s="31">
        <v>30</v>
      </c>
      <c r="F131" s="31">
        <v>16</v>
      </c>
      <c r="G131" s="31">
        <v>6</v>
      </c>
      <c r="H131" s="31">
        <v>24.86</v>
      </c>
      <c r="I131" s="31">
        <v>34.200000000000003</v>
      </c>
      <c r="J131" s="42">
        <f t="shared" si="2"/>
        <v>26.30769230769231</v>
      </c>
    </row>
    <row r="132" spans="1:10" x14ac:dyDescent="0.3">
      <c r="A132" s="31" t="s">
        <v>155</v>
      </c>
      <c r="B132" s="31" t="s">
        <v>225</v>
      </c>
      <c r="C132" s="31" t="s">
        <v>178</v>
      </c>
      <c r="D132" s="31" t="s">
        <v>130</v>
      </c>
      <c r="E132" s="31">
        <v>30</v>
      </c>
      <c r="F132" s="31">
        <v>4</v>
      </c>
      <c r="G132" s="31">
        <v>1</v>
      </c>
      <c r="H132" s="31">
        <v>1</v>
      </c>
      <c r="I132" s="31">
        <v>1.3</v>
      </c>
      <c r="J132" s="42">
        <f t="shared" si="2"/>
        <v>1</v>
      </c>
    </row>
    <row r="133" spans="1:10" x14ac:dyDescent="0.3">
      <c r="A133" s="31" t="s">
        <v>155</v>
      </c>
      <c r="B133" s="31" t="s">
        <v>225</v>
      </c>
      <c r="C133" s="31" t="s">
        <v>178</v>
      </c>
      <c r="D133" s="31" t="s">
        <v>130</v>
      </c>
      <c r="E133" s="31">
        <v>30</v>
      </c>
      <c r="F133" s="31">
        <v>4</v>
      </c>
      <c r="G133" s="31">
        <v>4</v>
      </c>
      <c r="H133" s="31">
        <v>3.43</v>
      </c>
      <c r="I133" s="31">
        <v>2.4</v>
      </c>
      <c r="J133" s="42">
        <f t="shared" si="2"/>
        <v>1.846153846153846</v>
      </c>
    </row>
    <row r="134" spans="1:10" x14ac:dyDescent="0.3">
      <c r="A134" s="31" t="s">
        <v>155</v>
      </c>
      <c r="B134" s="31" t="s">
        <v>225</v>
      </c>
      <c r="C134" s="31" t="s">
        <v>178</v>
      </c>
      <c r="D134" s="31" t="s">
        <v>130</v>
      </c>
      <c r="E134" s="31">
        <v>30</v>
      </c>
      <c r="F134" s="31">
        <v>4</v>
      </c>
      <c r="G134" s="31">
        <v>6</v>
      </c>
      <c r="H134" s="31">
        <v>3.44</v>
      </c>
      <c r="I134" s="31">
        <v>2.2999999999999998</v>
      </c>
      <c r="J134" s="42">
        <f t="shared" si="2"/>
        <v>1.7692307692307689</v>
      </c>
    </row>
    <row r="135" spans="1:10" x14ac:dyDescent="0.3">
      <c r="A135" s="31" t="s">
        <v>155</v>
      </c>
      <c r="B135" s="31" t="s">
        <v>225</v>
      </c>
      <c r="C135" s="31" t="s">
        <v>178</v>
      </c>
      <c r="D135" s="31" t="s">
        <v>130</v>
      </c>
      <c r="E135" s="31">
        <v>30</v>
      </c>
      <c r="F135" s="31">
        <v>6</v>
      </c>
      <c r="G135" s="31">
        <v>6</v>
      </c>
      <c r="H135" s="31">
        <v>3.43</v>
      </c>
      <c r="I135" s="31">
        <v>3.4</v>
      </c>
      <c r="J135" s="42">
        <f t="shared" si="2"/>
        <v>2.6153846153846154</v>
      </c>
    </row>
    <row r="136" spans="1:10" x14ac:dyDescent="0.3">
      <c r="A136" s="31" t="s">
        <v>155</v>
      </c>
      <c r="B136" s="31" t="s">
        <v>225</v>
      </c>
      <c r="C136" s="31" t="s">
        <v>178</v>
      </c>
      <c r="D136" s="31" t="s">
        <v>130</v>
      </c>
      <c r="E136" s="31">
        <v>30</v>
      </c>
      <c r="F136" s="31">
        <v>9</v>
      </c>
      <c r="G136" s="31">
        <v>6</v>
      </c>
      <c r="H136" s="31">
        <v>3.44</v>
      </c>
      <c r="I136" s="31">
        <v>4.5999999999999996</v>
      </c>
      <c r="J136" s="42">
        <f t="shared" si="2"/>
        <v>3.5384615384615379</v>
      </c>
    </row>
    <row r="137" spans="1:10" x14ac:dyDescent="0.3">
      <c r="A137" s="31" t="s">
        <v>155</v>
      </c>
      <c r="B137" s="31" t="s">
        <v>225</v>
      </c>
      <c r="C137" s="31" t="s">
        <v>178</v>
      </c>
      <c r="D137" s="31" t="s">
        <v>130</v>
      </c>
      <c r="E137" s="31">
        <v>30</v>
      </c>
      <c r="F137" s="31">
        <v>10</v>
      </c>
      <c r="G137" s="31">
        <v>6</v>
      </c>
      <c r="H137" s="31">
        <v>3.44</v>
      </c>
      <c r="I137" s="31">
        <v>5.0999999999999996</v>
      </c>
      <c r="J137" s="42">
        <f t="shared" si="2"/>
        <v>3.9230769230769225</v>
      </c>
    </row>
    <row r="138" spans="1:10" x14ac:dyDescent="0.3">
      <c r="A138" s="31" t="s">
        <v>155</v>
      </c>
      <c r="B138" s="31" t="s">
        <v>225</v>
      </c>
      <c r="C138" s="31" t="s">
        <v>178</v>
      </c>
      <c r="D138" s="31" t="s">
        <v>130</v>
      </c>
      <c r="E138" s="31">
        <v>30</v>
      </c>
      <c r="F138" s="31">
        <v>12</v>
      </c>
      <c r="G138" s="31">
        <v>6</v>
      </c>
      <c r="H138" s="31">
        <v>3.44</v>
      </c>
      <c r="I138" s="31">
        <v>5.6</v>
      </c>
      <c r="J138" s="42">
        <f t="shared" si="2"/>
        <v>4.3076923076923075</v>
      </c>
    </row>
    <row r="139" spans="1:10" x14ac:dyDescent="0.3">
      <c r="A139" s="31" t="s">
        <v>155</v>
      </c>
      <c r="B139" s="31" t="s">
        <v>225</v>
      </c>
      <c r="C139" s="31" t="s">
        <v>178</v>
      </c>
      <c r="D139" s="31" t="s">
        <v>130</v>
      </c>
      <c r="E139" s="31">
        <v>30</v>
      </c>
      <c r="F139" s="31">
        <v>14</v>
      </c>
      <c r="G139" s="31">
        <v>6</v>
      </c>
      <c r="H139" s="31">
        <v>3.44</v>
      </c>
      <c r="I139" s="31">
        <v>6.4</v>
      </c>
      <c r="J139" s="42">
        <f t="shared" si="2"/>
        <v>4.9230769230769234</v>
      </c>
    </row>
    <row r="140" spans="1:10" x14ac:dyDescent="0.3">
      <c r="A140" s="31" t="s">
        <v>155</v>
      </c>
      <c r="B140" s="31" t="s">
        <v>225</v>
      </c>
      <c r="C140" s="31" t="s">
        <v>178</v>
      </c>
      <c r="D140" s="31" t="s">
        <v>130</v>
      </c>
      <c r="E140" s="31">
        <v>30</v>
      </c>
      <c r="F140" s="31">
        <v>16</v>
      </c>
      <c r="G140" s="31">
        <v>6</v>
      </c>
      <c r="H140" s="31">
        <v>3.44</v>
      </c>
      <c r="I140" s="31">
        <v>6.2</v>
      </c>
      <c r="J140" s="42">
        <f t="shared" si="2"/>
        <v>4.7692307692307692</v>
      </c>
    </row>
    <row r="141" spans="1:10" x14ac:dyDescent="0.3">
      <c r="A141" s="31" t="s">
        <v>155</v>
      </c>
      <c r="B141" s="31" t="s">
        <v>225</v>
      </c>
      <c r="C141" s="31" t="s">
        <v>219</v>
      </c>
      <c r="D141" s="31" t="s">
        <v>130</v>
      </c>
      <c r="E141" s="31">
        <v>30</v>
      </c>
      <c r="F141" s="31">
        <v>4</v>
      </c>
      <c r="G141" s="31">
        <v>1</v>
      </c>
      <c r="H141" s="31">
        <v>1.75</v>
      </c>
      <c r="I141" s="31">
        <v>3.1</v>
      </c>
      <c r="J141" s="42">
        <f t="shared" si="2"/>
        <v>2.3846153846153846</v>
      </c>
    </row>
    <row r="142" spans="1:10" x14ac:dyDescent="0.3">
      <c r="A142" s="31" t="s">
        <v>155</v>
      </c>
      <c r="B142" s="31" t="s">
        <v>225</v>
      </c>
      <c r="C142" s="31" t="s">
        <v>219</v>
      </c>
      <c r="D142" s="31" t="s">
        <v>130</v>
      </c>
      <c r="E142" s="31">
        <v>30</v>
      </c>
      <c r="F142" s="31">
        <v>4</v>
      </c>
      <c r="G142" s="31">
        <v>4</v>
      </c>
      <c r="H142" s="31">
        <v>19.010000000000002</v>
      </c>
      <c r="I142" s="31">
        <v>13.7</v>
      </c>
      <c r="J142" s="42">
        <f t="shared" si="2"/>
        <v>10.538461538461538</v>
      </c>
    </row>
    <row r="143" spans="1:10" x14ac:dyDescent="0.3">
      <c r="A143" s="31" t="s">
        <v>155</v>
      </c>
      <c r="B143" s="31" t="s">
        <v>225</v>
      </c>
      <c r="C143" s="31" t="s">
        <v>219</v>
      </c>
      <c r="D143" s="31" t="s">
        <v>130</v>
      </c>
      <c r="E143" s="31">
        <v>30</v>
      </c>
      <c r="F143" s="31">
        <v>4</v>
      </c>
      <c r="G143" s="31">
        <v>6</v>
      </c>
      <c r="H143" s="31">
        <v>21.53</v>
      </c>
      <c r="I143" s="31">
        <v>12.8</v>
      </c>
      <c r="J143" s="42">
        <f t="shared" si="2"/>
        <v>9.8461538461538467</v>
      </c>
    </row>
    <row r="144" spans="1:10" x14ac:dyDescent="0.3">
      <c r="A144" s="31" t="s">
        <v>155</v>
      </c>
      <c r="B144" s="31" t="s">
        <v>225</v>
      </c>
      <c r="C144" s="31" t="s">
        <v>219</v>
      </c>
      <c r="D144" s="31" t="s">
        <v>130</v>
      </c>
      <c r="E144" s="31">
        <v>30</v>
      </c>
      <c r="F144" s="31">
        <v>6</v>
      </c>
      <c r="G144" s="31">
        <v>6</v>
      </c>
      <c r="H144" s="31">
        <v>21.61</v>
      </c>
      <c r="I144" s="31">
        <v>18.399999999999999</v>
      </c>
      <c r="J144" s="42">
        <f t="shared" si="2"/>
        <v>14.153846153846152</v>
      </c>
    </row>
    <row r="145" spans="1:10" x14ac:dyDescent="0.3">
      <c r="A145" s="31" t="s">
        <v>155</v>
      </c>
      <c r="B145" s="31" t="s">
        <v>225</v>
      </c>
      <c r="C145" s="31" t="s">
        <v>219</v>
      </c>
      <c r="D145" s="31" t="s">
        <v>130</v>
      </c>
      <c r="E145" s="31">
        <v>30</v>
      </c>
      <c r="F145" s="31">
        <v>9</v>
      </c>
      <c r="G145" s="31">
        <v>6</v>
      </c>
      <c r="H145" s="31">
        <v>21.63</v>
      </c>
      <c r="I145" s="31">
        <v>26.8</v>
      </c>
      <c r="J145" s="42">
        <f t="shared" si="2"/>
        <v>20.615384615384617</v>
      </c>
    </row>
    <row r="146" spans="1:10" x14ac:dyDescent="0.3">
      <c r="A146" s="31" t="s">
        <v>155</v>
      </c>
      <c r="B146" s="31" t="s">
        <v>225</v>
      </c>
      <c r="C146" s="31" t="s">
        <v>219</v>
      </c>
      <c r="D146" s="31" t="s">
        <v>130</v>
      </c>
      <c r="E146" s="31">
        <v>30</v>
      </c>
      <c r="F146" s="31">
        <v>10</v>
      </c>
      <c r="G146" s="31">
        <v>6</v>
      </c>
      <c r="H146" s="31">
        <v>21.62</v>
      </c>
      <c r="I146" s="31">
        <v>27.6</v>
      </c>
      <c r="J146" s="42">
        <f t="shared" si="2"/>
        <v>21.23076923076923</v>
      </c>
    </row>
    <row r="147" spans="1:10" x14ac:dyDescent="0.3">
      <c r="A147" s="31" t="s">
        <v>155</v>
      </c>
      <c r="B147" s="31" t="s">
        <v>225</v>
      </c>
      <c r="C147" s="31" t="s">
        <v>219</v>
      </c>
      <c r="D147" s="31" t="s">
        <v>130</v>
      </c>
      <c r="E147" s="31">
        <v>30</v>
      </c>
      <c r="F147" s="31">
        <v>12</v>
      </c>
      <c r="G147" s="31">
        <v>6</v>
      </c>
      <c r="H147" s="31">
        <v>21.59</v>
      </c>
      <c r="I147" s="31">
        <v>32.5</v>
      </c>
      <c r="J147" s="42">
        <f t="shared" si="2"/>
        <v>25</v>
      </c>
    </row>
    <row r="148" spans="1:10" x14ac:dyDescent="0.3">
      <c r="A148" s="31" t="s">
        <v>155</v>
      </c>
      <c r="B148" s="31" t="s">
        <v>225</v>
      </c>
      <c r="C148" s="31" t="s">
        <v>219</v>
      </c>
      <c r="D148" s="31" t="s">
        <v>130</v>
      </c>
      <c r="E148" s="31">
        <v>30</v>
      </c>
      <c r="F148" s="31">
        <v>14</v>
      </c>
      <c r="G148" s="31">
        <v>6</v>
      </c>
      <c r="H148" s="31">
        <v>21.61</v>
      </c>
      <c r="I148" s="31">
        <v>34</v>
      </c>
      <c r="J148" s="42">
        <f t="shared" si="2"/>
        <v>26.153846153846153</v>
      </c>
    </row>
    <row r="149" spans="1:10" x14ac:dyDescent="0.3">
      <c r="A149" s="31" t="s">
        <v>155</v>
      </c>
      <c r="B149" s="31" t="s">
        <v>225</v>
      </c>
      <c r="C149" s="31" t="s">
        <v>219</v>
      </c>
      <c r="D149" s="31" t="s">
        <v>130</v>
      </c>
      <c r="E149" s="31">
        <v>30</v>
      </c>
      <c r="F149" s="31">
        <v>16</v>
      </c>
      <c r="G149" s="31">
        <v>6</v>
      </c>
      <c r="H149" s="31">
        <v>21.56</v>
      </c>
      <c r="I149" s="31">
        <v>37</v>
      </c>
      <c r="J149" s="42">
        <f t="shared" si="2"/>
        <v>28.46153846153846</v>
      </c>
    </row>
  </sheetData>
  <conditionalFormatting pivot="1" sqref="M5:P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0466-310A-45C8-96CE-C503601B48F6}">
  <dimension ref="A1:K9"/>
  <sheetViews>
    <sheetView showGridLines="0" workbookViewId="0">
      <selection activeCell="F16" sqref="F16"/>
    </sheetView>
  </sheetViews>
  <sheetFormatPr defaultRowHeight="14.4" x14ac:dyDescent="0.3"/>
  <cols>
    <col min="1" max="1" width="12.21875" style="53" customWidth="1"/>
    <col min="2" max="2" width="12" style="31" customWidth="1"/>
    <col min="3" max="4" width="8.88671875" style="31"/>
    <col min="5" max="5" width="4.88671875" style="31" customWidth="1"/>
    <col min="6" max="6" width="8.5546875" style="31" customWidth="1"/>
    <col min="7" max="7" width="6.77734375" style="31" customWidth="1"/>
    <col min="8" max="9" width="8.88671875" style="31"/>
    <col min="10" max="10" width="8.88671875" style="40"/>
    <col min="11" max="11" width="28.6640625" style="52" customWidth="1"/>
    <col min="12" max="16384" width="8.88671875" style="52"/>
  </cols>
  <sheetData>
    <row r="1" spans="1:1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3" t="s">
        <v>25</v>
      </c>
      <c r="K1" s="53" t="s">
        <v>239</v>
      </c>
    </row>
    <row r="2" spans="1:11" x14ac:dyDescent="0.3">
      <c r="A2" s="53" t="s">
        <v>232</v>
      </c>
      <c r="B2" s="31" t="s">
        <v>223</v>
      </c>
      <c r="C2" s="31" t="s">
        <v>213</v>
      </c>
      <c r="D2" s="31" t="s">
        <v>130</v>
      </c>
      <c r="E2" s="31">
        <v>16</v>
      </c>
      <c r="F2" s="31">
        <v>4</v>
      </c>
      <c r="G2" s="31">
        <v>4</v>
      </c>
      <c r="H2" s="31">
        <v>3.8</v>
      </c>
      <c r="I2" s="31">
        <v>22342</v>
      </c>
      <c r="J2" s="40">
        <f t="shared" ref="J2:J7" si="0">I2/$I$2</f>
        <v>1</v>
      </c>
      <c r="K2" s="52" t="s">
        <v>238</v>
      </c>
    </row>
    <row r="3" spans="1:11" x14ac:dyDescent="0.3">
      <c r="A3" s="53" t="s">
        <v>232</v>
      </c>
      <c r="B3" s="31" t="s">
        <v>223</v>
      </c>
      <c r="C3" s="31" t="s">
        <v>214</v>
      </c>
      <c r="D3" s="31" t="s">
        <v>130</v>
      </c>
      <c r="E3" s="31">
        <v>16</v>
      </c>
      <c r="F3" s="31">
        <v>4</v>
      </c>
      <c r="G3" s="31">
        <v>4</v>
      </c>
      <c r="H3" s="31">
        <v>17.100000000000001</v>
      </c>
      <c r="I3" s="31">
        <v>72676</v>
      </c>
      <c r="J3" s="40">
        <f t="shared" si="0"/>
        <v>3.2528869393966522</v>
      </c>
      <c r="K3" s="52" t="s">
        <v>237</v>
      </c>
    </row>
    <row r="4" spans="1:11" x14ac:dyDescent="0.3">
      <c r="A4" s="53" t="s">
        <v>232</v>
      </c>
      <c r="B4" s="31" t="s">
        <v>223</v>
      </c>
      <c r="C4" s="31" t="s">
        <v>178</v>
      </c>
      <c r="D4" s="31" t="s">
        <v>130</v>
      </c>
      <c r="E4" s="31">
        <v>16</v>
      </c>
      <c r="F4" s="31">
        <v>4</v>
      </c>
      <c r="G4" s="31">
        <v>4</v>
      </c>
      <c r="H4" s="31">
        <v>3.42</v>
      </c>
      <c r="I4" s="31">
        <v>18694</v>
      </c>
      <c r="J4" s="40">
        <f t="shared" si="0"/>
        <v>0.83672007877540056</v>
      </c>
      <c r="K4" s="52" t="s">
        <v>236</v>
      </c>
    </row>
    <row r="5" spans="1:11" x14ac:dyDescent="0.3">
      <c r="A5" s="53" t="s">
        <v>232</v>
      </c>
      <c r="B5" s="31" t="s">
        <v>223</v>
      </c>
      <c r="C5" s="31" t="s">
        <v>219</v>
      </c>
      <c r="D5" s="31" t="s">
        <v>130</v>
      </c>
      <c r="E5" s="31">
        <v>16</v>
      </c>
      <c r="F5" s="31">
        <v>4</v>
      </c>
      <c r="G5" s="31">
        <v>4</v>
      </c>
      <c r="H5" s="31">
        <v>17.100000000000001</v>
      </c>
      <c r="I5" s="31">
        <v>80898</v>
      </c>
      <c r="J5" s="40">
        <f t="shared" si="0"/>
        <v>3.6208933846567004</v>
      </c>
      <c r="K5" s="52" t="s">
        <v>235</v>
      </c>
    </row>
    <row r="6" spans="1:11" x14ac:dyDescent="0.3">
      <c r="A6" s="53" t="s">
        <v>232</v>
      </c>
      <c r="B6" s="31" t="s">
        <v>223</v>
      </c>
      <c r="C6" s="31" t="s">
        <v>234</v>
      </c>
      <c r="D6" s="31" t="s">
        <v>130</v>
      </c>
      <c r="E6" s="31">
        <v>16</v>
      </c>
      <c r="F6" s="31">
        <v>4</v>
      </c>
      <c r="G6" s="31">
        <v>4</v>
      </c>
      <c r="H6" s="31">
        <v>3.38</v>
      </c>
      <c r="I6" s="31">
        <v>11532</v>
      </c>
      <c r="J6" s="40">
        <f t="shared" si="0"/>
        <v>0.51615790887118429</v>
      </c>
      <c r="K6" s="52" t="s">
        <v>233</v>
      </c>
    </row>
    <row r="7" spans="1:11" x14ac:dyDescent="0.3">
      <c r="A7" s="53" t="s">
        <v>232</v>
      </c>
      <c r="B7" s="31" t="s">
        <v>223</v>
      </c>
      <c r="C7" s="31" t="s">
        <v>231</v>
      </c>
      <c r="D7" s="31" t="s">
        <v>130</v>
      </c>
      <c r="E7" s="31">
        <v>16</v>
      </c>
      <c r="F7" s="31">
        <v>4</v>
      </c>
      <c r="G7" s="31">
        <v>4</v>
      </c>
      <c r="H7" s="31">
        <v>3.38</v>
      </c>
      <c r="I7" s="31">
        <v>6806.8</v>
      </c>
      <c r="J7" s="40">
        <f t="shared" si="0"/>
        <v>0.30466386178497895</v>
      </c>
      <c r="K7" s="52" t="s">
        <v>230</v>
      </c>
    </row>
    <row r="9" spans="1:11" x14ac:dyDescent="0.3">
      <c r="B9" s="53" t="s">
        <v>240</v>
      </c>
      <c r="C9" s="53"/>
      <c r="D9" s="53"/>
    </row>
  </sheetData>
  <conditionalFormatting sqref="J2:J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2227-8C39-4CF9-99DD-267C6D7FB4A4}">
  <dimension ref="A1:G8"/>
  <sheetViews>
    <sheetView topLeftCell="A8" workbookViewId="0">
      <selection activeCell="R32" sqref="R32"/>
    </sheetView>
  </sheetViews>
  <sheetFormatPr defaultRowHeight="14.4" x14ac:dyDescent="0.3"/>
  <cols>
    <col min="1" max="1" width="8.88671875" style="79"/>
    <col min="2" max="2" width="11.21875" style="79" customWidth="1"/>
    <col min="3" max="3" width="12.44140625" style="79" customWidth="1"/>
    <col min="4" max="16384" width="8.88671875" style="79"/>
  </cols>
  <sheetData>
    <row r="1" spans="1:7" x14ac:dyDescent="0.3">
      <c r="A1" s="79" t="s">
        <v>229</v>
      </c>
    </row>
    <row r="3" spans="1:7" x14ac:dyDescent="0.3">
      <c r="A3" s="80" t="s">
        <v>63</v>
      </c>
      <c r="B3" s="80" t="s">
        <v>226</v>
      </c>
      <c r="C3" s="80" t="s">
        <v>227</v>
      </c>
      <c r="D3" s="80" t="s">
        <v>228</v>
      </c>
      <c r="E3" s="89" t="s">
        <v>251</v>
      </c>
      <c r="F3" s="89" t="s">
        <v>252</v>
      </c>
      <c r="G3" s="79">
        <v>1.75</v>
      </c>
    </row>
    <row r="4" spans="1:7" x14ac:dyDescent="0.3">
      <c r="A4" s="81">
        <v>5</v>
      </c>
      <c r="B4" s="52">
        <v>107580</v>
      </c>
      <c r="C4" s="81">
        <v>15</v>
      </c>
      <c r="D4" s="82">
        <f>C4/B4</f>
        <v>1.3943112102621306E-4</v>
      </c>
      <c r="E4" s="90">
        <v>0.04</v>
      </c>
      <c r="F4" s="90">
        <f>E4*$G$3</f>
        <v>7.0000000000000007E-2</v>
      </c>
    </row>
    <row r="5" spans="1:7" x14ac:dyDescent="0.3">
      <c r="A5" s="81">
        <v>10</v>
      </c>
      <c r="B5" s="52">
        <v>115500</v>
      </c>
      <c r="C5" s="81">
        <v>30</v>
      </c>
      <c r="D5" s="82">
        <f>C5/B5</f>
        <v>2.5974025974025974E-4</v>
      </c>
      <c r="E5" s="90">
        <v>0.15</v>
      </c>
      <c r="F5" s="90">
        <f t="shared" ref="F5:F8" si="0">E5*$G$3</f>
        <v>0.26250000000000001</v>
      </c>
    </row>
    <row r="6" spans="1:7" x14ac:dyDescent="0.3">
      <c r="A6" s="81">
        <v>15</v>
      </c>
      <c r="B6" s="52">
        <v>75534</v>
      </c>
      <c r="C6" s="81">
        <v>45</v>
      </c>
      <c r="D6" s="82">
        <f>C6/B6</f>
        <v>5.9575820160457542E-4</v>
      </c>
      <c r="E6" s="90">
        <v>0.5</v>
      </c>
      <c r="F6" s="90">
        <f t="shared" si="0"/>
        <v>0.875</v>
      </c>
    </row>
    <row r="7" spans="1:7" x14ac:dyDescent="0.3">
      <c r="A7" s="81">
        <v>20</v>
      </c>
      <c r="B7" s="52">
        <v>7529.6</v>
      </c>
      <c r="C7" s="81">
        <v>60</v>
      </c>
      <c r="D7" s="82">
        <f>C7/B7</f>
        <v>7.9685507862303443E-3</v>
      </c>
      <c r="E7" s="90">
        <v>6</v>
      </c>
      <c r="F7" s="90">
        <f t="shared" si="0"/>
        <v>10.5</v>
      </c>
    </row>
    <row r="8" spans="1:7" x14ac:dyDescent="0.3">
      <c r="A8" s="81">
        <v>25</v>
      </c>
      <c r="B8" s="52">
        <v>213.5</v>
      </c>
      <c r="C8" s="81">
        <v>75</v>
      </c>
      <c r="D8" s="82">
        <f>C8/B8</f>
        <v>0.35128805620608899</v>
      </c>
      <c r="E8" s="90">
        <v>200</v>
      </c>
      <c r="F8" s="90">
        <f t="shared" si="0"/>
        <v>350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ED95-FD16-4B5F-8138-921B08FABB36}">
  <dimension ref="A1:V177"/>
  <sheetViews>
    <sheetView showGridLines="0" tabSelected="1" zoomScale="90" zoomScaleNormal="90" workbookViewId="0">
      <pane ySplit="1" topLeftCell="A6" activePane="bottomLeft" state="frozen"/>
      <selection pane="bottomLeft" activeCell="U39" sqref="U39"/>
    </sheetView>
  </sheetViews>
  <sheetFormatPr defaultRowHeight="14.4" x14ac:dyDescent="0.3"/>
  <cols>
    <col min="1" max="1" width="5.88671875" customWidth="1"/>
    <col min="2" max="2" width="11.33203125" customWidth="1"/>
    <col min="5" max="5" width="4.5546875" customWidth="1"/>
    <col min="6" max="6" width="6.33203125" customWidth="1"/>
    <col min="7" max="7" width="6" customWidth="1"/>
    <col min="8" max="8" width="6.88671875" customWidth="1"/>
    <col min="10" max="10" width="8.88671875" style="11"/>
    <col min="12" max="12" width="17.21875" style="31" bestFit="1" customWidth="1"/>
    <col min="13" max="13" width="11.21875" style="31" bestFit="1" customWidth="1"/>
    <col min="14" max="16" width="10.5546875" style="31" bestFit="1" customWidth="1"/>
    <col min="17" max="17" width="2.5546875" customWidth="1"/>
    <col min="18" max="18" width="17.21875" bestFit="1" customWidth="1"/>
    <col min="19" max="19" width="11.21875" bestFit="1" customWidth="1"/>
    <col min="20" max="21" width="10.5546875" bestFit="1" customWidth="1"/>
    <col min="22" max="22" width="9.44140625" bestFit="1" customWidth="1"/>
  </cols>
  <sheetData>
    <row r="1" spans="1:22" s="18" customFormat="1" x14ac:dyDescent="0.3">
      <c r="A1" s="18" t="s">
        <v>176</v>
      </c>
      <c r="B1" s="18" t="s">
        <v>177</v>
      </c>
      <c r="C1" s="18" t="s">
        <v>182</v>
      </c>
      <c r="D1" s="18" t="s">
        <v>178</v>
      </c>
      <c r="E1" s="18" t="s">
        <v>179</v>
      </c>
      <c r="F1" s="18" t="s">
        <v>221</v>
      </c>
      <c r="G1" s="18" t="s">
        <v>180</v>
      </c>
      <c r="H1" s="18" t="s">
        <v>181</v>
      </c>
      <c r="I1" s="18" t="s">
        <v>102</v>
      </c>
      <c r="J1" s="19" t="s">
        <v>215</v>
      </c>
      <c r="L1" s="53"/>
      <c r="M1" s="53"/>
      <c r="N1" s="53"/>
      <c r="O1" s="53"/>
      <c r="P1" s="53"/>
    </row>
    <row r="2" spans="1:22" ht="15" thickBot="1" x14ac:dyDescent="0.35">
      <c r="A2" s="52" t="s">
        <v>155</v>
      </c>
      <c r="B2" s="52" t="s">
        <v>250</v>
      </c>
      <c r="C2" s="52" t="s">
        <v>213</v>
      </c>
      <c r="D2" s="52" t="s">
        <v>130</v>
      </c>
      <c r="E2" s="52">
        <v>15</v>
      </c>
      <c r="F2" s="52">
        <v>4</v>
      </c>
      <c r="G2" s="52">
        <v>4</v>
      </c>
      <c r="H2" s="52">
        <v>17</v>
      </c>
      <c r="I2" s="52">
        <v>93078</v>
      </c>
      <c r="J2" s="11">
        <f>I2/I$2</f>
        <v>1</v>
      </c>
    </row>
    <row r="3" spans="1:22" ht="15" thickTop="1" x14ac:dyDescent="0.3">
      <c r="A3" s="52" t="s">
        <v>155</v>
      </c>
      <c r="B3" s="52" t="s">
        <v>250</v>
      </c>
      <c r="C3" s="52" t="s">
        <v>214</v>
      </c>
      <c r="D3" s="52" t="s">
        <v>130</v>
      </c>
      <c r="E3" s="52">
        <v>15</v>
      </c>
      <c r="F3" s="52">
        <v>4</v>
      </c>
      <c r="G3" s="52">
        <v>4</v>
      </c>
      <c r="H3" s="52">
        <v>17</v>
      </c>
      <c r="I3" s="52">
        <v>95058</v>
      </c>
      <c r="J3" s="11">
        <f t="shared" ref="J3:J5" si="0">I3/I$2</f>
        <v>1.0212724811448464</v>
      </c>
      <c r="L3" s="91" t="s">
        <v>247</v>
      </c>
      <c r="M3" s="92" t="s">
        <v>248</v>
      </c>
      <c r="N3" s="93"/>
      <c r="O3" s="93"/>
      <c r="P3" s="93"/>
      <c r="Q3" s="94"/>
      <c r="R3" s="92" t="s">
        <v>247</v>
      </c>
      <c r="S3" s="92" t="s">
        <v>248</v>
      </c>
      <c r="T3" s="93"/>
      <c r="U3" s="93"/>
      <c r="V3" s="95"/>
    </row>
    <row r="4" spans="1:22" x14ac:dyDescent="0.3">
      <c r="A4" s="52" t="s">
        <v>155</v>
      </c>
      <c r="B4" s="52" t="s">
        <v>250</v>
      </c>
      <c r="C4" s="52" t="s">
        <v>219</v>
      </c>
      <c r="D4" s="52" t="s">
        <v>130</v>
      </c>
      <c r="E4" s="52">
        <v>15</v>
      </c>
      <c r="F4" s="52">
        <v>4</v>
      </c>
      <c r="G4" s="52">
        <v>4</v>
      </c>
      <c r="H4" s="52">
        <v>17</v>
      </c>
      <c r="I4" s="52">
        <v>95332</v>
      </c>
      <c r="J4" s="11">
        <f t="shared" si="0"/>
        <v>1.0242162487376179</v>
      </c>
      <c r="L4" s="96" t="s">
        <v>246</v>
      </c>
      <c r="M4" s="97" t="s">
        <v>213</v>
      </c>
      <c r="N4" s="97" t="s">
        <v>219</v>
      </c>
      <c r="O4" s="97" t="s">
        <v>214</v>
      </c>
      <c r="P4" s="97" t="s">
        <v>234</v>
      </c>
      <c r="Q4" s="98"/>
      <c r="R4" s="99" t="s">
        <v>246</v>
      </c>
      <c r="S4" s="97" t="s">
        <v>213</v>
      </c>
      <c r="T4" s="97" t="s">
        <v>219</v>
      </c>
      <c r="U4" s="97" t="s">
        <v>214</v>
      </c>
      <c r="V4" s="100" t="s">
        <v>234</v>
      </c>
    </row>
    <row r="5" spans="1:22" x14ac:dyDescent="0.3">
      <c r="A5" s="52" t="s">
        <v>155</v>
      </c>
      <c r="B5" s="52" t="s">
        <v>250</v>
      </c>
      <c r="C5" s="52" t="s">
        <v>234</v>
      </c>
      <c r="D5" s="52" t="s">
        <v>130</v>
      </c>
      <c r="E5" s="52">
        <v>15</v>
      </c>
      <c r="F5" s="52">
        <v>4</v>
      </c>
      <c r="G5" s="52">
        <v>4</v>
      </c>
      <c r="H5" s="52">
        <v>12.13</v>
      </c>
      <c r="I5" s="52">
        <v>94842</v>
      </c>
      <c r="J5" s="11">
        <f t="shared" si="0"/>
        <v>1.0189518468381358</v>
      </c>
      <c r="L5" s="101" t="s">
        <v>250</v>
      </c>
      <c r="M5" s="102">
        <v>1</v>
      </c>
      <c r="N5" s="102">
        <v>1.0242162487376179</v>
      </c>
      <c r="O5" s="102">
        <v>1.0212724811448464</v>
      </c>
      <c r="P5" s="102">
        <v>1.0189518468381358</v>
      </c>
      <c r="Q5" s="98"/>
      <c r="R5" s="97" t="s">
        <v>223</v>
      </c>
      <c r="S5" s="102"/>
      <c r="T5" s="102"/>
      <c r="U5" s="102"/>
      <c r="V5" s="103"/>
    </row>
    <row r="6" spans="1:22" x14ac:dyDescent="0.3">
      <c r="A6" s="52" t="s">
        <v>155</v>
      </c>
      <c r="B6" s="52" t="s">
        <v>249</v>
      </c>
      <c r="C6" s="52" t="s">
        <v>213</v>
      </c>
      <c r="D6" s="52" t="s">
        <v>130</v>
      </c>
      <c r="E6" s="52">
        <v>26</v>
      </c>
      <c r="F6" s="52">
        <v>4</v>
      </c>
      <c r="G6" s="52">
        <v>4</v>
      </c>
      <c r="H6" s="52">
        <v>18.170000000000002</v>
      </c>
      <c r="I6" s="52">
        <v>209</v>
      </c>
      <c r="J6" s="11">
        <f>I6/I$6</f>
        <v>1</v>
      </c>
      <c r="L6" s="101" t="s">
        <v>249</v>
      </c>
      <c r="M6" s="102">
        <v>1</v>
      </c>
      <c r="N6" s="102">
        <v>1.0023923444976077</v>
      </c>
      <c r="O6" s="102">
        <v>1.0062200956937799</v>
      </c>
      <c r="P6" s="102">
        <v>1.0660287081339714</v>
      </c>
      <c r="Q6" s="98"/>
      <c r="R6" s="97">
        <v>4</v>
      </c>
      <c r="S6" s="102">
        <v>1</v>
      </c>
      <c r="T6" s="102">
        <v>3.1201940139595412</v>
      </c>
      <c r="U6" s="102">
        <v>3.0270318230214124</v>
      </c>
      <c r="V6" s="103">
        <v>2.240683780906187</v>
      </c>
    </row>
    <row r="7" spans="1:22" x14ac:dyDescent="0.3">
      <c r="A7" s="52" t="s">
        <v>155</v>
      </c>
      <c r="B7" s="52" t="s">
        <v>249</v>
      </c>
      <c r="C7" s="52" t="s">
        <v>214</v>
      </c>
      <c r="D7" s="52" t="s">
        <v>130</v>
      </c>
      <c r="E7" s="52">
        <v>26</v>
      </c>
      <c r="F7" s="52">
        <v>4</v>
      </c>
      <c r="G7" s="52">
        <v>4</v>
      </c>
      <c r="H7" s="52">
        <v>18.170000000000002</v>
      </c>
      <c r="I7" s="52">
        <v>210.3</v>
      </c>
      <c r="J7" s="11">
        <f t="shared" ref="J7:J9" si="1">I7/I$6</f>
        <v>1.0062200956937799</v>
      </c>
      <c r="L7" s="101" t="s">
        <v>241</v>
      </c>
      <c r="M7" s="102">
        <v>1</v>
      </c>
      <c r="N7" s="102">
        <v>1.3763660514822791</v>
      </c>
      <c r="O7" s="102">
        <v>1.3627810091170729</v>
      </c>
      <c r="P7" s="102">
        <v>1.0825769315917644</v>
      </c>
      <c r="Q7" s="98"/>
      <c r="R7" s="97">
        <v>6</v>
      </c>
      <c r="S7" s="102"/>
      <c r="T7" s="102"/>
      <c r="U7" s="102"/>
      <c r="V7" s="103"/>
    </row>
    <row r="8" spans="1:22" x14ac:dyDescent="0.3">
      <c r="A8" s="52" t="s">
        <v>155</v>
      </c>
      <c r="B8" s="52" t="s">
        <v>249</v>
      </c>
      <c r="C8" s="52" t="s">
        <v>219</v>
      </c>
      <c r="D8" s="52" t="s">
        <v>130</v>
      </c>
      <c r="E8" s="52">
        <v>26</v>
      </c>
      <c r="F8" s="52">
        <v>4</v>
      </c>
      <c r="G8" s="52">
        <v>4</v>
      </c>
      <c r="H8" s="52">
        <v>18.170000000000002</v>
      </c>
      <c r="I8" s="52">
        <v>209.5</v>
      </c>
      <c r="J8" s="11">
        <f t="shared" si="1"/>
        <v>1.0023923444976077</v>
      </c>
      <c r="L8" s="101" t="s">
        <v>242</v>
      </c>
      <c r="M8" s="102">
        <v>1</v>
      </c>
      <c r="N8" s="102">
        <v>1.3649380238707385</v>
      </c>
      <c r="O8" s="102">
        <v>1.343251604272486</v>
      </c>
      <c r="P8" s="102">
        <v>1.2071235969147802</v>
      </c>
      <c r="Q8" s="98"/>
      <c r="R8" s="97">
        <v>4</v>
      </c>
      <c r="S8" s="102">
        <v>0.22048385188690406</v>
      </c>
      <c r="T8" s="102">
        <v>2.3918283449662843</v>
      </c>
      <c r="U8" s="102">
        <v>1.9513782089199101</v>
      </c>
      <c r="V8" s="103">
        <v>2.2470720454276587</v>
      </c>
    </row>
    <row r="9" spans="1:22" x14ac:dyDescent="0.3">
      <c r="A9" s="52" t="s">
        <v>155</v>
      </c>
      <c r="B9" s="52" t="s">
        <v>249</v>
      </c>
      <c r="C9" s="52" t="s">
        <v>234</v>
      </c>
      <c r="D9" s="52" t="s">
        <v>130</v>
      </c>
      <c r="E9" s="52">
        <v>26</v>
      </c>
      <c r="F9" s="52">
        <v>4</v>
      </c>
      <c r="G9" s="52">
        <v>4</v>
      </c>
      <c r="H9" s="52">
        <v>12.85</v>
      </c>
      <c r="I9" s="52">
        <v>222.8</v>
      </c>
      <c r="J9" s="11">
        <f t="shared" si="1"/>
        <v>1.0660287081339714</v>
      </c>
      <c r="L9" s="101" t="s">
        <v>243</v>
      </c>
      <c r="M9" s="102">
        <v>1</v>
      </c>
      <c r="N9" s="102">
        <v>1.732735398555161</v>
      </c>
      <c r="O9" s="102">
        <v>1.7319293090077956</v>
      </c>
      <c r="P9" s="102">
        <v>1.5414472878658014</v>
      </c>
      <c r="Q9" s="98"/>
      <c r="R9" s="97">
        <v>6</v>
      </c>
      <c r="S9" s="102">
        <v>0.29373003667337039</v>
      </c>
      <c r="T9" s="102">
        <v>2.5526440317047201</v>
      </c>
      <c r="U9" s="102">
        <v>2.1664645687921449</v>
      </c>
      <c r="V9" s="103">
        <v>2.3467999526795222</v>
      </c>
    </row>
    <row r="10" spans="1:22" x14ac:dyDescent="0.3">
      <c r="A10" s="52" t="s">
        <v>155</v>
      </c>
      <c r="B10" s="52" t="s">
        <v>187</v>
      </c>
      <c r="C10" s="52" t="s">
        <v>213</v>
      </c>
      <c r="D10" s="52" t="s">
        <v>130</v>
      </c>
      <c r="E10" s="52">
        <v>11</v>
      </c>
      <c r="F10" s="52">
        <v>4</v>
      </c>
      <c r="G10" s="52">
        <v>4</v>
      </c>
      <c r="H10" s="52">
        <v>5.2</v>
      </c>
      <c r="I10" s="52">
        <v>106120</v>
      </c>
      <c r="J10" s="11">
        <f>I10/I$10</f>
        <v>1</v>
      </c>
      <c r="L10" s="101" t="s">
        <v>244</v>
      </c>
      <c r="M10" s="102">
        <v>1</v>
      </c>
      <c r="N10" s="102">
        <v>2.4321056677615482</v>
      </c>
      <c r="O10" s="102">
        <v>2.4414704032427141</v>
      </c>
      <c r="P10" s="102">
        <v>2.6310713536934798</v>
      </c>
      <c r="Q10" s="98"/>
      <c r="R10" s="97">
        <v>8</v>
      </c>
      <c r="S10" s="102">
        <v>0.34881107299183722</v>
      </c>
      <c r="T10" s="102">
        <v>2.8115757719152965</v>
      </c>
      <c r="U10" s="102">
        <v>2.5278007807878859</v>
      </c>
      <c r="V10" s="103">
        <v>2.4631491778066961</v>
      </c>
    </row>
    <row r="11" spans="1:22" x14ac:dyDescent="0.3">
      <c r="A11" s="52" t="s">
        <v>155</v>
      </c>
      <c r="B11" s="52" t="s">
        <v>187</v>
      </c>
      <c r="C11" s="52" t="s">
        <v>214</v>
      </c>
      <c r="D11" s="52" t="s">
        <v>130</v>
      </c>
      <c r="E11" s="52">
        <v>11</v>
      </c>
      <c r="F11" s="52">
        <v>4</v>
      </c>
      <c r="G11" s="52">
        <v>4</v>
      </c>
      <c r="H11" s="52">
        <v>5.33</v>
      </c>
      <c r="I11" s="52">
        <v>111325</v>
      </c>
      <c r="J11" s="11">
        <f t="shared" ref="J11:J17" si="2">I11/I$10</f>
        <v>1.0490482472672447</v>
      </c>
      <c r="L11" s="101" t="s">
        <v>245</v>
      </c>
      <c r="M11" s="102">
        <v>1</v>
      </c>
      <c r="N11" s="102">
        <v>2.5328083989501313</v>
      </c>
      <c r="O11" s="102">
        <v>2.4816272965879262</v>
      </c>
      <c r="P11" s="102">
        <v>2.8018372703412071</v>
      </c>
      <c r="Q11" s="98"/>
      <c r="R11" s="97">
        <v>10</v>
      </c>
      <c r="S11" s="102">
        <v>0.38175795575535315</v>
      </c>
      <c r="T11" s="102">
        <v>2.714642730391577</v>
      </c>
      <c r="U11" s="102">
        <v>2.3991482313971373</v>
      </c>
      <c r="V11" s="103">
        <v>2.4145273867266059</v>
      </c>
    </row>
    <row r="12" spans="1:22" x14ac:dyDescent="0.3">
      <c r="A12" s="52" t="s">
        <v>155</v>
      </c>
      <c r="B12" s="52" t="s">
        <v>187</v>
      </c>
      <c r="C12" s="52" t="s">
        <v>219</v>
      </c>
      <c r="D12" s="52" t="s">
        <v>130</v>
      </c>
      <c r="E12" s="52">
        <v>11</v>
      </c>
      <c r="F12" s="52">
        <v>4</v>
      </c>
      <c r="G12" s="52">
        <v>4</v>
      </c>
      <c r="H12" s="52">
        <v>4.49</v>
      </c>
      <c r="I12" s="52">
        <v>123125</v>
      </c>
      <c r="J12" s="11">
        <f t="shared" si="2"/>
        <v>1.1602431209950999</v>
      </c>
      <c r="L12" s="101" t="s">
        <v>187</v>
      </c>
      <c r="M12" s="102"/>
      <c r="N12" s="102"/>
      <c r="O12" s="102"/>
      <c r="P12" s="102"/>
      <c r="Q12" s="98"/>
      <c r="R12" s="97">
        <v>12</v>
      </c>
      <c r="S12" s="102">
        <v>0.4032887732166095</v>
      </c>
      <c r="T12" s="102">
        <v>2.665266769194369</v>
      </c>
      <c r="U12" s="102">
        <v>2.3905713947710874</v>
      </c>
      <c r="V12" s="103">
        <v>2.3930557198627707</v>
      </c>
    </row>
    <row r="13" spans="1:22" x14ac:dyDescent="0.3">
      <c r="A13" s="52" t="s">
        <v>155</v>
      </c>
      <c r="B13" s="52" t="s">
        <v>187</v>
      </c>
      <c r="C13" s="52" t="s">
        <v>234</v>
      </c>
      <c r="D13" s="52" t="s">
        <v>130</v>
      </c>
      <c r="E13" s="52">
        <v>11</v>
      </c>
      <c r="F13" s="52">
        <v>4</v>
      </c>
      <c r="G13" s="52">
        <v>4</v>
      </c>
      <c r="H13" s="52">
        <v>5.25</v>
      </c>
      <c r="I13" s="52">
        <v>87642</v>
      </c>
      <c r="J13" s="11">
        <f t="shared" si="2"/>
        <v>0.82587636637768569</v>
      </c>
      <c r="L13" s="101">
        <v>4</v>
      </c>
      <c r="M13" s="102">
        <v>1</v>
      </c>
      <c r="N13" s="102">
        <v>1.1602431209950999</v>
      </c>
      <c r="O13" s="102">
        <v>1.0490482472672447</v>
      </c>
      <c r="P13" s="102">
        <v>0.82587636637768569</v>
      </c>
      <c r="Q13" s="98"/>
      <c r="R13" s="97">
        <v>14</v>
      </c>
      <c r="S13" s="102">
        <v>0.42416893410623446</v>
      </c>
      <c r="T13" s="102">
        <v>2.4194812492606177</v>
      </c>
      <c r="U13" s="102">
        <v>2.1449781142789544</v>
      </c>
      <c r="V13" s="103">
        <v>2.2302141251626639</v>
      </c>
    </row>
    <row r="14" spans="1:22" x14ac:dyDescent="0.3">
      <c r="A14" s="52" t="s">
        <v>155</v>
      </c>
      <c r="B14" s="52" t="s">
        <v>187</v>
      </c>
      <c r="C14" s="52" t="s">
        <v>213</v>
      </c>
      <c r="D14" s="52" t="s">
        <v>130</v>
      </c>
      <c r="E14" s="52">
        <v>11</v>
      </c>
      <c r="F14" s="52">
        <v>4</v>
      </c>
      <c r="G14" s="52">
        <v>6</v>
      </c>
      <c r="H14" s="52">
        <v>18.47</v>
      </c>
      <c r="I14" s="52">
        <v>23660</v>
      </c>
      <c r="J14" s="11">
        <f t="shared" si="2"/>
        <v>0.22295514511873352</v>
      </c>
      <c r="L14" s="101">
        <v>6</v>
      </c>
      <c r="M14" s="102"/>
      <c r="N14" s="102"/>
      <c r="O14" s="102"/>
      <c r="P14" s="102"/>
      <c r="Q14" s="98"/>
      <c r="R14" s="97">
        <v>16</v>
      </c>
      <c r="S14" s="102">
        <v>0.43239086714775821</v>
      </c>
      <c r="T14" s="102">
        <v>2.368242044244647</v>
      </c>
      <c r="U14" s="102">
        <v>2.1481278835916244</v>
      </c>
      <c r="V14" s="103">
        <v>2.132438187625695</v>
      </c>
    </row>
    <row r="15" spans="1:22" x14ac:dyDescent="0.3">
      <c r="A15" s="52" t="s">
        <v>155</v>
      </c>
      <c r="B15" s="52" t="s">
        <v>187</v>
      </c>
      <c r="C15" s="52" t="s">
        <v>214</v>
      </c>
      <c r="D15" s="52" t="s">
        <v>130</v>
      </c>
      <c r="E15" s="52">
        <v>11</v>
      </c>
      <c r="F15" s="52">
        <v>4</v>
      </c>
      <c r="G15" s="52">
        <v>6</v>
      </c>
      <c r="H15" s="52">
        <v>12.28</v>
      </c>
      <c r="I15" s="52">
        <v>32482.5</v>
      </c>
      <c r="J15" s="11">
        <f t="shared" si="2"/>
        <v>0.30609215981907273</v>
      </c>
      <c r="L15" s="101">
        <v>4</v>
      </c>
      <c r="M15" s="102">
        <v>0.22295514511873352</v>
      </c>
      <c r="N15" s="102">
        <v>0.24382774217866565</v>
      </c>
      <c r="O15" s="102">
        <v>0.30609215981907273</v>
      </c>
      <c r="P15" s="102">
        <v>0.82962683754240485</v>
      </c>
      <c r="Q15" s="98"/>
      <c r="R15" s="97" t="s">
        <v>224</v>
      </c>
      <c r="S15" s="102"/>
      <c r="T15" s="102"/>
      <c r="U15" s="102"/>
      <c r="V15" s="103"/>
    </row>
    <row r="16" spans="1:22" x14ac:dyDescent="0.3">
      <c r="A16" s="52" t="s">
        <v>155</v>
      </c>
      <c r="B16" s="52" t="s">
        <v>187</v>
      </c>
      <c r="C16" s="52" t="s">
        <v>219</v>
      </c>
      <c r="D16" s="52" t="s">
        <v>130</v>
      </c>
      <c r="E16" s="52">
        <v>11</v>
      </c>
      <c r="F16" s="52">
        <v>4</v>
      </c>
      <c r="G16" s="52">
        <v>6</v>
      </c>
      <c r="H16" s="52">
        <v>17.68</v>
      </c>
      <c r="I16" s="52">
        <v>25875</v>
      </c>
      <c r="J16" s="11">
        <f t="shared" si="2"/>
        <v>0.24382774217866565</v>
      </c>
      <c r="L16" s="101" t="s">
        <v>186</v>
      </c>
      <c r="M16" s="102"/>
      <c r="N16" s="102"/>
      <c r="O16" s="102"/>
      <c r="P16" s="102"/>
      <c r="Q16" s="98"/>
      <c r="R16" s="97">
        <v>4</v>
      </c>
      <c r="S16" s="102">
        <v>1</v>
      </c>
      <c r="T16" s="102">
        <v>4.7610294117647065</v>
      </c>
      <c r="U16" s="102">
        <v>5.6887254901960791</v>
      </c>
      <c r="V16" s="103">
        <v>5.2267156862745106</v>
      </c>
    </row>
    <row r="17" spans="1:22" x14ac:dyDescent="0.3">
      <c r="A17" s="52" t="s">
        <v>155</v>
      </c>
      <c r="B17" s="52" t="s">
        <v>187</v>
      </c>
      <c r="C17" s="52" t="s">
        <v>234</v>
      </c>
      <c r="D17" s="52" t="s">
        <v>130</v>
      </c>
      <c r="E17" s="52">
        <v>11</v>
      </c>
      <c r="F17" s="52">
        <v>4</v>
      </c>
      <c r="G17" s="52">
        <v>6</v>
      </c>
      <c r="H17" s="52">
        <v>5.24</v>
      </c>
      <c r="I17" s="52">
        <v>88040</v>
      </c>
      <c r="J17" s="11">
        <f t="shared" si="2"/>
        <v>0.82962683754240485</v>
      </c>
      <c r="L17" s="101">
        <v>4</v>
      </c>
      <c r="M17" s="102">
        <v>1</v>
      </c>
      <c r="N17" s="102">
        <v>1.3028979254305542</v>
      </c>
      <c r="O17" s="102">
        <v>1.233559846115126</v>
      </c>
      <c r="P17" s="102">
        <v>1.0019415381296517</v>
      </c>
      <c r="Q17" s="98"/>
      <c r="R17" s="97">
        <v>6</v>
      </c>
      <c r="S17" s="102"/>
      <c r="T17" s="102"/>
      <c r="U17" s="102"/>
      <c r="V17" s="103"/>
    </row>
    <row r="18" spans="1:22" x14ac:dyDescent="0.3">
      <c r="A18" s="52" t="s">
        <v>155</v>
      </c>
      <c r="B18" s="52" t="s">
        <v>186</v>
      </c>
      <c r="C18" s="52" t="s">
        <v>213</v>
      </c>
      <c r="D18" s="52" t="s">
        <v>130</v>
      </c>
      <c r="E18" s="52">
        <v>15</v>
      </c>
      <c r="F18" s="52">
        <v>4</v>
      </c>
      <c r="G18" s="52">
        <v>4</v>
      </c>
      <c r="H18" s="52">
        <v>4.71</v>
      </c>
      <c r="I18" s="52">
        <v>55626</v>
      </c>
      <c r="J18" s="11">
        <f>I18/I$18</f>
        <v>1</v>
      </c>
      <c r="L18" s="101">
        <v>6</v>
      </c>
      <c r="M18" s="102"/>
      <c r="N18" s="102"/>
      <c r="O18" s="102"/>
      <c r="P18" s="102"/>
      <c r="Q18" s="98"/>
      <c r="R18" s="97">
        <v>4</v>
      </c>
      <c r="S18" s="102">
        <v>0.35171568627450983</v>
      </c>
      <c r="T18" s="102">
        <v>2.7732843137254903</v>
      </c>
      <c r="U18" s="102">
        <v>5.6727941176470589</v>
      </c>
      <c r="V18" s="103">
        <v>5.2083333333333339</v>
      </c>
    </row>
    <row r="19" spans="1:22" x14ac:dyDescent="0.3">
      <c r="A19" s="52" t="s">
        <v>155</v>
      </c>
      <c r="B19" s="52" t="s">
        <v>186</v>
      </c>
      <c r="C19" s="52" t="s">
        <v>214</v>
      </c>
      <c r="D19" s="52" t="s">
        <v>130</v>
      </c>
      <c r="E19" s="52">
        <v>15</v>
      </c>
      <c r="F19" s="52">
        <v>4</v>
      </c>
      <c r="G19" s="52">
        <v>4</v>
      </c>
      <c r="H19" s="52">
        <v>5.56</v>
      </c>
      <c r="I19" s="52">
        <v>68618</v>
      </c>
      <c r="J19" s="11">
        <f t="shared" ref="J19:J25" si="3">I19/I$18</f>
        <v>1.233559846115126</v>
      </c>
      <c r="L19" s="101">
        <v>4</v>
      </c>
      <c r="M19" s="102">
        <v>0.28019271563657283</v>
      </c>
      <c r="N19" s="102">
        <v>0.46942976306043938</v>
      </c>
      <c r="O19" s="102">
        <v>0.56255168446409953</v>
      </c>
      <c r="P19" s="102">
        <v>1.0037392586200697</v>
      </c>
      <c r="Q19" s="98"/>
      <c r="R19" s="97">
        <v>6</v>
      </c>
      <c r="S19" s="102">
        <v>0.51102941176470595</v>
      </c>
      <c r="T19" s="102">
        <v>3.9779411764705888</v>
      </c>
      <c r="U19" s="102">
        <v>8.0012254901960791</v>
      </c>
      <c r="V19" s="103">
        <v>7.4877450980392162</v>
      </c>
    </row>
    <row r="20" spans="1:22" x14ac:dyDescent="0.3">
      <c r="A20" s="52" t="s">
        <v>155</v>
      </c>
      <c r="B20" s="52" t="s">
        <v>186</v>
      </c>
      <c r="C20" s="52" t="s">
        <v>219</v>
      </c>
      <c r="D20" s="52" t="s">
        <v>130</v>
      </c>
      <c r="E20" s="52">
        <v>15</v>
      </c>
      <c r="F20" s="52">
        <v>4</v>
      </c>
      <c r="G20" s="52">
        <v>4</v>
      </c>
      <c r="H20" s="52">
        <v>3.92</v>
      </c>
      <c r="I20" s="52">
        <v>72475</v>
      </c>
      <c r="J20" s="11">
        <f t="shared" si="3"/>
        <v>1.3028979254305542</v>
      </c>
      <c r="L20" s="101" t="s">
        <v>184</v>
      </c>
      <c r="M20" s="102"/>
      <c r="N20" s="102"/>
      <c r="O20" s="102"/>
      <c r="P20" s="102"/>
      <c r="Q20" s="98"/>
      <c r="R20" s="97">
        <v>8</v>
      </c>
      <c r="S20" s="102">
        <v>0.66421568627450989</v>
      </c>
      <c r="T20" s="102">
        <v>4.9938725490196081</v>
      </c>
      <c r="U20" s="102">
        <v>9.8909313725490211</v>
      </c>
      <c r="V20" s="103">
        <v>9.3321078431372548</v>
      </c>
    </row>
    <row r="21" spans="1:22" x14ac:dyDescent="0.3">
      <c r="A21" s="52" t="s">
        <v>155</v>
      </c>
      <c r="B21" s="52" t="s">
        <v>186</v>
      </c>
      <c r="C21" s="52" t="s">
        <v>234</v>
      </c>
      <c r="D21" s="52" t="s">
        <v>130</v>
      </c>
      <c r="E21" s="52">
        <v>15</v>
      </c>
      <c r="F21" s="52">
        <v>4</v>
      </c>
      <c r="G21" s="52">
        <v>4</v>
      </c>
      <c r="H21" s="52">
        <v>4.29</v>
      </c>
      <c r="I21" s="52">
        <v>55734</v>
      </c>
      <c r="J21" s="11">
        <f t="shared" si="3"/>
        <v>1.0019415381296517</v>
      </c>
      <c r="L21" s="101">
        <v>4</v>
      </c>
      <c r="M21" s="102">
        <v>1</v>
      </c>
      <c r="N21" s="102">
        <v>1.2756021583134005</v>
      </c>
      <c r="O21" s="102">
        <v>1.4735495355176058</v>
      </c>
      <c r="P21" s="102">
        <v>1.2135784613673026</v>
      </c>
      <c r="Q21" s="98"/>
      <c r="R21" s="97">
        <v>10</v>
      </c>
      <c r="S21" s="102">
        <v>0.81127450980392168</v>
      </c>
      <c r="T21" s="102">
        <v>5.9889705882352944</v>
      </c>
      <c r="U21" s="102">
        <v>11.474264705882353</v>
      </c>
      <c r="V21" s="103">
        <v>10.846813725490197</v>
      </c>
    </row>
    <row r="22" spans="1:22" x14ac:dyDescent="0.3">
      <c r="A22" s="52" t="s">
        <v>155</v>
      </c>
      <c r="B22" s="52" t="s">
        <v>186</v>
      </c>
      <c r="C22" s="52" t="s">
        <v>213</v>
      </c>
      <c r="D22" s="52" t="s">
        <v>130</v>
      </c>
      <c r="E22" s="52">
        <v>15</v>
      </c>
      <c r="F22" s="52">
        <v>4</v>
      </c>
      <c r="G22" s="52">
        <v>6</v>
      </c>
      <c r="H22" s="52">
        <v>10.8</v>
      </c>
      <c r="I22" s="52">
        <v>15586</v>
      </c>
      <c r="J22" s="11">
        <f t="shared" si="3"/>
        <v>0.28019271563657283</v>
      </c>
      <c r="L22" s="101">
        <v>6</v>
      </c>
      <c r="M22" s="102"/>
      <c r="N22" s="102"/>
      <c r="O22" s="102"/>
      <c r="P22" s="102"/>
      <c r="Q22" s="98"/>
      <c r="R22" s="97">
        <v>12</v>
      </c>
      <c r="S22" s="102">
        <v>0.91176470588235303</v>
      </c>
      <c r="T22" s="102">
        <v>6.4497549019607838</v>
      </c>
      <c r="U22" s="102">
        <v>12.387254901960784</v>
      </c>
      <c r="V22" s="103">
        <v>12.022058823529413</v>
      </c>
    </row>
    <row r="23" spans="1:22" x14ac:dyDescent="0.3">
      <c r="A23" s="52" t="s">
        <v>155</v>
      </c>
      <c r="B23" s="52" t="s">
        <v>186</v>
      </c>
      <c r="C23" s="52" t="s">
        <v>214</v>
      </c>
      <c r="D23" s="52" t="s">
        <v>130</v>
      </c>
      <c r="E23" s="52">
        <v>15</v>
      </c>
      <c r="F23" s="52">
        <v>4</v>
      </c>
      <c r="G23" s="52">
        <v>6</v>
      </c>
      <c r="H23" s="52">
        <v>10.74</v>
      </c>
      <c r="I23" s="52">
        <v>31292.5</v>
      </c>
      <c r="J23" s="11">
        <f t="shared" si="3"/>
        <v>0.56255168446409953</v>
      </c>
      <c r="L23" s="101">
        <v>4</v>
      </c>
      <c r="M23" s="102">
        <v>0.4842020359348056</v>
      </c>
      <c r="N23" s="102">
        <v>0.83598486955554308</v>
      </c>
      <c r="O23" s="102">
        <v>1.3494187016743615</v>
      </c>
      <c r="P23" s="102">
        <v>1.2066529454302719</v>
      </c>
      <c r="Q23" s="98"/>
      <c r="R23" s="97">
        <v>14</v>
      </c>
      <c r="S23" s="102">
        <v>1.0061274509803921</v>
      </c>
      <c r="T23" s="102">
        <v>6.986519607843138</v>
      </c>
      <c r="U23" s="102">
        <v>13.365196078431373</v>
      </c>
      <c r="V23" s="103">
        <v>12.509803921568627</v>
      </c>
    </row>
    <row r="24" spans="1:22" x14ac:dyDescent="0.3">
      <c r="A24" s="52" t="s">
        <v>155</v>
      </c>
      <c r="B24" s="52" t="s">
        <v>186</v>
      </c>
      <c r="C24" s="52" t="s">
        <v>219</v>
      </c>
      <c r="D24" s="52" t="s">
        <v>130</v>
      </c>
      <c r="E24" s="52">
        <v>15</v>
      </c>
      <c r="F24" s="52">
        <v>4</v>
      </c>
      <c r="G24" s="52">
        <v>6</v>
      </c>
      <c r="H24" s="52">
        <v>9.8699999999999992</v>
      </c>
      <c r="I24" s="52">
        <v>26112.5</v>
      </c>
      <c r="J24" s="11">
        <f t="shared" si="3"/>
        <v>0.46942976306043938</v>
      </c>
      <c r="L24" s="101" t="s">
        <v>183</v>
      </c>
      <c r="M24" s="102"/>
      <c r="N24" s="102"/>
      <c r="O24" s="102"/>
      <c r="P24" s="102"/>
      <c r="Q24" s="98"/>
      <c r="R24" s="97">
        <v>16</v>
      </c>
      <c r="S24" s="102">
        <v>1.1176470588235294</v>
      </c>
      <c r="T24" s="102">
        <v>7.5539215686274508</v>
      </c>
      <c r="U24" s="102">
        <v>14.009803921568629</v>
      </c>
      <c r="V24" s="103">
        <v>12.541666666666668</v>
      </c>
    </row>
    <row r="25" spans="1:22" x14ac:dyDescent="0.3">
      <c r="A25" s="52" t="s">
        <v>155</v>
      </c>
      <c r="B25" s="52" t="s">
        <v>186</v>
      </c>
      <c r="C25" s="52" t="s">
        <v>234</v>
      </c>
      <c r="D25" s="52" t="s">
        <v>130</v>
      </c>
      <c r="E25" s="52">
        <v>15</v>
      </c>
      <c r="F25" s="52">
        <v>4</v>
      </c>
      <c r="G25" s="52">
        <v>6</v>
      </c>
      <c r="H25" s="52">
        <v>4.29</v>
      </c>
      <c r="I25" s="52">
        <v>55834</v>
      </c>
      <c r="J25" s="11">
        <f t="shared" si="3"/>
        <v>1.0037392586200697</v>
      </c>
      <c r="L25" s="101">
        <v>4</v>
      </c>
      <c r="M25" s="102">
        <v>1</v>
      </c>
      <c r="N25" s="102">
        <v>1.3020757020757021</v>
      </c>
      <c r="O25" s="102">
        <v>1.5155067155067155</v>
      </c>
      <c r="P25" s="102">
        <v>1.27985347985348</v>
      </c>
      <c r="Q25" s="98"/>
      <c r="R25" s="97" t="s">
        <v>225</v>
      </c>
      <c r="S25" s="102"/>
      <c r="T25" s="102"/>
      <c r="U25" s="102"/>
      <c r="V25" s="103"/>
    </row>
    <row r="26" spans="1:22" x14ac:dyDescent="0.3">
      <c r="A26" s="52" t="s">
        <v>155</v>
      </c>
      <c r="B26" s="52" t="s">
        <v>184</v>
      </c>
      <c r="C26" s="52" t="s">
        <v>213</v>
      </c>
      <c r="D26" s="52" t="s">
        <v>130</v>
      </c>
      <c r="E26" s="52">
        <v>19</v>
      </c>
      <c r="F26" s="52">
        <v>4</v>
      </c>
      <c r="G26" s="52">
        <v>6</v>
      </c>
      <c r="H26" s="52">
        <v>9.2899999999999991</v>
      </c>
      <c r="I26" s="52">
        <v>3481.8</v>
      </c>
      <c r="J26" s="11">
        <f t="shared" ref="J26:J32" si="4">I26/I$30</f>
        <v>0.4842020359348056</v>
      </c>
      <c r="L26" s="101">
        <v>6</v>
      </c>
      <c r="M26" s="102"/>
      <c r="N26" s="102"/>
      <c r="O26" s="102"/>
      <c r="P26" s="102"/>
      <c r="Q26" s="98"/>
      <c r="R26" s="97">
        <v>4</v>
      </c>
      <c r="S26" s="102">
        <v>1</v>
      </c>
      <c r="T26" s="102">
        <v>6.1818181818181808</v>
      </c>
      <c r="U26" s="102">
        <v>6.8181818181818175</v>
      </c>
      <c r="V26" s="103">
        <v>5.8636363636363633</v>
      </c>
    </row>
    <row r="27" spans="1:22" x14ac:dyDescent="0.3">
      <c r="A27" s="52" t="s">
        <v>155</v>
      </c>
      <c r="B27" s="52" t="s">
        <v>184</v>
      </c>
      <c r="C27" s="52" t="s">
        <v>214</v>
      </c>
      <c r="D27" s="52" t="s">
        <v>130</v>
      </c>
      <c r="E27" s="52">
        <v>19</v>
      </c>
      <c r="F27" s="52">
        <v>4</v>
      </c>
      <c r="G27" s="52">
        <v>6</v>
      </c>
      <c r="H27" s="52">
        <v>9.42</v>
      </c>
      <c r="I27" s="52">
        <v>9703.4</v>
      </c>
      <c r="J27" s="11">
        <f t="shared" si="4"/>
        <v>1.3494187016743615</v>
      </c>
      <c r="L27" s="101">
        <v>4</v>
      </c>
      <c r="M27" s="102">
        <v>0.41953601953601954</v>
      </c>
      <c r="N27" s="102">
        <v>0.70940170940170943</v>
      </c>
      <c r="O27" s="102">
        <v>1.2468864468864469</v>
      </c>
      <c r="P27" s="102">
        <v>1.2879120879120878</v>
      </c>
      <c r="Q27" s="98"/>
      <c r="R27" s="97">
        <v>6</v>
      </c>
      <c r="S27" s="102"/>
      <c r="T27" s="102"/>
      <c r="U27" s="102"/>
      <c r="V27" s="103"/>
    </row>
    <row r="28" spans="1:22" x14ac:dyDescent="0.3">
      <c r="A28" s="52" t="s">
        <v>155</v>
      </c>
      <c r="B28" s="52" t="s">
        <v>184</v>
      </c>
      <c r="C28" s="52" t="s">
        <v>219</v>
      </c>
      <c r="D28" s="52" t="s">
        <v>130</v>
      </c>
      <c r="E28" s="52">
        <v>19</v>
      </c>
      <c r="F28" s="52">
        <v>4</v>
      </c>
      <c r="G28" s="52">
        <v>6</v>
      </c>
      <c r="H28" s="52">
        <v>8.23</v>
      </c>
      <c r="I28" s="52">
        <v>6011.4</v>
      </c>
      <c r="J28" s="11">
        <f t="shared" si="4"/>
        <v>0.83598486955554308</v>
      </c>
      <c r="L28" s="101" t="s">
        <v>185</v>
      </c>
      <c r="M28" s="102"/>
      <c r="N28" s="102"/>
      <c r="O28" s="102"/>
      <c r="P28" s="102"/>
      <c r="Q28" s="98"/>
      <c r="R28" s="97">
        <v>4</v>
      </c>
      <c r="S28" s="102">
        <v>0.31818181818181812</v>
      </c>
      <c r="T28" s="102">
        <v>5.6363636363636358</v>
      </c>
      <c r="U28" s="102">
        <v>5.6818181818181817</v>
      </c>
      <c r="V28" s="103">
        <v>5.7727272727272716</v>
      </c>
    </row>
    <row r="29" spans="1:22" x14ac:dyDescent="0.3">
      <c r="A29" s="52" t="s">
        <v>155</v>
      </c>
      <c r="B29" s="52" t="s">
        <v>184</v>
      </c>
      <c r="C29" s="52" t="s">
        <v>234</v>
      </c>
      <c r="D29" s="52" t="s">
        <v>130</v>
      </c>
      <c r="E29" s="52">
        <v>19</v>
      </c>
      <c r="F29" s="52">
        <v>4</v>
      </c>
      <c r="G29" s="52">
        <v>6</v>
      </c>
      <c r="H29" s="52">
        <v>3.89</v>
      </c>
      <c r="I29" s="52">
        <v>8676.7999999999993</v>
      </c>
      <c r="J29" s="11">
        <f t="shared" si="4"/>
        <v>1.2066529454302719</v>
      </c>
      <c r="L29" s="101">
        <v>4</v>
      </c>
      <c r="M29" s="102">
        <v>1</v>
      </c>
      <c r="N29" s="102">
        <v>1.2701612903225805</v>
      </c>
      <c r="O29" s="102">
        <v>1.5241935483870965</v>
      </c>
      <c r="P29" s="102">
        <v>1.2338709677419355</v>
      </c>
      <c r="Q29" s="98"/>
      <c r="R29" s="97">
        <v>6</v>
      </c>
      <c r="S29" s="102">
        <v>0.45454545454545453</v>
      </c>
      <c r="T29" s="102">
        <v>8.2272727272727266</v>
      </c>
      <c r="U29" s="102">
        <v>8.1818181818181817</v>
      </c>
      <c r="V29" s="103">
        <v>8.2727272727272716</v>
      </c>
    </row>
    <row r="30" spans="1:22" x14ac:dyDescent="0.3">
      <c r="A30" s="52" t="s">
        <v>155</v>
      </c>
      <c r="B30" s="52" t="s">
        <v>184</v>
      </c>
      <c r="C30" s="52" t="s">
        <v>213</v>
      </c>
      <c r="D30" s="52" t="s">
        <v>130</v>
      </c>
      <c r="E30" s="52">
        <v>19</v>
      </c>
      <c r="F30" s="52">
        <v>4</v>
      </c>
      <c r="G30" s="52">
        <v>4</v>
      </c>
      <c r="H30" s="52">
        <v>4.41</v>
      </c>
      <c r="I30" s="52">
        <v>7190.8</v>
      </c>
      <c r="J30" s="11">
        <f>I30/I$30</f>
        <v>1</v>
      </c>
      <c r="L30" s="101">
        <v>6</v>
      </c>
      <c r="M30" s="102"/>
      <c r="N30" s="102"/>
      <c r="O30" s="102"/>
      <c r="P30" s="102"/>
      <c r="Q30" s="98"/>
      <c r="R30" s="97">
        <v>9</v>
      </c>
      <c r="S30" s="102">
        <v>0.63636363636363624</v>
      </c>
      <c r="T30" s="102">
        <v>11.68181818181818</v>
      </c>
      <c r="U30" s="102">
        <v>11.68181818181818</v>
      </c>
      <c r="V30" s="103">
        <v>11.272727272727272</v>
      </c>
    </row>
    <row r="31" spans="1:22" x14ac:dyDescent="0.3">
      <c r="A31" s="52" t="s">
        <v>155</v>
      </c>
      <c r="B31" s="52" t="s">
        <v>184</v>
      </c>
      <c r="C31" s="52" t="s">
        <v>214</v>
      </c>
      <c r="D31" s="52" t="s">
        <v>130</v>
      </c>
      <c r="E31" s="52">
        <v>19</v>
      </c>
      <c r="F31" s="52">
        <v>4</v>
      </c>
      <c r="G31" s="52">
        <v>4</v>
      </c>
      <c r="H31" s="52">
        <v>5.59</v>
      </c>
      <c r="I31" s="52">
        <v>10596</v>
      </c>
      <c r="J31" s="11">
        <f t="shared" si="4"/>
        <v>1.4735495355176058</v>
      </c>
      <c r="L31" s="101">
        <v>4</v>
      </c>
      <c r="M31" s="102">
        <v>0.38306451612903225</v>
      </c>
      <c r="N31" s="102">
        <v>0.67741935483870974</v>
      </c>
      <c r="O31" s="102">
        <v>1.1209677419354838</v>
      </c>
      <c r="P31" s="102">
        <v>1.2419354838709677</v>
      </c>
      <c r="Q31" s="98"/>
      <c r="R31" s="97">
        <v>10</v>
      </c>
      <c r="S31" s="102">
        <v>0.72727272727272729</v>
      </c>
      <c r="T31" s="102">
        <v>12.59090909090909</v>
      </c>
      <c r="U31" s="102">
        <v>12.499999999999998</v>
      </c>
      <c r="V31" s="103">
        <v>11.954545454545453</v>
      </c>
    </row>
    <row r="32" spans="1:22" x14ac:dyDescent="0.3">
      <c r="A32" s="52" t="s">
        <v>155</v>
      </c>
      <c r="B32" s="52" t="s">
        <v>184</v>
      </c>
      <c r="C32" s="52" t="s">
        <v>219</v>
      </c>
      <c r="D32" s="52" t="s">
        <v>130</v>
      </c>
      <c r="E32" s="52">
        <v>19</v>
      </c>
      <c r="F32" s="52">
        <v>4</v>
      </c>
      <c r="G32" s="52">
        <v>4</v>
      </c>
      <c r="H32" s="52">
        <v>3.7</v>
      </c>
      <c r="I32" s="52">
        <v>9172.6</v>
      </c>
      <c r="J32" s="11">
        <f t="shared" si="4"/>
        <v>1.2756021583134005</v>
      </c>
      <c r="L32" s="104"/>
      <c r="M32" s="98"/>
      <c r="N32" s="98"/>
      <c r="O32" s="98"/>
      <c r="P32" s="98"/>
      <c r="Q32" s="98"/>
      <c r="R32" s="97">
        <v>12</v>
      </c>
      <c r="S32" s="102">
        <v>0.81818181818181812</v>
      </c>
      <c r="T32" s="102">
        <v>14.272727272727272</v>
      </c>
      <c r="U32" s="102">
        <v>13.863636363636363</v>
      </c>
      <c r="V32" s="103">
        <v>13.045454545454543</v>
      </c>
    </row>
    <row r="33" spans="1:22" x14ac:dyDescent="0.3">
      <c r="A33" s="52" t="s">
        <v>155</v>
      </c>
      <c r="B33" s="52" t="s">
        <v>184</v>
      </c>
      <c r="C33" s="52" t="s">
        <v>234</v>
      </c>
      <c r="D33" s="52" t="s">
        <v>130</v>
      </c>
      <c r="E33" s="52">
        <v>19</v>
      </c>
      <c r="F33" s="52">
        <v>4</v>
      </c>
      <c r="G33" s="52">
        <v>4</v>
      </c>
      <c r="H33" s="52">
        <v>3.89</v>
      </c>
      <c r="I33" s="52">
        <v>8726.6</v>
      </c>
      <c r="J33" s="11">
        <f>I33/I$30</f>
        <v>1.2135784613673026</v>
      </c>
      <c r="L33" s="104"/>
      <c r="M33" s="98"/>
      <c r="N33" s="98"/>
      <c r="O33" s="98"/>
      <c r="P33" s="98"/>
      <c r="Q33" s="98"/>
      <c r="R33" s="97">
        <v>14</v>
      </c>
      <c r="S33" s="102">
        <v>0.90909090909090906</v>
      </c>
      <c r="T33" s="102">
        <v>15.545454545454545</v>
      </c>
      <c r="U33" s="102">
        <v>14.999999999999998</v>
      </c>
      <c r="V33" s="103">
        <v>13.818181818181817</v>
      </c>
    </row>
    <row r="34" spans="1:22" ht="15" thickBot="1" x14ac:dyDescent="0.35">
      <c r="A34" s="52" t="s">
        <v>155</v>
      </c>
      <c r="B34" s="52" t="s">
        <v>183</v>
      </c>
      <c r="C34" s="52" t="s">
        <v>213</v>
      </c>
      <c r="D34" s="52" t="s">
        <v>130</v>
      </c>
      <c r="E34" s="52">
        <v>23</v>
      </c>
      <c r="F34" s="52">
        <v>4</v>
      </c>
      <c r="G34" s="52">
        <v>4</v>
      </c>
      <c r="H34" s="52">
        <v>4.32</v>
      </c>
      <c r="I34" s="52">
        <v>409.5</v>
      </c>
      <c r="J34" s="11">
        <f>I34/I$34</f>
        <v>1</v>
      </c>
      <c r="L34" s="105"/>
      <c r="M34" s="106"/>
      <c r="N34" s="106"/>
      <c r="O34" s="106"/>
      <c r="P34" s="106"/>
      <c r="Q34" s="106"/>
      <c r="R34" s="107">
        <v>16</v>
      </c>
      <c r="S34" s="108">
        <v>1</v>
      </c>
      <c r="T34" s="108">
        <v>16</v>
      </c>
      <c r="U34" s="108">
        <v>15.636363636363635</v>
      </c>
      <c r="V34" s="109">
        <v>14.09090909090909</v>
      </c>
    </row>
    <row r="35" spans="1:22" ht="15.6" thickTop="1" thickBot="1" x14ac:dyDescent="0.35">
      <c r="A35" s="52" t="s">
        <v>155</v>
      </c>
      <c r="B35" s="52" t="s">
        <v>183</v>
      </c>
      <c r="C35" s="52" t="s">
        <v>214</v>
      </c>
      <c r="D35" s="52" t="s">
        <v>130</v>
      </c>
      <c r="E35" s="52">
        <v>23</v>
      </c>
      <c r="F35" s="52">
        <v>4</v>
      </c>
      <c r="G35" s="52">
        <v>4</v>
      </c>
      <c r="H35" s="52">
        <v>5.64</v>
      </c>
      <c r="I35" s="52">
        <v>620.6</v>
      </c>
      <c r="J35" s="11">
        <f t="shared" ref="J35:J41" si="5">I35/I$34</f>
        <v>1.5155067155067155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ht="15" thickTop="1" x14ac:dyDescent="0.3">
      <c r="A36" s="52" t="s">
        <v>155</v>
      </c>
      <c r="B36" s="52" t="s">
        <v>183</v>
      </c>
      <c r="C36" s="52" t="s">
        <v>219</v>
      </c>
      <c r="D36" s="52" t="s">
        <v>130</v>
      </c>
      <c r="E36" s="52">
        <v>23</v>
      </c>
      <c r="F36" s="52">
        <v>4</v>
      </c>
      <c r="G36" s="52">
        <v>4</v>
      </c>
      <c r="H36" s="52">
        <v>3.48</v>
      </c>
      <c r="I36" s="52">
        <v>533.20000000000005</v>
      </c>
      <c r="J36" s="11">
        <f t="shared" si="5"/>
        <v>1.3020757020757021</v>
      </c>
      <c r="L36" s="91" t="s">
        <v>254</v>
      </c>
      <c r="M36" s="92" t="s">
        <v>248</v>
      </c>
      <c r="N36" s="93"/>
      <c r="O36" s="93"/>
      <c r="P36" s="93"/>
      <c r="Q36" s="94"/>
      <c r="R36" s="92" t="s">
        <v>253</v>
      </c>
      <c r="S36" s="92" t="s">
        <v>248</v>
      </c>
      <c r="T36" s="93"/>
      <c r="U36" s="93"/>
      <c r="V36" s="95"/>
    </row>
    <row r="37" spans="1:22" x14ac:dyDescent="0.3">
      <c r="A37" s="52" t="s">
        <v>155</v>
      </c>
      <c r="B37" s="52" t="s">
        <v>183</v>
      </c>
      <c r="C37" s="52" t="s">
        <v>234</v>
      </c>
      <c r="D37" s="52" t="s">
        <v>130</v>
      </c>
      <c r="E37" s="52">
        <v>23</v>
      </c>
      <c r="F37" s="52">
        <v>4</v>
      </c>
      <c r="G37" s="52">
        <v>4</v>
      </c>
      <c r="H37" s="52">
        <v>3.67</v>
      </c>
      <c r="I37" s="52">
        <v>524.1</v>
      </c>
      <c r="J37" s="11">
        <f t="shared" si="5"/>
        <v>1.27985347985348</v>
      </c>
      <c r="L37" s="96" t="s">
        <v>246</v>
      </c>
      <c r="M37" s="97" t="s">
        <v>213</v>
      </c>
      <c r="N37" s="97" t="s">
        <v>219</v>
      </c>
      <c r="O37" s="97" t="s">
        <v>214</v>
      </c>
      <c r="P37" s="97" t="s">
        <v>234</v>
      </c>
      <c r="Q37" s="114"/>
      <c r="R37" s="99" t="s">
        <v>246</v>
      </c>
      <c r="S37" s="97" t="s">
        <v>213</v>
      </c>
      <c r="T37" s="97" t="s">
        <v>219</v>
      </c>
      <c r="U37" s="97" t="s">
        <v>214</v>
      </c>
      <c r="V37" s="100" t="s">
        <v>234</v>
      </c>
    </row>
    <row r="38" spans="1:22" x14ac:dyDescent="0.3">
      <c r="A38" s="52" t="s">
        <v>155</v>
      </c>
      <c r="B38" s="52" t="s">
        <v>183</v>
      </c>
      <c r="C38" s="52" t="s">
        <v>213</v>
      </c>
      <c r="D38" s="52" t="s">
        <v>130</v>
      </c>
      <c r="E38" s="52">
        <v>23</v>
      </c>
      <c r="F38" s="52">
        <v>4</v>
      </c>
      <c r="G38" s="52">
        <v>6</v>
      </c>
      <c r="H38" s="52">
        <v>8.94</v>
      </c>
      <c r="I38" s="52">
        <v>171.8</v>
      </c>
      <c r="J38" s="11">
        <f t="shared" si="5"/>
        <v>0.41953601953601954</v>
      </c>
      <c r="L38" s="101" t="s">
        <v>250</v>
      </c>
      <c r="M38" s="115">
        <v>93078</v>
      </c>
      <c r="N38" s="115">
        <v>95332</v>
      </c>
      <c r="O38" s="115">
        <v>95058</v>
      </c>
      <c r="P38" s="115">
        <v>94842</v>
      </c>
      <c r="Q38" s="98"/>
      <c r="R38" s="97" t="s">
        <v>223</v>
      </c>
      <c r="S38" s="115"/>
      <c r="T38" s="115"/>
      <c r="U38" s="115"/>
      <c r="V38" s="117"/>
    </row>
    <row r="39" spans="1:22" x14ac:dyDescent="0.3">
      <c r="A39" s="52" t="s">
        <v>155</v>
      </c>
      <c r="B39" s="52" t="s">
        <v>183</v>
      </c>
      <c r="C39" s="52" t="s">
        <v>214</v>
      </c>
      <c r="D39" s="52" t="s">
        <v>130</v>
      </c>
      <c r="E39" s="52">
        <v>23</v>
      </c>
      <c r="F39" s="52">
        <v>4</v>
      </c>
      <c r="G39" s="52">
        <v>6</v>
      </c>
      <c r="H39" s="52">
        <v>9.33</v>
      </c>
      <c r="I39" s="52">
        <v>510.6</v>
      </c>
      <c r="J39" s="11">
        <f t="shared" si="5"/>
        <v>1.2468864468864469</v>
      </c>
      <c r="L39" s="101" t="s">
        <v>249</v>
      </c>
      <c r="M39" s="115">
        <v>209</v>
      </c>
      <c r="N39" s="115">
        <v>209.5</v>
      </c>
      <c r="O39" s="115">
        <v>210.3</v>
      </c>
      <c r="P39" s="115">
        <v>222.8</v>
      </c>
      <c r="Q39" s="98"/>
      <c r="R39" s="97">
        <v>4</v>
      </c>
      <c r="S39" s="115">
        <v>33812</v>
      </c>
      <c r="T39" s="115">
        <v>105500</v>
      </c>
      <c r="U39" s="115">
        <v>102350</v>
      </c>
      <c r="V39" s="117">
        <v>75762</v>
      </c>
    </row>
    <row r="40" spans="1:22" x14ac:dyDescent="0.3">
      <c r="A40" s="52" t="s">
        <v>155</v>
      </c>
      <c r="B40" s="52" t="s">
        <v>183</v>
      </c>
      <c r="C40" s="52" t="s">
        <v>219</v>
      </c>
      <c r="D40" s="52" t="s">
        <v>130</v>
      </c>
      <c r="E40" s="52">
        <v>23</v>
      </c>
      <c r="F40" s="52">
        <v>4</v>
      </c>
      <c r="G40" s="52">
        <v>6</v>
      </c>
      <c r="H40" s="52">
        <v>7.73</v>
      </c>
      <c r="I40" s="52">
        <v>290.5</v>
      </c>
      <c r="J40" s="11">
        <f t="shared" si="5"/>
        <v>0.70940170940170943</v>
      </c>
      <c r="L40" s="101" t="s">
        <v>241</v>
      </c>
      <c r="M40" s="115">
        <v>99374</v>
      </c>
      <c r="N40" s="115">
        <v>136775</v>
      </c>
      <c r="O40" s="115">
        <v>135425</v>
      </c>
      <c r="P40" s="115">
        <v>107580</v>
      </c>
      <c r="Q40" s="98"/>
      <c r="R40" s="97">
        <v>6</v>
      </c>
      <c r="S40" s="115"/>
      <c r="T40" s="115"/>
      <c r="U40" s="115"/>
      <c r="V40" s="117"/>
    </row>
    <row r="41" spans="1:22" x14ac:dyDescent="0.3">
      <c r="A41" s="52" t="s">
        <v>155</v>
      </c>
      <c r="B41" s="52" t="s">
        <v>183</v>
      </c>
      <c r="C41" s="52" t="s">
        <v>234</v>
      </c>
      <c r="D41" s="52" t="s">
        <v>130</v>
      </c>
      <c r="E41" s="52">
        <v>23</v>
      </c>
      <c r="F41" s="52">
        <v>4</v>
      </c>
      <c r="G41" s="52">
        <v>6</v>
      </c>
      <c r="H41" s="52">
        <v>3.67</v>
      </c>
      <c r="I41" s="52">
        <v>527.4</v>
      </c>
      <c r="J41" s="11">
        <f t="shared" si="5"/>
        <v>1.2879120879120878</v>
      </c>
      <c r="L41" s="101" t="s">
        <v>242</v>
      </c>
      <c r="M41" s="115">
        <v>95682</v>
      </c>
      <c r="N41" s="115">
        <v>130600</v>
      </c>
      <c r="O41" s="115">
        <v>128525</v>
      </c>
      <c r="P41" s="115">
        <v>115500</v>
      </c>
      <c r="Q41" s="98"/>
      <c r="R41" s="97">
        <v>4</v>
      </c>
      <c r="S41" s="115">
        <v>7455</v>
      </c>
      <c r="T41" s="115">
        <v>80872.5</v>
      </c>
      <c r="U41" s="115">
        <v>65980</v>
      </c>
      <c r="V41" s="117">
        <v>75978</v>
      </c>
    </row>
    <row r="42" spans="1:22" x14ac:dyDescent="0.3">
      <c r="A42" s="52" t="s">
        <v>155</v>
      </c>
      <c r="B42" s="52" t="s">
        <v>185</v>
      </c>
      <c r="C42" s="52" t="s">
        <v>213</v>
      </c>
      <c r="D42" s="52" t="s">
        <v>130</v>
      </c>
      <c r="E42" s="52">
        <v>27</v>
      </c>
      <c r="F42" s="52">
        <v>4</v>
      </c>
      <c r="G42" s="52">
        <v>4</v>
      </c>
      <c r="H42" s="52">
        <v>4.3600000000000003</v>
      </c>
      <c r="I42" s="52">
        <v>24.8</v>
      </c>
      <c r="J42" s="11">
        <f>I42/I$42</f>
        <v>1</v>
      </c>
      <c r="L42" s="101" t="s">
        <v>243</v>
      </c>
      <c r="M42" s="115">
        <v>49002</v>
      </c>
      <c r="N42" s="115">
        <v>84907.5</v>
      </c>
      <c r="O42" s="115">
        <v>84868</v>
      </c>
      <c r="P42" s="115">
        <v>75534</v>
      </c>
      <c r="Q42" s="98"/>
      <c r="R42" s="97">
        <v>6</v>
      </c>
      <c r="S42" s="115">
        <v>9931.6</v>
      </c>
      <c r="T42" s="115">
        <v>86310</v>
      </c>
      <c r="U42" s="115">
        <v>73252.5</v>
      </c>
      <c r="V42" s="117">
        <v>79350</v>
      </c>
    </row>
    <row r="43" spans="1:22" x14ac:dyDescent="0.3">
      <c r="A43" s="52" t="s">
        <v>155</v>
      </c>
      <c r="B43" s="52" t="s">
        <v>185</v>
      </c>
      <c r="C43" s="52" t="s">
        <v>214</v>
      </c>
      <c r="D43" s="52" t="s">
        <v>130</v>
      </c>
      <c r="E43" s="52">
        <v>27</v>
      </c>
      <c r="F43" s="52">
        <v>4</v>
      </c>
      <c r="G43" s="52">
        <v>4</v>
      </c>
      <c r="H43" s="52">
        <v>5.72</v>
      </c>
      <c r="I43" s="52">
        <v>37.799999999999997</v>
      </c>
      <c r="J43" s="11">
        <f t="shared" ref="J43:J49" si="6">I43/I$42</f>
        <v>1.5241935483870965</v>
      </c>
      <c r="L43" s="101" t="s">
        <v>244</v>
      </c>
      <c r="M43" s="115">
        <v>2861.8</v>
      </c>
      <c r="N43" s="115">
        <v>6960.2</v>
      </c>
      <c r="O43" s="115">
        <v>6987</v>
      </c>
      <c r="P43" s="115">
        <v>7529.6</v>
      </c>
      <c r="Q43" s="98"/>
      <c r="R43" s="97">
        <v>8</v>
      </c>
      <c r="S43" s="115">
        <v>11794</v>
      </c>
      <c r="T43" s="115">
        <v>95065</v>
      </c>
      <c r="U43" s="115">
        <v>85470</v>
      </c>
      <c r="V43" s="117">
        <v>83284</v>
      </c>
    </row>
    <row r="44" spans="1:22" x14ac:dyDescent="0.3">
      <c r="A44" s="52" t="s">
        <v>155</v>
      </c>
      <c r="B44" s="52" t="s">
        <v>185</v>
      </c>
      <c r="C44" s="52" t="s">
        <v>219</v>
      </c>
      <c r="D44" s="52" t="s">
        <v>130</v>
      </c>
      <c r="E44" s="52">
        <v>27</v>
      </c>
      <c r="F44" s="52">
        <v>4</v>
      </c>
      <c r="G44" s="52">
        <v>4</v>
      </c>
      <c r="H44" s="52">
        <v>3.42</v>
      </c>
      <c r="I44" s="52">
        <v>31.5</v>
      </c>
      <c r="J44" s="11">
        <f t="shared" si="6"/>
        <v>1.2701612903225805</v>
      </c>
      <c r="L44" s="101" t="s">
        <v>245</v>
      </c>
      <c r="M44" s="115">
        <v>76.2</v>
      </c>
      <c r="N44" s="115">
        <v>193</v>
      </c>
      <c r="O44" s="115">
        <v>189.1</v>
      </c>
      <c r="P44" s="115">
        <v>213.5</v>
      </c>
      <c r="Q44" s="98"/>
      <c r="R44" s="97">
        <v>10</v>
      </c>
      <c r="S44" s="115">
        <v>12908</v>
      </c>
      <c r="T44" s="115">
        <v>91787.5</v>
      </c>
      <c r="U44" s="115">
        <v>81120</v>
      </c>
      <c r="V44" s="117">
        <v>81640</v>
      </c>
    </row>
    <row r="45" spans="1:22" x14ac:dyDescent="0.3">
      <c r="A45" s="52" t="s">
        <v>155</v>
      </c>
      <c r="B45" s="52" t="s">
        <v>185</v>
      </c>
      <c r="C45" s="52" t="s">
        <v>234</v>
      </c>
      <c r="D45" s="52" t="s">
        <v>130</v>
      </c>
      <c r="E45" s="52">
        <v>27</v>
      </c>
      <c r="F45" s="52">
        <v>4</v>
      </c>
      <c r="G45" s="52">
        <v>4</v>
      </c>
      <c r="H45" s="52">
        <v>3.57</v>
      </c>
      <c r="I45" s="52">
        <v>30.6</v>
      </c>
      <c r="J45" s="11">
        <f t="shared" si="6"/>
        <v>1.2338709677419355</v>
      </c>
      <c r="L45" s="101" t="s">
        <v>187</v>
      </c>
      <c r="M45" s="115"/>
      <c r="N45" s="115"/>
      <c r="O45" s="115"/>
      <c r="P45" s="115"/>
      <c r="Q45" s="98"/>
      <c r="R45" s="97">
        <v>12</v>
      </c>
      <c r="S45" s="115">
        <v>13636</v>
      </c>
      <c r="T45" s="115">
        <v>90118</v>
      </c>
      <c r="U45" s="115">
        <v>80830</v>
      </c>
      <c r="V45" s="117">
        <v>80914</v>
      </c>
    </row>
    <row r="46" spans="1:22" x14ac:dyDescent="0.3">
      <c r="A46" s="52" t="s">
        <v>155</v>
      </c>
      <c r="B46" s="52" t="s">
        <v>185</v>
      </c>
      <c r="C46" s="52" t="s">
        <v>213</v>
      </c>
      <c r="D46" s="52" t="s">
        <v>130</v>
      </c>
      <c r="E46" s="52">
        <v>27</v>
      </c>
      <c r="F46" s="52">
        <v>4</v>
      </c>
      <c r="G46" s="52">
        <v>6</v>
      </c>
      <c r="H46" s="52">
        <v>8.08</v>
      </c>
      <c r="I46" s="52">
        <v>9.5</v>
      </c>
      <c r="J46" s="11">
        <f t="shared" si="6"/>
        <v>0.38306451612903225</v>
      </c>
      <c r="L46" s="101">
        <v>4</v>
      </c>
      <c r="M46" s="115">
        <v>106120</v>
      </c>
      <c r="N46" s="115">
        <v>123125</v>
      </c>
      <c r="O46" s="115">
        <v>111325</v>
      </c>
      <c r="P46" s="115">
        <v>87642</v>
      </c>
      <c r="Q46" s="98"/>
      <c r="R46" s="97">
        <v>14</v>
      </c>
      <c r="S46" s="115">
        <v>14342</v>
      </c>
      <c r="T46" s="115">
        <v>81807.5</v>
      </c>
      <c r="U46" s="115">
        <v>72526</v>
      </c>
      <c r="V46" s="117">
        <v>75408</v>
      </c>
    </row>
    <row r="47" spans="1:22" x14ac:dyDescent="0.3">
      <c r="A47" s="52" t="s">
        <v>155</v>
      </c>
      <c r="B47" s="52" t="s">
        <v>185</v>
      </c>
      <c r="C47" s="52" t="s">
        <v>214</v>
      </c>
      <c r="D47" s="52" t="s">
        <v>130</v>
      </c>
      <c r="E47" s="52">
        <v>27</v>
      </c>
      <c r="F47" s="52">
        <v>4</v>
      </c>
      <c r="G47" s="52">
        <v>6</v>
      </c>
      <c r="H47" s="52">
        <v>9.26</v>
      </c>
      <c r="I47" s="52">
        <v>27.8</v>
      </c>
      <c r="J47" s="11">
        <f t="shared" si="6"/>
        <v>1.1209677419354838</v>
      </c>
      <c r="L47" s="101">
        <v>6</v>
      </c>
      <c r="M47" s="115"/>
      <c r="N47" s="115"/>
      <c r="O47" s="115"/>
      <c r="P47" s="115"/>
      <c r="Q47" s="98"/>
      <c r="R47" s="97">
        <v>16</v>
      </c>
      <c r="S47" s="115">
        <v>14620</v>
      </c>
      <c r="T47" s="115">
        <v>80075</v>
      </c>
      <c r="U47" s="115">
        <v>72632.5</v>
      </c>
      <c r="V47" s="117">
        <v>72102</v>
      </c>
    </row>
    <row r="48" spans="1:22" x14ac:dyDescent="0.3">
      <c r="A48" s="52" t="s">
        <v>155</v>
      </c>
      <c r="B48" s="52" t="s">
        <v>185</v>
      </c>
      <c r="C48" s="52" t="s">
        <v>219</v>
      </c>
      <c r="D48" s="52" t="s">
        <v>130</v>
      </c>
      <c r="E48" s="52">
        <v>27</v>
      </c>
      <c r="F48" s="52">
        <v>4</v>
      </c>
      <c r="G48" s="52">
        <v>6</v>
      </c>
      <c r="H48" s="52">
        <v>7.33</v>
      </c>
      <c r="I48" s="52">
        <v>16.8</v>
      </c>
      <c r="J48" s="11">
        <f t="shared" si="6"/>
        <v>0.67741935483870974</v>
      </c>
      <c r="L48" s="101">
        <v>4</v>
      </c>
      <c r="M48" s="115">
        <v>23660</v>
      </c>
      <c r="N48" s="115">
        <v>25875</v>
      </c>
      <c r="O48" s="115">
        <v>32482.5</v>
      </c>
      <c r="P48" s="115">
        <v>88040</v>
      </c>
      <c r="Q48" s="98"/>
      <c r="R48" s="97" t="s">
        <v>224</v>
      </c>
      <c r="S48" s="115"/>
      <c r="T48" s="115"/>
      <c r="U48" s="115"/>
      <c r="V48" s="117"/>
    </row>
    <row r="49" spans="1:22" x14ac:dyDescent="0.3">
      <c r="A49" s="52" t="s">
        <v>155</v>
      </c>
      <c r="B49" s="52" t="s">
        <v>185</v>
      </c>
      <c r="C49" s="52" t="s">
        <v>234</v>
      </c>
      <c r="D49" s="52" t="s">
        <v>130</v>
      </c>
      <c r="E49" s="52">
        <v>27</v>
      </c>
      <c r="F49" s="52">
        <v>4</v>
      </c>
      <c r="G49" s="52">
        <v>6</v>
      </c>
      <c r="H49" s="52">
        <v>3.56</v>
      </c>
      <c r="I49" s="52">
        <v>30.8</v>
      </c>
      <c r="J49" s="11">
        <f t="shared" si="6"/>
        <v>1.2419354838709677</v>
      </c>
      <c r="L49" s="101" t="s">
        <v>186</v>
      </c>
      <c r="M49" s="115"/>
      <c r="N49" s="115"/>
      <c r="O49" s="115"/>
      <c r="P49" s="115"/>
      <c r="Q49" s="98"/>
      <c r="R49" s="97">
        <v>4</v>
      </c>
      <c r="S49" s="115">
        <v>81.599999999999994</v>
      </c>
      <c r="T49" s="115">
        <v>388.5</v>
      </c>
      <c r="U49" s="115">
        <v>464.2</v>
      </c>
      <c r="V49" s="117">
        <v>426.5</v>
      </c>
    </row>
    <row r="50" spans="1:22" x14ac:dyDescent="0.3">
      <c r="A50" s="52" t="s">
        <v>155</v>
      </c>
      <c r="B50" s="52" t="s">
        <v>223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1</v>
      </c>
      <c r="H50" s="52">
        <v>1</v>
      </c>
      <c r="I50" s="52">
        <v>39438</v>
      </c>
      <c r="J50" s="11">
        <f t="shared" ref="J50:J53" si="7">I50/I$54</f>
        <v>1.1663906305453684</v>
      </c>
      <c r="L50" s="101">
        <v>4</v>
      </c>
      <c r="M50" s="115">
        <v>55626</v>
      </c>
      <c r="N50" s="115">
        <v>72475</v>
      </c>
      <c r="O50" s="115">
        <v>68618</v>
      </c>
      <c r="P50" s="115">
        <v>55734</v>
      </c>
      <c r="Q50" s="98"/>
      <c r="R50" s="97">
        <v>6</v>
      </c>
      <c r="S50" s="115"/>
      <c r="T50" s="115"/>
      <c r="U50" s="115"/>
      <c r="V50" s="117"/>
    </row>
    <row r="51" spans="1:22" x14ac:dyDescent="0.3">
      <c r="A51" s="52" t="s">
        <v>155</v>
      </c>
      <c r="B51" s="52" t="s">
        <v>223</v>
      </c>
      <c r="C51" s="52" t="s">
        <v>214</v>
      </c>
      <c r="D51" s="52" t="s">
        <v>130</v>
      </c>
      <c r="E51" s="52">
        <v>16</v>
      </c>
      <c r="F51" s="52">
        <v>4</v>
      </c>
      <c r="G51" s="52">
        <v>1</v>
      </c>
      <c r="H51" s="52">
        <v>1.03</v>
      </c>
      <c r="I51" s="52">
        <v>40848</v>
      </c>
      <c r="J51" s="11">
        <f t="shared" si="7"/>
        <v>1.2080918017271975</v>
      </c>
      <c r="L51" s="101">
        <v>6</v>
      </c>
      <c r="M51" s="115"/>
      <c r="N51" s="115"/>
      <c r="O51" s="115"/>
      <c r="P51" s="115"/>
      <c r="Q51" s="98"/>
      <c r="R51" s="97">
        <v>4</v>
      </c>
      <c r="S51" s="115">
        <v>28.7</v>
      </c>
      <c r="T51" s="115">
        <v>226.3</v>
      </c>
      <c r="U51" s="115">
        <v>462.9</v>
      </c>
      <c r="V51" s="117">
        <v>425</v>
      </c>
    </row>
    <row r="52" spans="1:22" x14ac:dyDescent="0.3">
      <c r="A52" s="52" t="s">
        <v>155</v>
      </c>
      <c r="B52" s="52" t="s">
        <v>223</v>
      </c>
      <c r="C52" s="52" t="s">
        <v>219</v>
      </c>
      <c r="D52" s="52" t="s">
        <v>130</v>
      </c>
      <c r="E52" s="52">
        <v>16</v>
      </c>
      <c r="F52" s="52">
        <v>4</v>
      </c>
      <c r="G52" s="52">
        <v>1</v>
      </c>
      <c r="H52" s="52">
        <v>1.76</v>
      </c>
      <c r="I52" s="52">
        <v>64254</v>
      </c>
      <c r="J52" s="11">
        <f t="shared" si="7"/>
        <v>1.9003312433455577</v>
      </c>
      <c r="L52" s="101">
        <v>4</v>
      </c>
      <c r="M52" s="115">
        <v>15586</v>
      </c>
      <c r="N52" s="115">
        <v>26112.5</v>
      </c>
      <c r="O52" s="115">
        <v>31292.5</v>
      </c>
      <c r="P52" s="115">
        <v>55834</v>
      </c>
      <c r="Q52" s="98"/>
      <c r="R52" s="97">
        <v>6</v>
      </c>
      <c r="S52" s="115">
        <v>41.7</v>
      </c>
      <c r="T52" s="115">
        <v>324.60000000000002</v>
      </c>
      <c r="U52" s="115">
        <v>652.9</v>
      </c>
      <c r="V52" s="117">
        <v>611</v>
      </c>
    </row>
    <row r="53" spans="1:22" x14ac:dyDescent="0.3">
      <c r="A53" s="52" t="s">
        <v>155</v>
      </c>
      <c r="B53" s="52" t="s">
        <v>223</v>
      </c>
      <c r="C53" s="52" t="s">
        <v>234</v>
      </c>
      <c r="D53" s="52" t="s">
        <v>130</v>
      </c>
      <c r="E53" s="52">
        <v>16</v>
      </c>
      <c r="F53" s="52">
        <v>4</v>
      </c>
      <c r="G53" s="52">
        <v>1</v>
      </c>
      <c r="H53" s="52">
        <v>12.91</v>
      </c>
      <c r="I53" s="52">
        <v>75682</v>
      </c>
      <c r="J53" s="11">
        <f t="shared" si="7"/>
        <v>2.2383177570093458</v>
      </c>
      <c r="L53" s="101" t="s">
        <v>184</v>
      </c>
      <c r="M53" s="115"/>
      <c r="N53" s="115"/>
      <c r="O53" s="115"/>
      <c r="P53" s="115"/>
      <c r="Q53" s="98"/>
      <c r="R53" s="97">
        <v>8</v>
      </c>
      <c r="S53" s="115">
        <v>54.2</v>
      </c>
      <c r="T53" s="115">
        <v>407.5</v>
      </c>
      <c r="U53" s="115">
        <v>807.1</v>
      </c>
      <c r="V53" s="117">
        <v>761.5</v>
      </c>
    </row>
    <row r="54" spans="1:22" x14ac:dyDescent="0.3">
      <c r="A54" s="52" t="s">
        <v>155</v>
      </c>
      <c r="B54" s="52" t="s">
        <v>223</v>
      </c>
      <c r="C54" s="52" t="s">
        <v>213</v>
      </c>
      <c r="D54" s="52" t="s">
        <v>130</v>
      </c>
      <c r="E54" s="52">
        <v>16</v>
      </c>
      <c r="F54" s="52">
        <v>4</v>
      </c>
      <c r="G54" s="52">
        <v>4</v>
      </c>
      <c r="H54" s="52">
        <v>3.45</v>
      </c>
      <c r="I54" s="52">
        <v>33812</v>
      </c>
      <c r="J54" s="11">
        <f>I54/I$54</f>
        <v>1</v>
      </c>
      <c r="L54" s="101">
        <v>4</v>
      </c>
      <c r="M54" s="115">
        <v>7190.8</v>
      </c>
      <c r="N54" s="115">
        <v>9172.6</v>
      </c>
      <c r="O54" s="115">
        <v>10596</v>
      </c>
      <c r="P54" s="115">
        <v>8726.6</v>
      </c>
      <c r="Q54" s="98"/>
      <c r="R54" s="97">
        <v>10</v>
      </c>
      <c r="S54" s="115">
        <v>66.2</v>
      </c>
      <c r="T54" s="115">
        <v>488.7</v>
      </c>
      <c r="U54" s="115">
        <v>936.3</v>
      </c>
      <c r="V54" s="117">
        <v>885.1</v>
      </c>
    </row>
    <row r="55" spans="1:22" x14ac:dyDescent="0.3">
      <c r="A55" s="52" t="s">
        <v>155</v>
      </c>
      <c r="B55" s="52" t="s">
        <v>223</v>
      </c>
      <c r="C55" s="52" t="s">
        <v>214</v>
      </c>
      <c r="D55" s="52" t="s">
        <v>130</v>
      </c>
      <c r="E55" s="52">
        <v>16</v>
      </c>
      <c r="F55" s="52">
        <v>4</v>
      </c>
      <c r="G55" s="52">
        <v>4</v>
      </c>
      <c r="H55" s="52">
        <v>17.100000000000001</v>
      </c>
      <c r="I55" s="52">
        <v>102350</v>
      </c>
      <c r="J55" s="11">
        <f t="shared" ref="J55:J85" si="8">I55/I$54</f>
        <v>3.0270318230214124</v>
      </c>
      <c r="L55" s="101">
        <v>6</v>
      </c>
      <c r="M55" s="115"/>
      <c r="N55" s="115"/>
      <c r="O55" s="115"/>
      <c r="P55" s="115"/>
      <c r="Q55" s="98"/>
      <c r="R55" s="97">
        <v>12</v>
      </c>
      <c r="S55" s="115">
        <v>74.400000000000006</v>
      </c>
      <c r="T55" s="115">
        <v>526.29999999999995</v>
      </c>
      <c r="U55" s="115">
        <v>1010.8</v>
      </c>
      <c r="V55" s="117">
        <v>981</v>
      </c>
    </row>
    <row r="56" spans="1:22" x14ac:dyDescent="0.3">
      <c r="A56" s="52" t="s">
        <v>155</v>
      </c>
      <c r="B56" s="52" t="s">
        <v>223</v>
      </c>
      <c r="C56" s="52" t="s">
        <v>219</v>
      </c>
      <c r="D56" s="52" t="s">
        <v>130</v>
      </c>
      <c r="E56" s="52">
        <v>16</v>
      </c>
      <c r="F56" s="52">
        <v>4</v>
      </c>
      <c r="G56" s="52">
        <v>4</v>
      </c>
      <c r="H56" s="52">
        <v>17.100000000000001</v>
      </c>
      <c r="I56" s="52">
        <v>105500</v>
      </c>
      <c r="J56" s="11">
        <f t="shared" si="8"/>
        <v>3.1201940139595412</v>
      </c>
      <c r="L56" s="101">
        <v>4</v>
      </c>
      <c r="M56" s="115">
        <v>3481.8</v>
      </c>
      <c r="N56" s="115">
        <v>6011.4</v>
      </c>
      <c r="O56" s="115">
        <v>9703.4</v>
      </c>
      <c r="P56" s="115">
        <v>8676.7999999999993</v>
      </c>
      <c r="Q56" s="98"/>
      <c r="R56" s="97">
        <v>14</v>
      </c>
      <c r="S56" s="115">
        <v>82.1</v>
      </c>
      <c r="T56" s="115">
        <v>570.1</v>
      </c>
      <c r="U56" s="115">
        <v>1090.5999999999999</v>
      </c>
      <c r="V56" s="117">
        <v>1020.8</v>
      </c>
    </row>
    <row r="57" spans="1:22" x14ac:dyDescent="0.3">
      <c r="A57" s="52" t="s">
        <v>155</v>
      </c>
      <c r="B57" s="52" t="s">
        <v>223</v>
      </c>
      <c r="C57" s="52" t="s">
        <v>234</v>
      </c>
      <c r="D57" s="52" t="s">
        <v>130</v>
      </c>
      <c r="E57" s="52">
        <v>16</v>
      </c>
      <c r="F57" s="52">
        <v>4</v>
      </c>
      <c r="G57" s="52">
        <v>4</v>
      </c>
      <c r="H57" s="52">
        <v>12.91</v>
      </c>
      <c r="I57" s="52">
        <v>75762</v>
      </c>
      <c r="J57" s="11">
        <f t="shared" si="8"/>
        <v>2.240683780906187</v>
      </c>
      <c r="L57" s="101" t="s">
        <v>183</v>
      </c>
      <c r="M57" s="115"/>
      <c r="N57" s="115"/>
      <c r="O57" s="115"/>
      <c r="P57" s="115"/>
      <c r="Q57" s="98"/>
      <c r="R57" s="97">
        <v>16</v>
      </c>
      <c r="S57" s="115">
        <v>91.2</v>
      </c>
      <c r="T57" s="115">
        <v>616.4</v>
      </c>
      <c r="U57" s="115">
        <v>1143.2</v>
      </c>
      <c r="V57" s="117">
        <v>1023.4</v>
      </c>
    </row>
    <row r="58" spans="1:22" x14ac:dyDescent="0.3">
      <c r="A58" s="52" t="s">
        <v>155</v>
      </c>
      <c r="B58" s="52" t="s">
        <v>223</v>
      </c>
      <c r="C58" s="52" t="s">
        <v>213</v>
      </c>
      <c r="D58" s="52" t="s">
        <v>130</v>
      </c>
      <c r="E58" s="52">
        <v>16</v>
      </c>
      <c r="F58" s="52">
        <v>4</v>
      </c>
      <c r="G58" s="52">
        <v>6</v>
      </c>
      <c r="H58" s="52">
        <v>5.19</v>
      </c>
      <c r="I58" s="52">
        <v>7455</v>
      </c>
      <c r="J58" s="11">
        <f t="shared" si="8"/>
        <v>0.22048385188690406</v>
      </c>
      <c r="L58" s="101">
        <v>4</v>
      </c>
      <c r="M58" s="115">
        <v>409.5</v>
      </c>
      <c r="N58" s="115">
        <v>533.20000000000005</v>
      </c>
      <c r="O58" s="115">
        <v>620.6</v>
      </c>
      <c r="P58" s="115">
        <v>524.1</v>
      </c>
      <c r="Q58" s="98"/>
      <c r="R58" s="97" t="s">
        <v>225</v>
      </c>
      <c r="S58" s="115"/>
      <c r="T58" s="115"/>
      <c r="U58" s="115"/>
      <c r="V58" s="117"/>
    </row>
    <row r="59" spans="1:22" x14ac:dyDescent="0.3">
      <c r="A59" s="52" t="s">
        <v>155</v>
      </c>
      <c r="B59" s="52" t="s">
        <v>223</v>
      </c>
      <c r="C59" s="52" t="s">
        <v>214</v>
      </c>
      <c r="D59" s="52" t="s">
        <v>130</v>
      </c>
      <c r="E59" s="52">
        <v>16</v>
      </c>
      <c r="F59" s="52">
        <v>4</v>
      </c>
      <c r="G59" s="52">
        <v>6</v>
      </c>
      <c r="H59" s="52">
        <v>24.43</v>
      </c>
      <c r="I59" s="52">
        <v>65980</v>
      </c>
      <c r="J59" s="11">
        <f t="shared" si="8"/>
        <v>1.9513782089199101</v>
      </c>
      <c r="L59" s="101">
        <v>6</v>
      </c>
      <c r="M59" s="115"/>
      <c r="N59" s="115"/>
      <c r="O59" s="115"/>
      <c r="P59" s="115"/>
      <c r="Q59" s="98"/>
      <c r="R59" s="97">
        <v>4</v>
      </c>
      <c r="S59" s="115">
        <v>2.2000000000000002</v>
      </c>
      <c r="T59" s="115">
        <v>13.6</v>
      </c>
      <c r="U59" s="115">
        <v>15</v>
      </c>
      <c r="V59" s="117">
        <v>12.9</v>
      </c>
    </row>
    <row r="60" spans="1:22" x14ac:dyDescent="0.3">
      <c r="A60" s="52" t="s">
        <v>155</v>
      </c>
      <c r="B60" s="52" t="s">
        <v>223</v>
      </c>
      <c r="C60" s="52" t="s">
        <v>219</v>
      </c>
      <c r="D60" s="52" t="s">
        <v>130</v>
      </c>
      <c r="E60" s="52">
        <v>16</v>
      </c>
      <c r="F60" s="52">
        <v>4</v>
      </c>
      <c r="G60" s="52">
        <v>6</v>
      </c>
      <c r="H60" s="52">
        <v>21.38</v>
      </c>
      <c r="I60" s="52">
        <v>80872.5</v>
      </c>
      <c r="J60" s="11">
        <f t="shared" si="8"/>
        <v>2.3918283449662843</v>
      </c>
      <c r="L60" s="101">
        <v>4</v>
      </c>
      <c r="M60" s="115">
        <v>171.8</v>
      </c>
      <c r="N60" s="115">
        <v>290.5</v>
      </c>
      <c r="O60" s="115">
        <v>510.6</v>
      </c>
      <c r="P60" s="115">
        <v>527.4</v>
      </c>
      <c r="Q60" s="98"/>
      <c r="R60" s="97">
        <v>6</v>
      </c>
      <c r="S60" s="115"/>
      <c r="T60" s="115"/>
      <c r="U60" s="115"/>
      <c r="V60" s="117"/>
    </row>
    <row r="61" spans="1:22" x14ac:dyDescent="0.3">
      <c r="A61" s="52" t="s">
        <v>155</v>
      </c>
      <c r="B61" s="52" t="s">
        <v>223</v>
      </c>
      <c r="C61" s="52" t="s">
        <v>234</v>
      </c>
      <c r="D61" s="52" t="s">
        <v>130</v>
      </c>
      <c r="E61" s="52">
        <v>16</v>
      </c>
      <c r="F61" s="52">
        <v>4</v>
      </c>
      <c r="G61" s="52">
        <v>6</v>
      </c>
      <c r="H61" s="52">
        <v>12.92</v>
      </c>
      <c r="I61" s="52">
        <v>75978</v>
      </c>
      <c r="J61" s="11">
        <f t="shared" si="8"/>
        <v>2.2470720454276587</v>
      </c>
      <c r="L61" s="101" t="s">
        <v>185</v>
      </c>
      <c r="M61" s="115"/>
      <c r="N61" s="115"/>
      <c r="O61" s="115"/>
      <c r="P61" s="115"/>
      <c r="Q61" s="98"/>
      <c r="R61" s="97">
        <v>4</v>
      </c>
      <c r="S61" s="115">
        <v>0.7</v>
      </c>
      <c r="T61" s="115">
        <v>12.4</v>
      </c>
      <c r="U61" s="115">
        <v>12.5</v>
      </c>
      <c r="V61" s="117">
        <v>12.7</v>
      </c>
    </row>
    <row r="62" spans="1:22" x14ac:dyDescent="0.3">
      <c r="A62" s="52" t="s">
        <v>155</v>
      </c>
      <c r="B62" s="52" t="s">
        <v>223</v>
      </c>
      <c r="C62" s="52" t="s">
        <v>213</v>
      </c>
      <c r="D62" s="52" t="s">
        <v>130</v>
      </c>
      <c r="E62" s="52">
        <v>16</v>
      </c>
      <c r="F62" s="52">
        <v>6</v>
      </c>
      <c r="G62" s="52">
        <v>6</v>
      </c>
      <c r="H62" s="52">
        <v>5.19</v>
      </c>
      <c r="I62" s="52">
        <v>9931.6</v>
      </c>
      <c r="J62" s="11">
        <f t="shared" si="8"/>
        <v>0.29373003667337039</v>
      </c>
      <c r="L62" s="101">
        <v>4</v>
      </c>
      <c r="M62" s="115">
        <v>24.8</v>
      </c>
      <c r="N62" s="115">
        <v>31.5</v>
      </c>
      <c r="O62" s="115">
        <v>37.799999999999997</v>
      </c>
      <c r="P62" s="115">
        <v>30.6</v>
      </c>
      <c r="Q62" s="98"/>
      <c r="R62" s="97">
        <v>6</v>
      </c>
      <c r="S62" s="115">
        <v>1</v>
      </c>
      <c r="T62" s="115">
        <v>18.100000000000001</v>
      </c>
      <c r="U62" s="115">
        <v>18</v>
      </c>
      <c r="V62" s="117">
        <v>18.2</v>
      </c>
    </row>
    <row r="63" spans="1:22" x14ac:dyDescent="0.3">
      <c r="A63" s="52" t="s">
        <v>155</v>
      </c>
      <c r="B63" s="52" t="s">
        <v>223</v>
      </c>
      <c r="C63" s="52" t="s">
        <v>214</v>
      </c>
      <c r="D63" s="52" t="s">
        <v>130</v>
      </c>
      <c r="E63" s="52">
        <v>16</v>
      </c>
      <c r="F63" s="52">
        <v>6</v>
      </c>
      <c r="G63" s="52">
        <v>6</v>
      </c>
      <c r="H63" s="52">
        <v>24.43</v>
      </c>
      <c r="I63" s="52">
        <v>73252.5</v>
      </c>
      <c r="J63" s="11">
        <f t="shared" si="8"/>
        <v>2.1664645687921449</v>
      </c>
      <c r="L63" s="101">
        <v>6</v>
      </c>
      <c r="M63" s="115"/>
      <c r="N63" s="115"/>
      <c r="O63" s="115"/>
      <c r="P63" s="115"/>
      <c r="Q63" s="98"/>
      <c r="R63" s="97">
        <v>9</v>
      </c>
      <c r="S63" s="115">
        <v>1.4</v>
      </c>
      <c r="T63" s="115">
        <v>25.7</v>
      </c>
      <c r="U63" s="115">
        <v>25.7</v>
      </c>
      <c r="V63" s="117">
        <v>24.8</v>
      </c>
    </row>
    <row r="64" spans="1:22" x14ac:dyDescent="0.3">
      <c r="A64" s="52" t="s">
        <v>155</v>
      </c>
      <c r="B64" s="52" t="s">
        <v>223</v>
      </c>
      <c r="C64" s="52" t="s">
        <v>219</v>
      </c>
      <c r="D64" s="52" t="s">
        <v>130</v>
      </c>
      <c r="E64" s="52">
        <v>16</v>
      </c>
      <c r="F64" s="52">
        <v>6</v>
      </c>
      <c r="G64" s="52">
        <v>6</v>
      </c>
      <c r="H64" s="52">
        <v>21.38</v>
      </c>
      <c r="I64" s="52">
        <v>86310</v>
      </c>
      <c r="J64" s="11">
        <f t="shared" si="8"/>
        <v>2.5526440317047201</v>
      </c>
      <c r="L64" s="101">
        <v>4</v>
      </c>
      <c r="M64" s="115">
        <v>9.5</v>
      </c>
      <c r="N64" s="115">
        <v>16.8</v>
      </c>
      <c r="O64" s="115">
        <v>27.8</v>
      </c>
      <c r="P64" s="115">
        <v>30.8</v>
      </c>
      <c r="Q64" s="98"/>
      <c r="R64" s="97">
        <v>10</v>
      </c>
      <c r="S64" s="115">
        <v>1.6</v>
      </c>
      <c r="T64" s="115">
        <v>27.7</v>
      </c>
      <c r="U64" s="115">
        <v>27.5</v>
      </c>
      <c r="V64" s="117">
        <v>26.3</v>
      </c>
    </row>
    <row r="65" spans="1:22" x14ac:dyDescent="0.3">
      <c r="A65" s="52" t="s">
        <v>155</v>
      </c>
      <c r="B65" s="52" t="s">
        <v>223</v>
      </c>
      <c r="C65" s="52" t="s">
        <v>234</v>
      </c>
      <c r="D65" s="52" t="s">
        <v>130</v>
      </c>
      <c r="E65" s="52">
        <v>16</v>
      </c>
      <c r="F65" s="52">
        <v>6</v>
      </c>
      <c r="G65" s="52">
        <v>6</v>
      </c>
      <c r="H65" s="52">
        <v>12.91</v>
      </c>
      <c r="I65" s="52">
        <v>79350</v>
      </c>
      <c r="J65" s="11">
        <f t="shared" si="8"/>
        <v>2.3467999526795222</v>
      </c>
      <c r="L65" s="104"/>
      <c r="M65" s="116"/>
      <c r="N65" s="116"/>
      <c r="O65" s="116"/>
      <c r="P65" s="116"/>
      <c r="Q65" s="98"/>
      <c r="R65" s="97">
        <v>12</v>
      </c>
      <c r="S65" s="115">
        <v>1.8</v>
      </c>
      <c r="T65" s="115">
        <v>31.4</v>
      </c>
      <c r="U65" s="115">
        <v>30.5</v>
      </c>
      <c r="V65" s="117">
        <v>28.7</v>
      </c>
    </row>
    <row r="66" spans="1:22" x14ac:dyDescent="0.3">
      <c r="A66" s="52" t="s">
        <v>155</v>
      </c>
      <c r="B66" s="52" t="s">
        <v>223</v>
      </c>
      <c r="C66" s="52" t="s">
        <v>213</v>
      </c>
      <c r="D66" s="52" t="s">
        <v>130</v>
      </c>
      <c r="E66" s="52">
        <v>16</v>
      </c>
      <c r="F66" s="52">
        <v>8</v>
      </c>
      <c r="G66" s="52">
        <v>6</v>
      </c>
      <c r="H66" s="52">
        <v>5.19</v>
      </c>
      <c r="I66" s="52">
        <v>11794</v>
      </c>
      <c r="J66" s="11">
        <f t="shared" si="8"/>
        <v>0.34881107299183722</v>
      </c>
      <c r="L66" s="104"/>
      <c r="M66" s="116"/>
      <c r="N66" s="116"/>
      <c r="O66" s="116"/>
      <c r="P66" s="116"/>
      <c r="Q66" s="98"/>
      <c r="R66" s="97">
        <v>14</v>
      </c>
      <c r="S66" s="115">
        <v>2</v>
      </c>
      <c r="T66" s="115">
        <v>34.200000000000003</v>
      </c>
      <c r="U66" s="115">
        <v>33</v>
      </c>
      <c r="V66" s="117">
        <v>30.4</v>
      </c>
    </row>
    <row r="67" spans="1:22" ht="15" thickBot="1" x14ac:dyDescent="0.35">
      <c r="A67" s="52" t="s">
        <v>155</v>
      </c>
      <c r="B67" s="52" t="s">
        <v>223</v>
      </c>
      <c r="C67" s="52" t="s">
        <v>214</v>
      </c>
      <c r="D67" s="52" t="s">
        <v>130</v>
      </c>
      <c r="E67" s="52">
        <v>16</v>
      </c>
      <c r="F67" s="52">
        <v>8</v>
      </c>
      <c r="G67" s="52">
        <v>6</v>
      </c>
      <c r="H67" s="52">
        <v>24.43</v>
      </c>
      <c r="I67" s="52">
        <v>85470</v>
      </c>
      <c r="J67" s="11">
        <f t="shared" si="8"/>
        <v>2.5278007807878859</v>
      </c>
      <c r="L67" s="105"/>
      <c r="M67" s="106"/>
      <c r="N67" s="106"/>
      <c r="O67" s="106"/>
      <c r="P67" s="106"/>
      <c r="Q67" s="106"/>
      <c r="R67" s="107">
        <v>16</v>
      </c>
      <c r="S67" s="118">
        <v>2.2000000000000002</v>
      </c>
      <c r="T67" s="118">
        <v>35.200000000000003</v>
      </c>
      <c r="U67" s="118">
        <v>34.4</v>
      </c>
      <c r="V67" s="119">
        <v>31</v>
      </c>
    </row>
    <row r="68" spans="1:22" ht="15" thickTop="1" x14ac:dyDescent="0.3">
      <c r="A68" s="52" t="s">
        <v>155</v>
      </c>
      <c r="B68" s="52" t="s">
        <v>223</v>
      </c>
      <c r="C68" s="52" t="s">
        <v>219</v>
      </c>
      <c r="D68" s="52" t="s">
        <v>130</v>
      </c>
      <c r="E68" s="52">
        <v>16</v>
      </c>
      <c r="F68" s="52">
        <v>8</v>
      </c>
      <c r="G68" s="52">
        <v>6</v>
      </c>
      <c r="H68" s="52">
        <v>21.38</v>
      </c>
      <c r="I68" s="52">
        <v>95065</v>
      </c>
      <c r="J68" s="11">
        <f t="shared" si="8"/>
        <v>2.8115757719152965</v>
      </c>
    </row>
    <row r="69" spans="1:22" x14ac:dyDescent="0.3">
      <c r="A69" s="52" t="s">
        <v>155</v>
      </c>
      <c r="B69" s="52" t="s">
        <v>223</v>
      </c>
      <c r="C69" s="52" t="s">
        <v>234</v>
      </c>
      <c r="D69" s="52" t="s">
        <v>130</v>
      </c>
      <c r="E69" s="52">
        <v>16</v>
      </c>
      <c r="F69" s="52">
        <v>8</v>
      </c>
      <c r="G69" s="52">
        <v>6</v>
      </c>
      <c r="H69" s="52">
        <v>12.91</v>
      </c>
      <c r="I69" s="52">
        <v>83284</v>
      </c>
      <c r="J69" s="11">
        <f t="shared" si="8"/>
        <v>2.4631491778066961</v>
      </c>
    </row>
    <row r="70" spans="1:22" x14ac:dyDescent="0.3">
      <c r="A70" s="52" t="s">
        <v>155</v>
      </c>
      <c r="B70" s="52" t="s">
        <v>223</v>
      </c>
      <c r="C70" s="52" t="s">
        <v>213</v>
      </c>
      <c r="D70" s="52" t="s">
        <v>130</v>
      </c>
      <c r="E70" s="52">
        <v>16</v>
      </c>
      <c r="F70" s="52">
        <v>10</v>
      </c>
      <c r="G70" s="52">
        <v>6</v>
      </c>
      <c r="H70" s="52">
        <v>5.19</v>
      </c>
      <c r="I70" s="52">
        <v>12908</v>
      </c>
      <c r="J70" s="11">
        <f t="shared" si="8"/>
        <v>0.38175795575535315</v>
      </c>
    </row>
    <row r="71" spans="1:22" x14ac:dyDescent="0.3">
      <c r="A71" s="52" t="s">
        <v>155</v>
      </c>
      <c r="B71" s="52" t="s">
        <v>223</v>
      </c>
      <c r="C71" s="52" t="s">
        <v>214</v>
      </c>
      <c r="D71" s="52" t="s">
        <v>130</v>
      </c>
      <c r="E71" s="52">
        <v>16</v>
      </c>
      <c r="F71" s="52">
        <v>10</v>
      </c>
      <c r="G71" s="52">
        <v>6</v>
      </c>
      <c r="H71" s="52">
        <v>24.43</v>
      </c>
      <c r="I71" s="52">
        <v>81120</v>
      </c>
      <c r="J71" s="11">
        <f t="shared" si="8"/>
        <v>2.3991482313971373</v>
      </c>
    </row>
    <row r="72" spans="1:22" x14ac:dyDescent="0.3">
      <c r="A72" s="52" t="s">
        <v>155</v>
      </c>
      <c r="B72" s="52" t="s">
        <v>223</v>
      </c>
      <c r="C72" s="52" t="s">
        <v>219</v>
      </c>
      <c r="D72" s="52" t="s">
        <v>130</v>
      </c>
      <c r="E72" s="52">
        <v>16</v>
      </c>
      <c r="F72" s="52">
        <v>10</v>
      </c>
      <c r="G72" s="52">
        <v>6</v>
      </c>
      <c r="H72" s="52">
        <v>21.38</v>
      </c>
      <c r="I72" s="52">
        <v>91787.5</v>
      </c>
      <c r="J72" s="11">
        <f t="shared" si="8"/>
        <v>2.714642730391577</v>
      </c>
    </row>
    <row r="73" spans="1:22" x14ac:dyDescent="0.3">
      <c r="A73" s="52" t="s">
        <v>155</v>
      </c>
      <c r="B73" s="52" t="s">
        <v>223</v>
      </c>
      <c r="C73" s="52" t="s">
        <v>234</v>
      </c>
      <c r="D73" s="52" t="s">
        <v>130</v>
      </c>
      <c r="E73" s="52">
        <v>16</v>
      </c>
      <c r="F73" s="52">
        <v>10</v>
      </c>
      <c r="G73" s="52">
        <v>6</v>
      </c>
      <c r="H73" s="52">
        <v>12.91</v>
      </c>
      <c r="I73" s="52">
        <v>81640</v>
      </c>
      <c r="J73" s="11">
        <f t="shared" si="8"/>
        <v>2.4145273867266059</v>
      </c>
    </row>
    <row r="74" spans="1:22" x14ac:dyDescent="0.3">
      <c r="A74" s="52" t="s">
        <v>155</v>
      </c>
      <c r="B74" s="52" t="s">
        <v>223</v>
      </c>
      <c r="C74" s="52" t="s">
        <v>213</v>
      </c>
      <c r="D74" s="52" t="s">
        <v>130</v>
      </c>
      <c r="E74" s="52">
        <v>16</v>
      </c>
      <c r="F74" s="52">
        <v>12</v>
      </c>
      <c r="G74" s="52">
        <v>6</v>
      </c>
      <c r="H74" s="52">
        <v>5.19</v>
      </c>
      <c r="I74" s="52">
        <v>13636</v>
      </c>
      <c r="J74" s="11">
        <f t="shared" si="8"/>
        <v>0.4032887732166095</v>
      </c>
    </row>
    <row r="75" spans="1:22" x14ac:dyDescent="0.3">
      <c r="A75" s="52" t="s">
        <v>155</v>
      </c>
      <c r="B75" s="52" t="s">
        <v>223</v>
      </c>
      <c r="C75" s="52" t="s">
        <v>214</v>
      </c>
      <c r="D75" s="52" t="s">
        <v>130</v>
      </c>
      <c r="E75" s="52">
        <v>16</v>
      </c>
      <c r="F75" s="52">
        <v>12</v>
      </c>
      <c r="G75" s="52">
        <v>6</v>
      </c>
      <c r="H75" s="52">
        <v>24.43</v>
      </c>
      <c r="I75" s="52">
        <v>80830</v>
      </c>
      <c r="J75" s="11">
        <f t="shared" si="8"/>
        <v>2.3905713947710874</v>
      </c>
    </row>
    <row r="76" spans="1:22" x14ac:dyDescent="0.3">
      <c r="A76" s="52" t="s">
        <v>155</v>
      </c>
      <c r="B76" s="52" t="s">
        <v>223</v>
      </c>
      <c r="C76" s="52" t="s">
        <v>219</v>
      </c>
      <c r="D76" s="52" t="s">
        <v>130</v>
      </c>
      <c r="E76" s="52">
        <v>16</v>
      </c>
      <c r="F76" s="52">
        <v>12</v>
      </c>
      <c r="G76" s="52">
        <v>6</v>
      </c>
      <c r="H76" s="52">
        <v>21.38</v>
      </c>
      <c r="I76" s="52">
        <v>90118</v>
      </c>
      <c r="J76" s="11">
        <f t="shared" si="8"/>
        <v>2.665266769194369</v>
      </c>
    </row>
    <row r="77" spans="1:22" x14ac:dyDescent="0.3">
      <c r="A77" s="52" t="s">
        <v>155</v>
      </c>
      <c r="B77" s="52" t="s">
        <v>223</v>
      </c>
      <c r="C77" s="52" t="s">
        <v>234</v>
      </c>
      <c r="D77" s="52" t="s">
        <v>130</v>
      </c>
      <c r="E77" s="52">
        <v>16</v>
      </c>
      <c r="F77" s="52">
        <v>12</v>
      </c>
      <c r="G77" s="52">
        <v>6</v>
      </c>
      <c r="H77" s="52">
        <v>12.92</v>
      </c>
      <c r="I77" s="52">
        <v>80914</v>
      </c>
      <c r="J77" s="11">
        <f t="shared" si="8"/>
        <v>2.3930557198627707</v>
      </c>
    </row>
    <row r="78" spans="1:22" x14ac:dyDescent="0.3">
      <c r="A78" s="52" t="s">
        <v>155</v>
      </c>
      <c r="B78" s="52" t="s">
        <v>223</v>
      </c>
      <c r="C78" s="52" t="s">
        <v>213</v>
      </c>
      <c r="D78" s="52" t="s">
        <v>130</v>
      </c>
      <c r="E78" s="52">
        <v>16</v>
      </c>
      <c r="F78" s="52">
        <v>14</v>
      </c>
      <c r="G78" s="52">
        <v>6</v>
      </c>
      <c r="H78" s="52">
        <v>5.19</v>
      </c>
      <c r="I78" s="52">
        <v>14342</v>
      </c>
      <c r="J78" s="11">
        <f t="shared" si="8"/>
        <v>0.42416893410623446</v>
      </c>
    </row>
    <row r="79" spans="1:22" x14ac:dyDescent="0.3">
      <c r="A79" s="52" t="s">
        <v>155</v>
      </c>
      <c r="B79" s="52" t="s">
        <v>223</v>
      </c>
      <c r="C79" s="52" t="s">
        <v>214</v>
      </c>
      <c r="D79" s="52" t="s">
        <v>130</v>
      </c>
      <c r="E79" s="52">
        <v>16</v>
      </c>
      <c r="F79" s="52">
        <v>14</v>
      </c>
      <c r="G79" s="52">
        <v>6</v>
      </c>
      <c r="H79" s="52">
        <v>24.43</v>
      </c>
      <c r="I79" s="52">
        <v>72526</v>
      </c>
      <c r="J79" s="11">
        <f t="shared" si="8"/>
        <v>2.1449781142789544</v>
      </c>
    </row>
    <row r="80" spans="1:22" x14ac:dyDescent="0.3">
      <c r="A80" s="52" t="s">
        <v>155</v>
      </c>
      <c r="B80" s="52" t="s">
        <v>223</v>
      </c>
      <c r="C80" s="52" t="s">
        <v>219</v>
      </c>
      <c r="D80" s="52" t="s">
        <v>130</v>
      </c>
      <c r="E80" s="52">
        <v>16</v>
      </c>
      <c r="F80" s="52">
        <v>14</v>
      </c>
      <c r="G80" s="52">
        <v>6</v>
      </c>
      <c r="H80" s="52">
        <v>21.38</v>
      </c>
      <c r="I80" s="52">
        <v>81807.5</v>
      </c>
      <c r="J80" s="11">
        <f t="shared" si="8"/>
        <v>2.4194812492606177</v>
      </c>
    </row>
    <row r="81" spans="1:10" x14ac:dyDescent="0.3">
      <c r="A81" s="52" t="s">
        <v>155</v>
      </c>
      <c r="B81" s="52" t="s">
        <v>223</v>
      </c>
      <c r="C81" s="52" t="s">
        <v>234</v>
      </c>
      <c r="D81" s="52" t="s">
        <v>130</v>
      </c>
      <c r="E81" s="52">
        <v>16</v>
      </c>
      <c r="F81" s="52">
        <v>14</v>
      </c>
      <c r="G81" s="52">
        <v>6</v>
      </c>
      <c r="H81" s="52">
        <v>12.91</v>
      </c>
      <c r="I81" s="52">
        <v>75408</v>
      </c>
      <c r="J81" s="11">
        <f t="shared" si="8"/>
        <v>2.2302141251626639</v>
      </c>
    </row>
    <row r="82" spans="1:10" x14ac:dyDescent="0.3">
      <c r="A82" s="52" t="s">
        <v>155</v>
      </c>
      <c r="B82" s="52" t="s">
        <v>223</v>
      </c>
      <c r="C82" s="52" t="s">
        <v>213</v>
      </c>
      <c r="D82" s="52" t="s">
        <v>130</v>
      </c>
      <c r="E82" s="52">
        <v>16</v>
      </c>
      <c r="F82" s="52">
        <v>16</v>
      </c>
      <c r="G82" s="52">
        <v>6</v>
      </c>
      <c r="H82" s="52">
        <v>5.19</v>
      </c>
      <c r="I82" s="52">
        <v>14620</v>
      </c>
      <c r="J82" s="11">
        <f t="shared" si="8"/>
        <v>0.43239086714775821</v>
      </c>
    </row>
    <row r="83" spans="1:10" x14ac:dyDescent="0.3">
      <c r="A83" s="52" t="s">
        <v>155</v>
      </c>
      <c r="B83" s="52" t="s">
        <v>223</v>
      </c>
      <c r="C83" s="52" t="s">
        <v>214</v>
      </c>
      <c r="D83" s="52" t="s">
        <v>130</v>
      </c>
      <c r="E83" s="52">
        <v>16</v>
      </c>
      <c r="F83" s="52">
        <v>16</v>
      </c>
      <c r="G83" s="52">
        <v>6</v>
      </c>
      <c r="H83" s="52">
        <v>24.43</v>
      </c>
      <c r="I83" s="52">
        <v>72632.5</v>
      </c>
      <c r="J83" s="11">
        <f t="shared" si="8"/>
        <v>2.1481278835916244</v>
      </c>
    </row>
    <row r="84" spans="1:10" x14ac:dyDescent="0.3">
      <c r="A84" s="52" t="s">
        <v>155</v>
      </c>
      <c r="B84" s="52" t="s">
        <v>223</v>
      </c>
      <c r="C84" s="52" t="s">
        <v>219</v>
      </c>
      <c r="D84" s="52" t="s">
        <v>130</v>
      </c>
      <c r="E84" s="52">
        <v>16</v>
      </c>
      <c r="F84" s="52">
        <v>16</v>
      </c>
      <c r="G84" s="52">
        <v>6</v>
      </c>
      <c r="H84" s="52">
        <v>21.38</v>
      </c>
      <c r="I84" s="52">
        <v>80075</v>
      </c>
      <c r="J84" s="11">
        <f t="shared" si="8"/>
        <v>2.368242044244647</v>
      </c>
    </row>
    <row r="85" spans="1:10" x14ac:dyDescent="0.3">
      <c r="A85" s="52" t="s">
        <v>155</v>
      </c>
      <c r="B85" s="52" t="s">
        <v>223</v>
      </c>
      <c r="C85" s="52" t="s">
        <v>234</v>
      </c>
      <c r="D85" s="52" t="s">
        <v>130</v>
      </c>
      <c r="E85" s="52">
        <v>16</v>
      </c>
      <c r="F85" s="52">
        <v>16</v>
      </c>
      <c r="G85" s="52">
        <v>6</v>
      </c>
      <c r="H85" s="52">
        <v>12.91</v>
      </c>
      <c r="I85" s="52">
        <v>72102</v>
      </c>
      <c r="J85" s="11">
        <f t="shared" si="8"/>
        <v>2.132438187625695</v>
      </c>
    </row>
    <row r="86" spans="1:10" x14ac:dyDescent="0.3">
      <c r="A86" s="52" t="s">
        <v>155</v>
      </c>
      <c r="B86" s="52" t="s">
        <v>224</v>
      </c>
      <c r="C86" s="52" t="s">
        <v>213</v>
      </c>
      <c r="D86" s="52" t="s">
        <v>130</v>
      </c>
      <c r="E86" s="52">
        <v>25</v>
      </c>
      <c r="F86" s="52">
        <v>4</v>
      </c>
      <c r="G86" s="52">
        <v>1</v>
      </c>
      <c r="H86" s="52">
        <v>1</v>
      </c>
      <c r="I86" s="52">
        <v>63.3</v>
      </c>
      <c r="J86" s="11">
        <f t="shared" ref="J86:J89" si="9">I86/I$90</f>
        <v>0.77573529411764708</v>
      </c>
    </row>
    <row r="87" spans="1:10" x14ac:dyDescent="0.3">
      <c r="A87" s="52" t="s">
        <v>155</v>
      </c>
      <c r="B87" s="52" t="s">
        <v>224</v>
      </c>
      <c r="C87" s="52" t="s">
        <v>214</v>
      </c>
      <c r="D87" s="52" t="s">
        <v>130</v>
      </c>
      <c r="E87" s="52">
        <v>25</v>
      </c>
      <c r="F87" s="52">
        <v>4</v>
      </c>
      <c r="G87" s="52">
        <v>1</v>
      </c>
      <c r="H87" s="52">
        <v>1.04</v>
      </c>
      <c r="I87" s="52">
        <v>67.2</v>
      </c>
      <c r="J87" s="11">
        <f t="shared" si="9"/>
        <v>0.82352941176470595</v>
      </c>
    </row>
    <row r="88" spans="1:10" x14ac:dyDescent="0.3">
      <c r="A88" s="52" t="s">
        <v>155</v>
      </c>
      <c r="B88" s="52" t="s">
        <v>224</v>
      </c>
      <c r="C88" s="52" t="s">
        <v>219</v>
      </c>
      <c r="D88" s="52" t="s">
        <v>130</v>
      </c>
      <c r="E88" s="52">
        <v>25</v>
      </c>
      <c r="F88" s="52">
        <v>4</v>
      </c>
      <c r="G88" s="52">
        <v>1</v>
      </c>
      <c r="H88" s="52">
        <v>1.71</v>
      </c>
      <c r="I88" s="52">
        <v>114.5</v>
      </c>
      <c r="J88" s="11">
        <f t="shared" si="9"/>
        <v>1.403186274509804</v>
      </c>
    </row>
    <row r="89" spans="1:10" x14ac:dyDescent="0.3">
      <c r="A89" s="52" t="s">
        <v>155</v>
      </c>
      <c r="B89" s="52" t="s">
        <v>224</v>
      </c>
      <c r="C89" s="52" t="s">
        <v>234</v>
      </c>
      <c r="D89" s="52" t="s">
        <v>130</v>
      </c>
      <c r="E89" s="52">
        <v>25</v>
      </c>
      <c r="F89" s="52">
        <v>4</v>
      </c>
      <c r="G89" s="52">
        <v>1</v>
      </c>
      <c r="H89" s="52">
        <v>12.51</v>
      </c>
      <c r="I89" s="52">
        <v>422.6</v>
      </c>
      <c r="J89" s="11">
        <f t="shared" si="9"/>
        <v>5.1789215686274517</v>
      </c>
    </row>
    <row r="90" spans="1:10" x14ac:dyDescent="0.3">
      <c r="A90" s="52" t="s">
        <v>155</v>
      </c>
      <c r="B90" s="52" t="s">
        <v>224</v>
      </c>
      <c r="C90" s="52" t="s">
        <v>213</v>
      </c>
      <c r="D90" s="52" t="s">
        <v>130</v>
      </c>
      <c r="E90" s="52">
        <v>25</v>
      </c>
      <c r="F90" s="52">
        <v>4</v>
      </c>
      <c r="G90" s="52">
        <v>4</v>
      </c>
      <c r="H90" s="52">
        <v>3.36</v>
      </c>
      <c r="I90" s="52">
        <v>81.599999999999994</v>
      </c>
      <c r="J90" s="11">
        <f>I90/I$90</f>
        <v>1</v>
      </c>
    </row>
    <row r="91" spans="1:10" x14ac:dyDescent="0.3">
      <c r="A91" s="52" t="s">
        <v>155</v>
      </c>
      <c r="B91" s="52" t="s">
        <v>224</v>
      </c>
      <c r="C91" s="52" t="s">
        <v>214</v>
      </c>
      <c r="D91" s="52" t="s">
        <v>130</v>
      </c>
      <c r="E91" s="52">
        <v>25</v>
      </c>
      <c r="F91" s="52">
        <v>4</v>
      </c>
      <c r="G91" s="52">
        <v>4</v>
      </c>
      <c r="H91" s="52">
        <v>17.940000000000001</v>
      </c>
      <c r="I91" s="52">
        <v>464.2</v>
      </c>
      <c r="J91" s="11">
        <f t="shared" ref="J91:J121" si="10">I91/I$90</f>
        <v>5.6887254901960791</v>
      </c>
    </row>
    <row r="92" spans="1:10" x14ac:dyDescent="0.3">
      <c r="A92" s="52" t="s">
        <v>155</v>
      </c>
      <c r="B92" s="52" t="s">
        <v>224</v>
      </c>
      <c r="C92" s="52" t="s">
        <v>219</v>
      </c>
      <c r="D92" s="52" t="s">
        <v>130</v>
      </c>
      <c r="E92" s="52">
        <v>25</v>
      </c>
      <c r="F92" s="52">
        <v>4</v>
      </c>
      <c r="G92" s="52">
        <v>4</v>
      </c>
      <c r="H92" s="52">
        <v>12.23</v>
      </c>
      <c r="I92" s="52">
        <v>388.5</v>
      </c>
      <c r="J92" s="11">
        <f t="shared" si="10"/>
        <v>4.7610294117647065</v>
      </c>
    </row>
    <row r="93" spans="1:10" x14ac:dyDescent="0.3">
      <c r="A93" s="52" t="s">
        <v>155</v>
      </c>
      <c r="B93" s="52" t="s">
        <v>224</v>
      </c>
      <c r="C93" s="52" t="s">
        <v>234</v>
      </c>
      <c r="D93" s="52" t="s">
        <v>130</v>
      </c>
      <c r="E93" s="52">
        <v>25</v>
      </c>
      <c r="F93" s="52">
        <v>4</v>
      </c>
      <c r="G93" s="52">
        <v>4</v>
      </c>
      <c r="H93" s="52">
        <v>12.52</v>
      </c>
      <c r="I93" s="52">
        <v>426.5</v>
      </c>
      <c r="J93" s="11">
        <f t="shared" si="10"/>
        <v>5.2267156862745106</v>
      </c>
    </row>
    <row r="94" spans="1:10" x14ac:dyDescent="0.3">
      <c r="A94" s="52" t="s">
        <v>155</v>
      </c>
      <c r="B94" s="52" t="s">
        <v>224</v>
      </c>
      <c r="C94" s="52" t="s">
        <v>213</v>
      </c>
      <c r="D94" s="52" t="s">
        <v>130</v>
      </c>
      <c r="E94" s="52">
        <v>25</v>
      </c>
      <c r="F94" s="52">
        <v>4</v>
      </c>
      <c r="G94" s="52">
        <v>6</v>
      </c>
      <c r="H94" s="52">
        <v>5.08</v>
      </c>
      <c r="I94" s="52">
        <v>28.7</v>
      </c>
      <c r="J94" s="11">
        <f t="shared" si="10"/>
        <v>0.35171568627450983</v>
      </c>
    </row>
    <row r="95" spans="1:10" x14ac:dyDescent="0.3">
      <c r="A95" s="52" t="s">
        <v>155</v>
      </c>
      <c r="B95" s="52" t="s">
        <v>224</v>
      </c>
      <c r="C95" s="52" t="s">
        <v>214</v>
      </c>
      <c r="D95" s="52" t="s">
        <v>130</v>
      </c>
      <c r="E95" s="52">
        <v>25</v>
      </c>
      <c r="F95" s="52">
        <v>4</v>
      </c>
      <c r="G95" s="52">
        <v>6</v>
      </c>
      <c r="H95" s="52">
        <v>22.42</v>
      </c>
      <c r="I95" s="52">
        <v>462.9</v>
      </c>
      <c r="J95" s="11">
        <f t="shared" si="10"/>
        <v>5.6727941176470589</v>
      </c>
    </row>
    <row r="96" spans="1:10" x14ac:dyDescent="0.3">
      <c r="A96" s="52" t="s">
        <v>155</v>
      </c>
      <c r="B96" s="52" t="s">
        <v>224</v>
      </c>
      <c r="C96" s="52" t="s">
        <v>219</v>
      </c>
      <c r="D96" s="52" t="s">
        <v>130</v>
      </c>
      <c r="E96" s="52">
        <v>25</v>
      </c>
      <c r="F96" s="52">
        <v>4</v>
      </c>
      <c r="G96" s="52">
        <v>6</v>
      </c>
      <c r="H96" s="52">
        <v>20.71</v>
      </c>
      <c r="I96" s="52">
        <v>226.3</v>
      </c>
      <c r="J96" s="11">
        <f t="shared" si="10"/>
        <v>2.7732843137254903</v>
      </c>
    </row>
    <row r="97" spans="1:10" x14ac:dyDescent="0.3">
      <c r="A97" s="52" t="s">
        <v>155</v>
      </c>
      <c r="B97" s="52" t="s">
        <v>224</v>
      </c>
      <c r="C97" s="52" t="s">
        <v>234</v>
      </c>
      <c r="D97" s="52" t="s">
        <v>130</v>
      </c>
      <c r="E97" s="52">
        <v>25</v>
      </c>
      <c r="F97" s="52">
        <v>4</v>
      </c>
      <c r="G97" s="52">
        <v>6</v>
      </c>
      <c r="H97" s="52">
        <v>12.51</v>
      </c>
      <c r="I97" s="52">
        <v>425</v>
      </c>
      <c r="J97" s="11">
        <f t="shared" si="10"/>
        <v>5.2083333333333339</v>
      </c>
    </row>
    <row r="98" spans="1:10" x14ac:dyDescent="0.3">
      <c r="A98" s="52" t="s">
        <v>155</v>
      </c>
      <c r="B98" s="52" t="s">
        <v>224</v>
      </c>
      <c r="C98" s="52" t="s">
        <v>213</v>
      </c>
      <c r="D98" s="52" t="s">
        <v>130</v>
      </c>
      <c r="E98" s="52">
        <v>25</v>
      </c>
      <c r="F98" s="52">
        <v>6</v>
      </c>
      <c r="G98" s="52">
        <v>6</v>
      </c>
      <c r="H98" s="52">
        <v>5.08</v>
      </c>
      <c r="I98" s="52">
        <v>41.7</v>
      </c>
      <c r="J98" s="11">
        <f t="shared" si="10"/>
        <v>0.51102941176470595</v>
      </c>
    </row>
    <row r="99" spans="1:10" x14ac:dyDescent="0.3">
      <c r="A99" s="52" t="s">
        <v>155</v>
      </c>
      <c r="B99" s="52" t="s">
        <v>224</v>
      </c>
      <c r="C99" s="52" t="s">
        <v>214</v>
      </c>
      <c r="D99" s="52" t="s">
        <v>130</v>
      </c>
      <c r="E99" s="52">
        <v>25</v>
      </c>
      <c r="F99" s="52">
        <v>6</v>
      </c>
      <c r="G99" s="52">
        <v>6</v>
      </c>
      <c r="H99" s="52">
        <v>22.42</v>
      </c>
      <c r="I99" s="52">
        <v>652.9</v>
      </c>
      <c r="J99" s="11">
        <f t="shared" si="10"/>
        <v>8.0012254901960791</v>
      </c>
    </row>
    <row r="100" spans="1:10" x14ac:dyDescent="0.3">
      <c r="A100" s="52" t="s">
        <v>155</v>
      </c>
      <c r="B100" s="52" t="s">
        <v>224</v>
      </c>
      <c r="C100" s="52" t="s">
        <v>219</v>
      </c>
      <c r="D100" s="52" t="s">
        <v>130</v>
      </c>
      <c r="E100" s="52">
        <v>25</v>
      </c>
      <c r="F100" s="52">
        <v>6</v>
      </c>
      <c r="G100" s="52">
        <v>6</v>
      </c>
      <c r="H100" s="52">
        <v>20.7</v>
      </c>
      <c r="I100" s="52">
        <v>324.60000000000002</v>
      </c>
      <c r="J100" s="11">
        <f t="shared" si="10"/>
        <v>3.9779411764705888</v>
      </c>
    </row>
    <row r="101" spans="1:10" x14ac:dyDescent="0.3">
      <c r="A101" s="52" t="s">
        <v>155</v>
      </c>
      <c r="B101" s="52" t="s">
        <v>224</v>
      </c>
      <c r="C101" s="52" t="s">
        <v>234</v>
      </c>
      <c r="D101" s="52" t="s">
        <v>130</v>
      </c>
      <c r="E101" s="52">
        <v>25</v>
      </c>
      <c r="F101" s="52">
        <v>6</v>
      </c>
      <c r="G101" s="52">
        <v>6</v>
      </c>
      <c r="H101" s="52">
        <v>12.48</v>
      </c>
      <c r="I101" s="52">
        <v>611</v>
      </c>
      <c r="J101" s="11">
        <f t="shared" si="10"/>
        <v>7.4877450980392162</v>
      </c>
    </row>
    <row r="102" spans="1:10" x14ac:dyDescent="0.3">
      <c r="A102" s="52" t="s">
        <v>155</v>
      </c>
      <c r="B102" s="52" t="s">
        <v>224</v>
      </c>
      <c r="C102" s="52" t="s">
        <v>213</v>
      </c>
      <c r="D102" s="52" t="s">
        <v>130</v>
      </c>
      <c r="E102" s="52">
        <v>25</v>
      </c>
      <c r="F102" s="52">
        <v>8</v>
      </c>
      <c r="G102" s="52">
        <v>6</v>
      </c>
      <c r="H102" s="52">
        <v>5.08</v>
      </c>
      <c r="I102" s="52">
        <v>54.2</v>
      </c>
      <c r="J102" s="11">
        <f t="shared" si="10"/>
        <v>0.66421568627450989</v>
      </c>
    </row>
    <row r="103" spans="1:10" x14ac:dyDescent="0.3">
      <c r="A103" s="52" t="s">
        <v>155</v>
      </c>
      <c r="B103" s="52" t="s">
        <v>224</v>
      </c>
      <c r="C103" s="52" t="s">
        <v>214</v>
      </c>
      <c r="D103" s="52" t="s">
        <v>130</v>
      </c>
      <c r="E103" s="52">
        <v>25</v>
      </c>
      <c r="F103" s="52">
        <v>8</v>
      </c>
      <c r="G103" s="52">
        <v>6</v>
      </c>
      <c r="H103" s="52">
        <v>22.42</v>
      </c>
      <c r="I103" s="52">
        <v>807.1</v>
      </c>
      <c r="J103" s="11">
        <f t="shared" si="10"/>
        <v>9.8909313725490211</v>
      </c>
    </row>
    <row r="104" spans="1:10" x14ac:dyDescent="0.3">
      <c r="A104" s="52" t="s">
        <v>155</v>
      </c>
      <c r="B104" s="52" t="s">
        <v>224</v>
      </c>
      <c r="C104" s="52" t="s">
        <v>219</v>
      </c>
      <c r="D104" s="52" t="s">
        <v>130</v>
      </c>
      <c r="E104" s="52">
        <v>25</v>
      </c>
      <c r="F104" s="52">
        <v>8</v>
      </c>
      <c r="G104" s="52">
        <v>6</v>
      </c>
      <c r="H104" s="52">
        <v>20.7</v>
      </c>
      <c r="I104" s="52">
        <v>407.5</v>
      </c>
      <c r="J104" s="11">
        <f t="shared" si="10"/>
        <v>4.9938725490196081</v>
      </c>
    </row>
    <row r="105" spans="1:10" x14ac:dyDescent="0.3">
      <c r="A105" s="52" t="s">
        <v>155</v>
      </c>
      <c r="B105" s="52" t="s">
        <v>224</v>
      </c>
      <c r="C105" s="52" t="s">
        <v>234</v>
      </c>
      <c r="D105" s="52" t="s">
        <v>130</v>
      </c>
      <c r="E105" s="52">
        <v>25</v>
      </c>
      <c r="F105" s="52">
        <v>8</v>
      </c>
      <c r="G105" s="52">
        <v>6</v>
      </c>
      <c r="H105" s="52">
        <v>12.49</v>
      </c>
      <c r="I105" s="52">
        <v>761.5</v>
      </c>
      <c r="J105" s="11">
        <f t="shared" si="10"/>
        <v>9.3321078431372548</v>
      </c>
    </row>
    <row r="106" spans="1:10" x14ac:dyDescent="0.3">
      <c r="A106" s="52" t="s">
        <v>155</v>
      </c>
      <c r="B106" s="52" t="s">
        <v>224</v>
      </c>
      <c r="C106" s="52" t="s">
        <v>213</v>
      </c>
      <c r="D106" s="52" t="s">
        <v>130</v>
      </c>
      <c r="E106" s="52">
        <v>25</v>
      </c>
      <c r="F106" s="52">
        <v>10</v>
      </c>
      <c r="G106" s="52">
        <v>6</v>
      </c>
      <c r="H106" s="52">
        <v>5.08</v>
      </c>
      <c r="I106" s="52">
        <v>66.2</v>
      </c>
      <c r="J106" s="11">
        <f t="shared" si="10"/>
        <v>0.81127450980392168</v>
      </c>
    </row>
    <row r="107" spans="1:10" x14ac:dyDescent="0.3">
      <c r="A107" s="52" t="s">
        <v>155</v>
      </c>
      <c r="B107" s="52" t="s">
        <v>224</v>
      </c>
      <c r="C107" s="52" t="s">
        <v>214</v>
      </c>
      <c r="D107" s="52" t="s">
        <v>130</v>
      </c>
      <c r="E107" s="52">
        <v>25</v>
      </c>
      <c r="F107" s="52">
        <v>10</v>
      </c>
      <c r="G107" s="52">
        <v>6</v>
      </c>
      <c r="H107" s="52">
        <v>22.42</v>
      </c>
      <c r="I107" s="52">
        <v>936.3</v>
      </c>
      <c r="J107" s="11">
        <f t="shared" si="10"/>
        <v>11.474264705882353</v>
      </c>
    </row>
    <row r="108" spans="1:10" x14ac:dyDescent="0.3">
      <c r="A108" s="52" t="s">
        <v>155</v>
      </c>
      <c r="B108" s="52" t="s">
        <v>224</v>
      </c>
      <c r="C108" s="52" t="s">
        <v>219</v>
      </c>
      <c r="D108" s="52" t="s">
        <v>130</v>
      </c>
      <c r="E108" s="52">
        <v>25</v>
      </c>
      <c r="F108" s="52">
        <v>10</v>
      </c>
      <c r="G108" s="52">
        <v>6</v>
      </c>
      <c r="H108" s="52">
        <v>20.69</v>
      </c>
      <c r="I108" s="52">
        <v>488.7</v>
      </c>
      <c r="J108" s="11">
        <f t="shared" si="10"/>
        <v>5.9889705882352944</v>
      </c>
    </row>
    <row r="109" spans="1:10" x14ac:dyDescent="0.3">
      <c r="A109" s="52" t="s">
        <v>155</v>
      </c>
      <c r="B109" s="52" t="s">
        <v>224</v>
      </c>
      <c r="C109" s="52" t="s">
        <v>234</v>
      </c>
      <c r="D109" s="52" t="s">
        <v>130</v>
      </c>
      <c r="E109" s="52">
        <v>25</v>
      </c>
      <c r="F109" s="52">
        <v>10</v>
      </c>
      <c r="G109" s="52">
        <v>6</v>
      </c>
      <c r="H109" s="52">
        <v>12.48</v>
      </c>
      <c r="I109" s="52">
        <v>885.1</v>
      </c>
      <c r="J109" s="11">
        <f t="shared" si="10"/>
        <v>10.846813725490197</v>
      </c>
    </row>
    <row r="110" spans="1:10" x14ac:dyDescent="0.3">
      <c r="A110" s="52" t="s">
        <v>155</v>
      </c>
      <c r="B110" s="52" t="s">
        <v>224</v>
      </c>
      <c r="C110" s="52" t="s">
        <v>213</v>
      </c>
      <c r="D110" s="52" t="s">
        <v>130</v>
      </c>
      <c r="E110" s="52">
        <v>25</v>
      </c>
      <c r="F110" s="52">
        <v>12</v>
      </c>
      <c r="G110" s="52">
        <v>6</v>
      </c>
      <c r="H110" s="52">
        <v>5.08</v>
      </c>
      <c r="I110" s="52">
        <v>74.400000000000006</v>
      </c>
      <c r="J110" s="11">
        <f t="shared" si="10"/>
        <v>0.91176470588235303</v>
      </c>
    </row>
    <row r="111" spans="1:10" x14ac:dyDescent="0.3">
      <c r="A111" s="52" t="s">
        <v>155</v>
      </c>
      <c r="B111" s="52" t="s">
        <v>224</v>
      </c>
      <c r="C111" s="52" t="s">
        <v>214</v>
      </c>
      <c r="D111" s="52" t="s">
        <v>130</v>
      </c>
      <c r="E111" s="52">
        <v>25</v>
      </c>
      <c r="F111" s="52">
        <v>12</v>
      </c>
      <c r="G111" s="52">
        <v>6</v>
      </c>
      <c r="H111" s="52">
        <v>22.42</v>
      </c>
      <c r="I111" s="52">
        <v>1010.8</v>
      </c>
      <c r="J111" s="11">
        <f t="shared" si="10"/>
        <v>12.387254901960784</v>
      </c>
    </row>
    <row r="112" spans="1:10" x14ac:dyDescent="0.3">
      <c r="A112" s="52" t="s">
        <v>155</v>
      </c>
      <c r="B112" s="52" t="s">
        <v>224</v>
      </c>
      <c r="C112" s="52" t="s">
        <v>219</v>
      </c>
      <c r="D112" s="52" t="s">
        <v>130</v>
      </c>
      <c r="E112" s="52">
        <v>25</v>
      </c>
      <c r="F112" s="52">
        <v>12</v>
      </c>
      <c r="G112" s="52">
        <v>6</v>
      </c>
      <c r="H112" s="52">
        <v>20.7</v>
      </c>
      <c r="I112" s="52">
        <v>526.29999999999995</v>
      </c>
      <c r="J112" s="11">
        <f t="shared" si="10"/>
        <v>6.4497549019607838</v>
      </c>
    </row>
    <row r="113" spans="1:10" x14ac:dyDescent="0.3">
      <c r="A113" s="52" t="s">
        <v>155</v>
      </c>
      <c r="B113" s="52" t="s">
        <v>224</v>
      </c>
      <c r="C113" s="52" t="s">
        <v>234</v>
      </c>
      <c r="D113" s="52" t="s">
        <v>130</v>
      </c>
      <c r="E113" s="52">
        <v>25</v>
      </c>
      <c r="F113" s="52">
        <v>12</v>
      </c>
      <c r="G113" s="52">
        <v>6</v>
      </c>
      <c r="H113" s="52">
        <v>12.49</v>
      </c>
      <c r="I113" s="52">
        <v>981</v>
      </c>
      <c r="J113" s="11">
        <f t="shared" si="10"/>
        <v>12.022058823529413</v>
      </c>
    </row>
    <row r="114" spans="1:10" x14ac:dyDescent="0.3">
      <c r="A114" s="52" t="s">
        <v>155</v>
      </c>
      <c r="B114" s="52" t="s">
        <v>224</v>
      </c>
      <c r="C114" s="52" t="s">
        <v>213</v>
      </c>
      <c r="D114" s="52" t="s">
        <v>130</v>
      </c>
      <c r="E114" s="52">
        <v>25</v>
      </c>
      <c r="F114" s="52">
        <v>14</v>
      </c>
      <c r="G114" s="52">
        <v>6</v>
      </c>
      <c r="H114" s="52">
        <v>5.08</v>
      </c>
      <c r="I114" s="52">
        <v>82.1</v>
      </c>
      <c r="J114" s="11">
        <f t="shared" si="10"/>
        <v>1.0061274509803921</v>
      </c>
    </row>
    <row r="115" spans="1:10" x14ac:dyDescent="0.3">
      <c r="A115" s="52" t="s">
        <v>155</v>
      </c>
      <c r="B115" s="52" t="s">
        <v>224</v>
      </c>
      <c r="C115" s="52" t="s">
        <v>214</v>
      </c>
      <c r="D115" s="52" t="s">
        <v>130</v>
      </c>
      <c r="E115" s="52">
        <v>25</v>
      </c>
      <c r="F115" s="52">
        <v>14</v>
      </c>
      <c r="G115" s="52">
        <v>6</v>
      </c>
      <c r="H115" s="52">
        <v>22.42</v>
      </c>
      <c r="I115" s="52">
        <v>1090.5999999999999</v>
      </c>
      <c r="J115" s="11">
        <f t="shared" si="10"/>
        <v>13.365196078431373</v>
      </c>
    </row>
    <row r="116" spans="1:10" x14ac:dyDescent="0.3">
      <c r="A116" s="52" t="s">
        <v>155</v>
      </c>
      <c r="B116" s="52" t="s">
        <v>224</v>
      </c>
      <c r="C116" s="52" t="s">
        <v>219</v>
      </c>
      <c r="D116" s="52" t="s">
        <v>130</v>
      </c>
      <c r="E116" s="52">
        <v>25</v>
      </c>
      <c r="F116" s="52">
        <v>14</v>
      </c>
      <c r="G116" s="52">
        <v>6</v>
      </c>
      <c r="H116" s="52">
        <v>20.69</v>
      </c>
      <c r="I116" s="52">
        <v>570.1</v>
      </c>
      <c r="J116" s="11">
        <f t="shared" si="10"/>
        <v>6.986519607843138</v>
      </c>
    </row>
    <row r="117" spans="1:10" x14ac:dyDescent="0.3">
      <c r="A117" s="52" t="s">
        <v>155</v>
      </c>
      <c r="B117" s="52" t="s">
        <v>224</v>
      </c>
      <c r="C117" s="52" t="s">
        <v>234</v>
      </c>
      <c r="D117" s="52" t="s">
        <v>130</v>
      </c>
      <c r="E117" s="52">
        <v>25</v>
      </c>
      <c r="F117" s="52">
        <v>14</v>
      </c>
      <c r="G117" s="52">
        <v>6</v>
      </c>
      <c r="H117" s="52">
        <v>12.48</v>
      </c>
      <c r="I117" s="52">
        <v>1020.8</v>
      </c>
      <c r="J117" s="11">
        <f t="shared" si="10"/>
        <v>12.509803921568627</v>
      </c>
    </row>
    <row r="118" spans="1:10" x14ac:dyDescent="0.3">
      <c r="A118" s="52" t="s">
        <v>155</v>
      </c>
      <c r="B118" s="52" t="s">
        <v>224</v>
      </c>
      <c r="C118" s="52" t="s">
        <v>213</v>
      </c>
      <c r="D118" s="52" t="s">
        <v>130</v>
      </c>
      <c r="E118" s="52">
        <v>25</v>
      </c>
      <c r="F118" s="52">
        <v>16</v>
      </c>
      <c r="G118" s="52">
        <v>6</v>
      </c>
      <c r="H118" s="52">
        <v>5.08</v>
      </c>
      <c r="I118" s="52">
        <v>91.2</v>
      </c>
      <c r="J118" s="11">
        <f t="shared" si="10"/>
        <v>1.1176470588235294</v>
      </c>
    </row>
    <row r="119" spans="1:10" x14ac:dyDescent="0.3">
      <c r="A119" s="52" t="s">
        <v>155</v>
      </c>
      <c r="B119" s="52" t="s">
        <v>224</v>
      </c>
      <c r="C119" s="52" t="s">
        <v>214</v>
      </c>
      <c r="D119" s="52" t="s">
        <v>130</v>
      </c>
      <c r="E119" s="52">
        <v>25</v>
      </c>
      <c r="F119" s="52">
        <v>16</v>
      </c>
      <c r="G119" s="52">
        <v>6</v>
      </c>
      <c r="H119" s="52">
        <v>22.42</v>
      </c>
      <c r="I119" s="52">
        <v>1143.2</v>
      </c>
      <c r="J119" s="11">
        <f t="shared" si="10"/>
        <v>14.009803921568629</v>
      </c>
    </row>
    <row r="120" spans="1:10" x14ac:dyDescent="0.3">
      <c r="A120" s="52" t="s">
        <v>155</v>
      </c>
      <c r="B120" s="52" t="s">
        <v>224</v>
      </c>
      <c r="C120" s="52" t="s">
        <v>219</v>
      </c>
      <c r="D120" s="52" t="s">
        <v>130</v>
      </c>
      <c r="E120" s="52">
        <v>25</v>
      </c>
      <c r="F120" s="52">
        <v>16</v>
      </c>
      <c r="G120" s="52">
        <v>6</v>
      </c>
      <c r="H120" s="52">
        <v>20.69</v>
      </c>
      <c r="I120" s="52">
        <v>616.4</v>
      </c>
      <c r="J120" s="11">
        <f t="shared" si="10"/>
        <v>7.5539215686274508</v>
      </c>
    </row>
    <row r="121" spans="1:10" x14ac:dyDescent="0.3">
      <c r="A121" s="52" t="s">
        <v>155</v>
      </c>
      <c r="B121" s="52" t="s">
        <v>224</v>
      </c>
      <c r="C121" s="52" t="s">
        <v>234</v>
      </c>
      <c r="D121" s="52" t="s">
        <v>130</v>
      </c>
      <c r="E121" s="52">
        <v>25</v>
      </c>
      <c r="F121" s="52">
        <v>16</v>
      </c>
      <c r="G121" s="52">
        <v>6</v>
      </c>
      <c r="H121" s="52">
        <v>12.48</v>
      </c>
      <c r="I121" s="52">
        <v>1023.4</v>
      </c>
      <c r="J121" s="11">
        <f t="shared" si="10"/>
        <v>12.541666666666668</v>
      </c>
    </row>
    <row r="122" spans="1:10" x14ac:dyDescent="0.3">
      <c r="A122" s="52" t="s">
        <v>155</v>
      </c>
      <c r="B122" s="52" t="s">
        <v>225</v>
      </c>
      <c r="C122" s="52" t="s">
        <v>213</v>
      </c>
      <c r="D122" s="52" t="s">
        <v>130</v>
      </c>
      <c r="E122" s="52">
        <v>30</v>
      </c>
      <c r="F122" s="52">
        <v>4</v>
      </c>
      <c r="G122" s="52">
        <v>1</v>
      </c>
      <c r="H122" s="52">
        <v>136.97</v>
      </c>
      <c r="I122" s="52">
        <v>1.4</v>
      </c>
      <c r="J122" s="11">
        <f t="shared" ref="J122:J125" si="11">I122/I$126</f>
        <v>0.63636363636363624</v>
      </c>
    </row>
    <row r="123" spans="1:10" x14ac:dyDescent="0.3">
      <c r="A123" s="52" t="s">
        <v>155</v>
      </c>
      <c r="B123" s="52" t="s">
        <v>225</v>
      </c>
      <c r="C123" s="52" t="s">
        <v>214</v>
      </c>
      <c r="D123" s="52" t="s">
        <v>130</v>
      </c>
      <c r="E123" s="52">
        <v>30</v>
      </c>
      <c r="F123" s="52">
        <v>4</v>
      </c>
      <c r="G123" s="52">
        <v>1</v>
      </c>
      <c r="H123" s="52">
        <v>1.02</v>
      </c>
      <c r="I123" s="52">
        <v>2</v>
      </c>
      <c r="J123" s="11">
        <f t="shared" si="11"/>
        <v>0.90909090909090906</v>
      </c>
    </row>
    <row r="124" spans="1:10" x14ac:dyDescent="0.3">
      <c r="A124" s="52" t="s">
        <v>155</v>
      </c>
      <c r="B124" s="52" t="s">
        <v>225</v>
      </c>
      <c r="C124" s="52" t="s">
        <v>219</v>
      </c>
      <c r="D124" s="52" t="s">
        <v>130</v>
      </c>
      <c r="E124" s="52">
        <v>30</v>
      </c>
      <c r="F124" s="52">
        <v>4</v>
      </c>
      <c r="G124" s="52">
        <v>1</v>
      </c>
      <c r="H124" s="52">
        <v>1.76</v>
      </c>
      <c r="I124" s="52">
        <v>3</v>
      </c>
      <c r="J124" s="11">
        <f t="shared" si="11"/>
        <v>1.3636363636363635</v>
      </c>
    </row>
    <row r="125" spans="1:10" x14ac:dyDescent="0.3">
      <c r="A125" s="52" t="s">
        <v>155</v>
      </c>
      <c r="B125" s="52" t="s">
        <v>225</v>
      </c>
      <c r="C125" s="52" t="s">
        <v>234</v>
      </c>
      <c r="D125" s="52" t="s">
        <v>130</v>
      </c>
      <c r="E125" s="52">
        <v>30</v>
      </c>
      <c r="F125" s="52">
        <v>4</v>
      </c>
      <c r="G125" s="52">
        <v>1</v>
      </c>
      <c r="H125" s="52">
        <v>240</v>
      </c>
      <c r="I125" s="52">
        <v>12.9</v>
      </c>
      <c r="J125" s="11">
        <f t="shared" si="11"/>
        <v>5.8636363636363633</v>
      </c>
    </row>
    <row r="126" spans="1:10" x14ac:dyDescent="0.3">
      <c r="A126" s="52" t="s">
        <v>155</v>
      </c>
      <c r="B126" s="52" t="s">
        <v>225</v>
      </c>
      <c r="C126" s="52" t="s">
        <v>213</v>
      </c>
      <c r="D126" s="52" t="s">
        <v>130</v>
      </c>
      <c r="E126" s="52">
        <v>30</v>
      </c>
      <c r="F126" s="52">
        <v>4</v>
      </c>
      <c r="G126" s="52">
        <v>4</v>
      </c>
      <c r="H126" s="52">
        <v>274.95</v>
      </c>
      <c r="I126" s="52">
        <v>2.2000000000000002</v>
      </c>
      <c r="J126" s="11">
        <f>I126/I$126</f>
        <v>1</v>
      </c>
    </row>
    <row r="127" spans="1:10" x14ac:dyDescent="0.3">
      <c r="A127" s="52" t="s">
        <v>155</v>
      </c>
      <c r="B127" s="52" t="s">
        <v>225</v>
      </c>
      <c r="C127" s="52" t="s">
        <v>214</v>
      </c>
      <c r="D127" s="52" t="s">
        <v>130</v>
      </c>
      <c r="E127" s="52">
        <v>30</v>
      </c>
      <c r="F127" s="52">
        <v>4</v>
      </c>
      <c r="G127" s="52">
        <v>4</v>
      </c>
      <c r="H127" s="52">
        <v>20.38</v>
      </c>
      <c r="I127" s="52">
        <v>15</v>
      </c>
      <c r="J127" s="11">
        <f t="shared" ref="J127:J157" si="12">I127/I$126</f>
        <v>6.8181818181818175</v>
      </c>
    </row>
    <row r="128" spans="1:10" x14ac:dyDescent="0.3">
      <c r="A128" s="52" t="s">
        <v>155</v>
      </c>
      <c r="B128" s="52" t="s">
        <v>225</v>
      </c>
      <c r="C128" s="52" t="s">
        <v>219</v>
      </c>
      <c r="D128" s="52" t="s">
        <v>130</v>
      </c>
      <c r="E128" s="52">
        <v>30</v>
      </c>
      <c r="F128" s="52">
        <v>4</v>
      </c>
      <c r="G128" s="52">
        <v>4</v>
      </c>
      <c r="H128" s="52">
        <v>19.190000000000001</v>
      </c>
      <c r="I128" s="52">
        <v>13.6</v>
      </c>
      <c r="J128" s="11">
        <f t="shared" si="12"/>
        <v>6.1818181818181808</v>
      </c>
    </row>
    <row r="129" spans="1:10" x14ac:dyDescent="0.3">
      <c r="A129" s="52" t="s">
        <v>155</v>
      </c>
      <c r="B129" s="52" t="s">
        <v>225</v>
      </c>
      <c r="C129" s="52" t="s">
        <v>234</v>
      </c>
      <c r="D129" s="52" t="s">
        <v>130</v>
      </c>
      <c r="E129" s="52">
        <v>30</v>
      </c>
      <c r="F129" s="52">
        <v>4</v>
      </c>
      <c r="G129" s="52">
        <v>4</v>
      </c>
      <c r="H129" s="52">
        <v>232.78</v>
      </c>
      <c r="I129" s="52">
        <v>12.9</v>
      </c>
      <c r="J129" s="11">
        <f t="shared" si="12"/>
        <v>5.8636363636363633</v>
      </c>
    </row>
    <row r="130" spans="1:10" x14ac:dyDescent="0.3">
      <c r="A130" s="52" t="s">
        <v>155</v>
      </c>
      <c r="B130" s="52" t="s">
        <v>225</v>
      </c>
      <c r="C130" s="52" t="s">
        <v>213</v>
      </c>
      <c r="D130" s="52" t="s">
        <v>130</v>
      </c>
      <c r="E130" s="52">
        <v>30</v>
      </c>
      <c r="F130" s="52">
        <v>4</v>
      </c>
      <c r="G130" s="52">
        <v>6</v>
      </c>
      <c r="H130" s="52">
        <v>708.34</v>
      </c>
      <c r="I130" s="52">
        <v>0.7</v>
      </c>
      <c r="J130" s="11">
        <f t="shared" si="12"/>
        <v>0.31818181818181812</v>
      </c>
    </row>
    <row r="131" spans="1:10" x14ac:dyDescent="0.3">
      <c r="A131" s="52" t="s">
        <v>155</v>
      </c>
      <c r="B131" s="52" t="s">
        <v>225</v>
      </c>
      <c r="C131" s="52" t="s">
        <v>214</v>
      </c>
      <c r="D131" s="52" t="s">
        <v>130</v>
      </c>
      <c r="E131" s="52">
        <v>30</v>
      </c>
      <c r="F131" s="52">
        <v>4</v>
      </c>
      <c r="G131" s="52">
        <v>6</v>
      </c>
      <c r="H131" s="52">
        <v>25.03</v>
      </c>
      <c r="I131" s="52">
        <v>12.5</v>
      </c>
      <c r="J131" s="11">
        <f t="shared" si="12"/>
        <v>5.6818181818181817</v>
      </c>
    </row>
    <row r="132" spans="1:10" x14ac:dyDescent="0.3">
      <c r="A132" s="52" t="s">
        <v>155</v>
      </c>
      <c r="B132" s="52" t="s">
        <v>225</v>
      </c>
      <c r="C132" s="52" t="s">
        <v>219</v>
      </c>
      <c r="D132" s="52" t="s">
        <v>130</v>
      </c>
      <c r="E132" s="52">
        <v>30</v>
      </c>
      <c r="F132" s="52">
        <v>4</v>
      </c>
      <c r="G132" s="52">
        <v>6</v>
      </c>
      <c r="H132" s="52">
        <v>21.79</v>
      </c>
      <c r="I132" s="52">
        <v>12.4</v>
      </c>
      <c r="J132" s="11">
        <f t="shared" si="12"/>
        <v>5.6363636363636358</v>
      </c>
    </row>
    <row r="133" spans="1:10" x14ac:dyDescent="0.3">
      <c r="A133" s="52" t="s">
        <v>155</v>
      </c>
      <c r="B133" s="52" t="s">
        <v>225</v>
      </c>
      <c r="C133" s="52" t="s">
        <v>234</v>
      </c>
      <c r="D133" s="52" t="s">
        <v>130</v>
      </c>
      <c r="E133" s="52">
        <v>30</v>
      </c>
      <c r="F133" s="52">
        <v>4</v>
      </c>
      <c r="G133" s="52">
        <v>6</v>
      </c>
      <c r="H133" s="52">
        <v>221.5</v>
      </c>
      <c r="I133" s="52">
        <v>12.7</v>
      </c>
      <c r="J133" s="11">
        <f t="shared" si="12"/>
        <v>5.7727272727272716</v>
      </c>
    </row>
    <row r="134" spans="1:10" x14ac:dyDescent="0.3">
      <c r="A134" s="52" t="s">
        <v>155</v>
      </c>
      <c r="B134" s="52" t="s">
        <v>225</v>
      </c>
      <c r="C134" s="52" t="s">
        <v>213</v>
      </c>
      <c r="D134" s="52" t="s">
        <v>130</v>
      </c>
      <c r="E134" s="52">
        <v>30</v>
      </c>
      <c r="F134" s="52">
        <v>6</v>
      </c>
      <c r="G134" s="52">
        <v>6</v>
      </c>
      <c r="H134" s="52">
        <v>681.51</v>
      </c>
      <c r="I134" s="52">
        <v>1</v>
      </c>
      <c r="J134" s="11">
        <f t="shared" si="12"/>
        <v>0.45454545454545453</v>
      </c>
    </row>
    <row r="135" spans="1:10" x14ac:dyDescent="0.3">
      <c r="A135" s="52" t="s">
        <v>155</v>
      </c>
      <c r="B135" s="52" t="s">
        <v>225</v>
      </c>
      <c r="C135" s="52" t="s">
        <v>214</v>
      </c>
      <c r="D135" s="52" t="s">
        <v>130</v>
      </c>
      <c r="E135" s="52">
        <v>30</v>
      </c>
      <c r="F135" s="52">
        <v>6</v>
      </c>
      <c r="G135" s="52">
        <v>6</v>
      </c>
      <c r="H135" s="52">
        <v>24.91</v>
      </c>
      <c r="I135" s="52">
        <v>18</v>
      </c>
      <c r="J135" s="11">
        <f t="shared" si="12"/>
        <v>8.1818181818181817</v>
      </c>
    </row>
    <row r="136" spans="1:10" x14ac:dyDescent="0.3">
      <c r="A136" s="52" t="s">
        <v>155</v>
      </c>
      <c r="B136" s="52" t="s">
        <v>225</v>
      </c>
      <c r="C136" s="52" t="s">
        <v>219</v>
      </c>
      <c r="D136" s="52" t="s">
        <v>130</v>
      </c>
      <c r="E136" s="52">
        <v>30</v>
      </c>
      <c r="F136" s="52">
        <v>6</v>
      </c>
      <c r="G136" s="52">
        <v>6</v>
      </c>
      <c r="H136" s="52">
        <v>21.84</v>
      </c>
      <c r="I136" s="52">
        <v>18.100000000000001</v>
      </c>
      <c r="J136" s="11">
        <f t="shared" si="12"/>
        <v>8.2272727272727266</v>
      </c>
    </row>
    <row r="137" spans="1:10" x14ac:dyDescent="0.3">
      <c r="A137" s="52" t="s">
        <v>155</v>
      </c>
      <c r="B137" s="52" t="s">
        <v>225</v>
      </c>
      <c r="C137" s="52" t="s">
        <v>234</v>
      </c>
      <c r="D137" s="52" t="s">
        <v>130</v>
      </c>
      <c r="E137" s="52">
        <v>30</v>
      </c>
      <c r="F137" s="52">
        <v>6</v>
      </c>
      <c r="G137" s="52">
        <v>6</v>
      </c>
      <c r="H137" s="52">
        <v>207.07</v>
      </c>
      <c r="I137" s="52">
        <v>18.2</v>
      </c>
      <c r="J137" s="11">
        <f t="shared" si="12"/>
        <v>8.2727272727272716</v>
      </c>
    </row>
    <row r="138" spans="1:10" x14ac:dyDescent="0.3">
      <c r="A138" s="52" t="s">
        <v>155</v>
      </c>
      <c r="B138" s="52" t="s">
        <v>225</v>
      </c>
      <c r="C138" s="52" t="s">
        <v>213</v>
      </c>
      <c r="D138" s="52" t="s">
        <v>130</v>
      </c>
      <c r="E138" s="52">
        <v>30</v>
      </c>
      <c r="F138" s="52">
        <v>9</v>
      </c>
      <c r="G138" s="52">
        <v>6</v>
      </c>
      <c r="H138" s="52">
        <v>5.16</v>
      </c>
      <c r="I138" s="52">
        <v>1.4</v>
      </c>
      <c r="J138" s="11">
        <f t="shared" si="12"/>
        <v>0.63636363636363624</v>
      </c>
    </row>
    <row r="139" spans="1:10" x14ac:dyDescent="0.3">
      <c r="A139" s="52" t="s">
        <v>155</v>
      </c>
      <c r="B139" s="52" t="s">
        <v>225</v>
      </c>
      <c r="C139" s="52" t="s">
        <v>214</v>
      </c>
      <c r="D139" s="52" t="s">
        <v>130</v>
      </c>
      <c r="E139" s="52">
        <v>30</v>
      </c>
      <c r="F139" s="52">
        <v>9</v>
      </c>
      <c r="G139" s="52">
        <v>6</v>
      </c>
      <c r="H139" s="52">
        <v>24.89</v>
      </c>
      <c r="I139" s="52">
        <v>25.7</v>
      </c>
      <c r="J139" s="11">
        <f t="shared" si="12"/>
        <v>11.68181818181818</v>
      </c>
    </row>
    <row r="140" spans="1:10" x14ac:dyDescent="0.3">
      <c r="A140" s="52" t="s">
        <v>155</v>
      </c>
      <c r="B140" s="52" t="s">
        <v>225</v>
      </c>
      <c r="C140" s="52" t="s">
        <v>219</v>
      </c>
      <c r="D140" s="52" t="s">
        <v>130</v>
      </c>
      <c r="E140" s="52">
        <v>30</v>
      </c>
      <c r="F140" s="52">
        <v>9</v>
      </c>
      <c r="G140" s="52">
        <v>6</v>
      </c>
      <c r="H140" s="52">
        <v>21.66</v>
      </c>
      <c r="I140" s="52">
        <v>25.7</v>
      </c>
      <c r="J140" s="11">
        <f t="shared" si="12"/>
        <v>11.68181818181818</v>
      </c>
    </row>
    <row r="141" spans="1:10" x14ac:dyDescent="0.3">
      <c r="A141" s="52" t="s">
        <v>155</v>
      </c>
      <c r="B141" s="52" t="s">
        <v>225</v>
      </c>
      <c r="C141" s="52" t="s">
        <v>234</v>
      </c>
      <c r="D141" s="52" t="s">
        <v>130</v>
      </c>
      <c r="E141" s="52">
        <v>30</v>
      </c>
      <c r="F141" s="52">
        <v>9</v>
      </c>
      <c r="G141" s="52">
        <v>6</v>
      </c>
      <c r="H141" s="52">
        <v>151.83000000000001</v>
      </c>
      <c r="I141" s="52">
        <v>24.8</v>
      </c>
      <c r="J141" s="11">
        <f t="shared" si="12"/>
        <v>11.272727272727272</v>
      </c>
    </row>
    <row r="142" spans="1:10" x14ac:dyDescent="0.3">
      <c r="A142" s="52" t="s">
        <v>155</v>
      </c>
      <c r="B142" s="52" t="s">
        <v>225</v>
      </c>
      <c r="C142" s="52" t="s">
        <v>213</v>
      </c>
      <c r="D142" s="52" t="s">
        <v>130</v>
      </c>
      <c r="E142" s="52">
        <v>30</v>
      </c>
      <c r="F142" s="52">
        <v>10</v>
      </c>
      <c r="G142" s="52">
        <v>6</v>
      </c>
      <c r="H142" s="52">
        <v>5.17</v>
      </c>
      <c r="I142" s="52">
        <v>1.6</v>
      </c>
      <c r="J142" s="11">
        <f t="shared" si="12"/>
        <v>0.72727272727272729</v>
      </c>
    </row>
    <row r="143" spans="1:10" x14ac:dyDescent="0.3">
      <c r="A143" s="52" t="s">
        <v>155</v>
      </c>
      <c r="B143" s="52" t="s">
        <v>225</v>
      </c>
      <c r="C143" s="52" t="s">
        <v>214</v>
      </c>
      <c r="D143" s="52" t="s">
        <v>130</v>
      </c>
      <c r="E143" s="52">
        <v>30</v>
      </c>
      <c r="F143" s="52">
        <v>10</v>
      </c>
      <c r="G143" s="52">
        <v>6</v>
      </c>
      <c r="H143" s="52">
        <v>24.94</v>
      </c>
      <c r="I143" s="52">
        <v>27.5</v>
      </c>
      <c r="J143" s="11">
        <f t="shared" si="12"/>
        <v>12.499999999999998</v>
      </c>
    </row>
    <row r="144" spans="1:10" x14ac:dyDescent="0.3">
      <c r="A144" s="52" t="s">
        <v>155</v>
      </c>
      <c r="B144" s="52" t="s">
        <v>225</v>
      </c>
      <c r="C144" s="52" t="s">
        <v>219</v>
      </c>
      <c r="D144" s="52" t="s">
        <v>130</v>
      </c>
      <c r="E144" s="52">
        <v>30</v>
      </c>
      <c r="F144" s="52">
        <v>10</v>
      </c>
      <c r="G144" s="52">
        <v>6</v>
      </c>
      <c r="H144" s="52">
        <v>21.71</v>
      </c>
      <c r="I144" s="52">
        <v>27.7</v>
      </c>
      <c r="J144" s="11">
        <f t="shared" si="12"/>
        <v>12.59090909090909</v>
      </c>
    </row>
    <row r="145" spans="1:10" x14ac:dyDescent="0.3">
      <c r="A145" s="52" t="s">
        <v>155</v>
      </c>
      <c r="B145" s="52" t="s">
        <v>225</v>
      </c>
      <c r="C145" s="52" t="s">
        <v>234</v>
      </c>
      <c r="D145" s="52" t="s">
        <v>130</v>
      </c>
      <c r="E145" s="52">
        <v>30</v>
      </c>
      <c r="F145" s="52">
        <v>10</v>
      </c>
      <c r="G145" s="52">
        <v>6</v>
      </c>
      <c r="H145" s="52">
        <v>37.409999999999997</v>
      </c>
      <c r="I145" s="52">
        <v>26.3</v>
      </c>
      <c r="J145" s="11">
        <f t="shared" si="12"/>
        <v>11.954545454545453</v>
      </c>
    </row>
    <row r="146" spans="1:10" x14ac:dyDescent="0.3">
      <c r="A146" s="52" t="s">
        <v>155</v>
      </c>
      <c r="B146" s="52" t="s">
        <v>225</v>
      </c>
      <c r="C146" s="52" t="s">
        <v>213</v>
      </c>
      <c r="D146" s="52" t="s">
        <v>130</v>
      </c>
      <c r="E146" s="52">
        <v>30</v>
      </c>
      <c r="F146" s="52">
        <v>12</v>
      </c>
      <c r="G146" s="52">
        <v>6</v>
      </c>
      <c r="H146" s="52">
        <v>5.15</v>
      </c>
      <c r="I146" s="52">
        <v>1.8</v>
      </c>
      <c r="J146" s="11">
        <f t="shared" si="12"/>
        <v>0.81818181818181812</v>
      </c>
    </row>
    <row r="147" spans="1:10" x14ac:dyDescent="0.3">
      <c r="A147" s="52" t="s">
        <v>155</v>
      </c>
      <c r="B147" s="52" t="s">
        <v>225</v>
      </c>
      <c r="C147" s="52" t="s">
        <v>214</v>
      </c>
      <c r="D147" s="52" t="s">
        <v>130</v>
      </c>
      <c r="E147" s="52">
        <v>30</v>
      </c>
      <c r="F147" s="52">
        <v>12</v>
      </c>
      <c r="G147" s="52">
        <v>6</v>
      </c>
      <c r="H147" s="52">
        <v>24.94</v>
      </c>
      <c r="I147" s="52">
        <v>30.5</v>
      </c>
      <c r="J147" s="11">
        <f t="shared" si="12"/>
        <v>13.863636363636363</v>
      </c>
    </row>
    <row r="148" spans="1:10" x14ac:dyDescent="0.3">
      <c r="A148" s="52" t="s">
        <v>155</v>
      </c>
      <c r="B148" s="52" t="s">
        <v>225</v>
      </c>
      <c r="C148" s="52" t="s">
        <v>219</v>
      </c>
      <c r="D148" s="52" t="s">
        <v>130</v>
      </c>
      <c r="E148" s="52">
        <v>30</v>
      </c>
      <c r="F148" s="52">
        <v>12</v>
      </c>
      <c r="G148" s="52">
        <v>6</v>
      </c>
      <c r="H148" s="52">
        <v>21.53</v>
      </c>
      <c r="I148" s="52">
        <v>31.4</v>
      </c>
      <c r="J148" s="11">
        <f t="shared" si="12"/>
        <v>14.272727272727272</v>
      </c>
    </row>
    <row r="149" spans="1:10" x14ac:dyDescent="0.3">
      <c r="A149" s="52" t="s">
        <v>155</v>
      </c>
      <c r="B149" s="52" t="s">
        <v>225</v>
      </c>
      <c r="C149" s="52" t="s">
        <v>234</v>
      </c>
      <c r="D149" s="52" t="s">
        <v>130</v>
      </c>
      <c r="E149" s="52">
        <v>30</v>
      </c>
      <c r="F149" s="52">
        <v>12</v>
      </c>
      <c r="G149" s="52">
        <v>6</v>
      </c>
      <c r="H149" s="52">
        <v>133.22999999999999</v>
      </c>
      <c r="I149" s="52">
        <v>28.7</v>
      </c>
      <c r="J149" s="11">
        <f t="shared" si="12"/>
        <v>13.045454545454543</v>
      </c>
    </row>
    <row r="150" spans="1:10" x14ac:dyDescent="0.3">
      <c r="A150" s="52" t="s">
        <v>155</v>
      </c>
      <c r="B150" s="52" t="s">
        <v>225</v>
      </c>
      <c r="C150" s="52" t="s">
        <v>213</v>
      </c>
      <c r="D150" s="52" t="s">
        <v>130</v>
      </c>
      <c r="E150" s="52">
        <v>30</v>
      </c>
      <c r="F150" s="52">
        <v>14</v>
      </c>
      <c r="G150" s="52">
        <v>6</v>
      </c>
      <c r="H150" s="52">
        <v>5.17</v>
      </c>
      <c r="I150" s="52">
        <v>2</v>
      </c>
      <c r="J150" s="11">
        <f t="shared" si="12"/>
        <v>0.90909090909090906</v>
      </c>
    </row>
    <row r="151" spans="1:10" x14ac:dyDescent="0.3">
      <c r="A151" s="52" t="s">
        <v>155</v>
      </c>
      <c r="B151" s="52" t="s">
        <v>225</v>
      </c>
      <c r="C151" s="52" t="s">
        <v>214</v>
      </c>
      <c r="D151" s="52" t="s">
        <v>130</v>
      </c>
      <c r="E151" s="52">
        <v>30</v>
      </c>
      <c r="F151" s="52">
        <v>14</v>
      </c>
      <c r="G151" s="52">
        <v>6</v>
      </c>
      <c r="H151" s="52">
        <v>24.92</v>
      </c>
      <c r="I151" s="52">
        <v>33</v>
      </c>
      <c r="J151" s="11">
        <f t="shared" si="12"/>
        <v>14.999999999999998</v>
      </c>
    </row>
    <row r="152" spans="1:10" x14ac:dyDescent="0.3">
      <c r="A152" s="52" t="s">
        <v>155</v>
      </c>
      <c r="B152" s="52" t="s">
        <v>225</v>
      </c>
      <c r="C152" s="52" t="s">
        <v>219</v>
      </c>
      <c r="D152" s="52" t="s">
        <v>130</v>
      </c>
      <c r="E152" s="52">
        <v>30</v>
      </c>
      <c r="F152" s="52">
        <v>14</v>
      </c>
      <c r="G152" s="52">
        <v>6</v>
      </c>
      <c r="H152" s="52">
        <v>21.56</v>
      </c>
      <c r="I152" s="52">
        <v>34.200000000000003</v>
      </c>
      <c r="J152" s="11">
        <f t="shared" si="12"/>
        <v>15.545454545454545</v>
      </c>
    </row>
    <row r="153" spans="1:10" x14ac:dyDescent="0.3">
      <c r="A153" s="52" t="s">
        <v>155</v>
      </c>
      <c r="B153" s="52" t="s">
        <v>225</v>
      </c>
      <c r="C153" s="52" t="s">
        <v>234</v>
      </c>
      <c r="D153" s="52" t="s">
        <v>130</v>
      </c>
      <c r="E153" s="52">
        <v>30</v>
      </c>
      <c r="F153" s="52">
        <v>14</v>
      </c>
      <c r="G153" s="52">
        <v>6</v>
      </c>
      <c r="H153" s="52">
        <v>52.71</v>
      </c>
      <c r="I153" s="52">
        <v>30.4</v>
      </c>
      <c r="J153" s="11">
        <f t="shared" si="12"/>
        <v>13.818181818181817</v>
      </c>
    </row>
    <row r="154" spans="1:10" x14ac:dyDescent="0.3">
      <c r="A154" s="52" t="s">
        <v>155</v>
      </c>
      <c r="B154" s="52" t="s">
        <v>225</v>
      </c>
      <c r="C154" s="52" t="s">
        <v>213</v>
      </c>
      <c r="D154" s="52" t="s">
        <v>130</v>
      </c>
      <c r="E154" s="52">
        <v>30</v>
      </c>
      <c r="F154" s="52">
        <v>16</v>
      </c>
      <c r="G154" s="52">
        <v>6</v>
      </c>
      <c r="H154" s="52">
        <v>5.14</v>
      </c>
      <c r="I154" s="52">
        <v>2.2000000000000002</v>
      </c>
      <c r="J154" s="11">
        <f t="shared" si="12"/>
        <v>1</v>
      </c>
    </row>
    <row r="155" spans="1:10" x14ac:dyDescent="0.3">
      <c r="A155" s="52" t="s">
        <v>155</v>
      </c>
      <c r="B155" s="52" t="s">
        <v>225</v>
      </c>
      <c r="C155" s="52" t="s">
        <v>214</v>
      </c>
      <c r="D155" s="52" t="s">
        <v>130</v>
      </c>
      <c r="E155" s="52">
        <v>30</v>
      </c>
      <c r="F155" s="52">
        <v>16</v>
      </c>
      <c r="G155" s="52">
        <v>6</v>
      </c>
      <c r="H155" s="52">
        <v>24.88</v>
      </c>
      <c r="I155" s="52">
        <v>34.4</v>
      </c>
      <c r="J155" s="11">
        <f t="shared" si="12"/>
        <v>15.636363636363635</v>
      </c>
    </row>
    <row r="156" spans="1:10" x14ac:dyDescent="0.3">
      <c r="A156" s="52" t="s">
        <v>155</v>
      </c>
      <c r="B156" s="52" t="s">
        <v>225</v>
      </c>
      <c r="C156" s="52" t="s">
        <v>219</v>
      </c>
      <c r="D156" s="52" t="s">
        <v>130</v>
      </c>
      <c r="E156" s="52">
        <v>30</v>
      </c>
      <c r="F156" s="52">
        <v>16</v>
      </c>
      <c r="G156" s="52">
        <v>6</v>
      </c>
      <c r="H156" s="52">
        <v>21.66</v>
      </c>
      <c r="I156" s="52">
        <v>35.200000000000003</v>
      </c>
      <c r="J156" s="11">
        <f t="shared" si="12"/>
        <v>16</v>
      </c>
    </row>
    <row r="157" spans="1:10" x14ac:dyDescent="0.3">
      <c r="A157" s="52" t="s">
        <v>155</v>
      </c>
      <c r="B157" s="52" t="s">
        <v>225</v>
      </c>
      <c r="C157" s="52" t="s">
        <v>234</v>
      </c>
      <c r="D157" s="52" t="s">
        <v>130</v>
      </c>
      <c r="E157" s="52">
        <v>30</v>
      </c>
      <c r="F157" s="52">
        <v>16</v>
      </c>
      <c r="G157" s="52">
        <v>6</v>
      </c>
      <c r="H157" s="52">
        <v>73.069999999999993</v>
      </c>
      <c r="I157" s="52">
        <v>31</v>
      </c>
      <c r="J157" s="11">
        <f t="shared" si="12"/>
        <v>14.09090909090909</v>
      </c>
    </row>
    <row r="158" spans="1:10" x14ac:dyDescent="0.3">
      <c r="A158" s="52" t="s">
        <v>155</v>
      </c>
      <c r="B158" s="52" t="s">
        <v>241</v>
      </c>
      <c r="C158" s="52" t="s">
        <v>213</v>
      </c>
      <c r="D158" s="52" t="s">
        <v>130</v>
      </c>
      <c r="E158" s="52">
        <v>5</v>
      </c>
      <c r="F158" s="52">
        <v>4</v>
      </c>
      <c r="G158" s="52">
        <v>4</v>
      </c>
      <c r="H158" s="52">
        <v>3.76</v>
      </c>
      <c r="I158" s="52">
        <v>99374</v>
      </c>
      <c r="J158" s="11">
        <f>I158/I$158</f>
        <v>1</v>
      </c>
    </row>
    <row r="159" spans="1:10" x14ac:dyDescent="0.3">
      <c r="A159" s="52" t="s">
        <v>155</v>
      </c>
      <c r="B159" s="52" t="s">
        <v>241</v>
      </c>
      <c r="C159" s="52" t="s">
        <v>214</v>
      </c>
      <c r="D159" s="52" t="s">
        <v>130</v>
      </c>
      <c r="E159" s="52">
        <v>5</v>
      </c>
      <c r="F159" s="52">
        <v>4</v>
      </c>
      <c r="G159" s="52">
        <v>4</v>
      </c>
      <c r="H159" s="52">
        <v>7.89</v>
      </c>
      <c r="I159" s="52">
        <v>135425</v>
      </c>
      <c r="J159" s="11">
        <f t="shared" ref="J159:J161" si="13">I159/I$158</f>
        <v>1.3627810091170729</v>
      </c>
    </row>
    <row r="160" spans="1:10" x14ac:dyDescent="0.3">
      <c r="A160" s="52" t="s">
        <v>155</v>
      </c>
      <c r="B160" s="52" t="s">
        <v>241</v>
      </c>
      <c r="C160" s="52" t="s">
        <v>219</v>
      </c>
      <c r="D160" s="52" t="s">
        <v>130</v>
      </c>
      <c r="E160" s="52">
        <v>5</v>
      </c>
      <c r="F160" s="52">
        <v>4</v>
      </c>
      <c r="G160" s="52">
        <v>4</v>
      </c>
      <c r="H160" s="52">
        <v>7.89</v>
      </c>
      <c r="I160" s="52">
        <v>136775</v>
      </c>
      <c r="J160" s="11">
        <f t="shared" si="13"/>
        <v>1.3763660514822791</v>
      </c>
    </row>
    <row r="161" spans="1:10" x14ac:dyDescent="0.3">
      <c r="A161" s="52" t="s">
        <v>155</v>
      </c>
      <c r="B161" s="52" t="s">
        <v>241</v>
      </c>
      <c r="C161" s="52" t="s">
        <v>234</v>
      </c>
      <c r="D161" s="52" t="s">
        <v>130</v>
      </c>
      <c r="E161" s="52">
        <v>5</v>
      </c>
      <c r="F161" s="52">
        <v>4</v>
      </c>
      <c r="G161" s="52">
        <v>4</v>
      </c>
      <c r="H161" s="52">
        <v>7.43</v>
      </c>
      <c r="I161" s="52">
        <v>107580</v>
      </c>
      <c r="J161" s="11">
        <f t="shared" si="13"/>
        <v>1.0825769315917644</v>
      </c>
    </row>
    <row r="162" spans="1:10" x14ac:dyDescent="0.3">
      <c r="A162" s="52" t="s">
        <v>155</v>
      </c>
      <c r="B162" s="52" t="s">
        <v>242</v>
      </c>
      <c r="C162" s="52" t="s">
        <v>213</v>
      </c>
      <c r="D162" s="52" t="s">
        <v>130</v>
      </c>
      <c r="E162" s="52">
        <v>10</v>
      </c>
      <c r="F162" s="52">
        <v>4</v>
      </c>
      <c r="G162" s="52">
        <v>4</v>
      </c>
      <c r="H162" s="52">
        <v>3.6</v>
      </c>
      <c r="I162" s="52">
        <v>95682</v>
      </c>
      <c r="J162" s="11">
        <f>I162/I$162</f>
        <v>1</v>
      </c>
    </row>
    <row r="163" spans="1:10" x14ac:dyDescent="0.3">
      <c r="A163" s="52" t="s">
        <v>155</v>
      </c>
      <c r="B163" s="52" t="s">
        <v>242</v>
      </c>
      <c r="C163" s="52" t="s">
        <v>214</v>
      </c>
      <c r="D163" s="52" t="s">
        <v>130</v>
      </c>
      <c r="E163" s="52">
        <v>10</v>
      </c>
      <c r="F163" s="52">
        <v>4</v>
      </c>
      <c r="G163" s="52">
        <v>4</v>
      </c>
      <c r="H163" s="52">
        <v>8.11</v>
      </c>
      <c r="I163" s="52">
        <v>128525</v>
      </c>
      <c r="J163" s="11">
        <f t="shared" ref="J163:J165" si="14">I163/I$162</f>
        <v>1.343251604272486</v>
      </c>
    </row>
    <row r="164" spans="1:10" x14ac:dyDescent="0.3">
      <c r="A164" s="52" t="s">
        <v>155</v>
      </c>
      <c r="B164" s="52" t="s">
        <v>242</v>
      </c>
      <c r="C164" s="52" t="s">
        <v>219</v>
      </c>
      <c r="D164" s="52" t="s">
        <v>130</v>
      </c>
      <c r="E164" s="52">
        <v>10</v>
      </c>
      <c r="F164" s="52">
        <v>4</v>
      </c>
      <c r="G164" s="52">
        <v>4</v>
      </c>
      <c r="H164" s="52">
        <v>8.11</v>
      </c>
      <c r="I164" s="52">
        <v>130600</v>
      </c>
      <c r="J164" s="11">
        <f t="shared" si="14"/>
        <v>1.3649380238707385</v>
      </c>
    </row>
    <row r="165" spans="1:10" x14ac:dyDescent="0.3">
      <c r="A165" s="52" t="s">
        <v>155</v>
      </c>
      <c r="B165" s="52" t="s">
        <v>242</v>
      </c>
      <c r="C165" s="52" t="s">
        <v>234</v>
      </c>
      <c r="D165" s="52" t="s">
        <v>130</v>
      </c>
      <c r="E165" s="52">
        <v>10</v>
      </c>
      <c r="F165" s="52">
        <v>4</v>
      </c>
      <c r="G165" s="52">
        <v>4</v>
      </c>
      <c r="H165" s="52">
        <v>5.98</v>
      </c>
      <c r="I165" s="52">
        <v>115500</v>
      </c>
      <c r="J165" s="11">
        <f t="shared" si="14"/>
        <v>1.2071235969147802</v>
      </c>
    </row>
    <row r="166" spans="1:10" x14ac:dyDescent="0.3">
      <c r="A166" s="52" t="s">
        <v>155</v>
      </c>
      <c r="B166" s="52" t="s">
        <v>243</v>
      </c>
      <c r="C166" s="52" t="s">
        <v>213</v>
      </c>
      <c r="D166" s="52" t="s">
        <v>130</v>
      </c>
      <c r="E166" s="52">
        <v>15</v>
      </c>
      <c r="F166" s="52">
        <v>4</v>
      </c>
      <c r="G166" s="52">
        <v>4</v>
      </c>
      <c r="H166" s="52">
        <v>3.6</v>
      </c>
      <c r="I166" s="52">
        <v>49002</v>
      </c>
      <c r="J166" s="11">
        <f>I166/I$166</f>
        <v>1</v>
      </c>
    </row>
    <row r="167" spans="1:10" x14ac:dyDescent="0.3">
      <c r="A167" s="52" t="s">
        <v>155</v>
      </c>
      <c r="B167" s="52" t="s">
        <v>243</v>
      </c>
      <c r="C167" s="52" t="s">
        <v>214</v>
      </c>
      <c r="D167" s="52" t="s">
        <v>130</v>
      </c>
      <c r="E167" s="52">
        <v>15</v>
      </c>
      <c r="F167" s="52">
        <v>4</v>
      </c>
      <c r="G167" s="52">
        <v>4</v>
      </c>
      <c r="H167" s="52">
        <v>8.18</v>
      </c>
      <c r="I167" s="52">
        <v>84868</v>
      </c>
      <c r="J167" s="11">
        <f t="shared" ref="J167:J169" si="15">I167/I$166</f>
        <v>1.7319293090077956</v>
      </c>
    </row>
    <row r="168" spans="1:10" x14ac:dyDescent="0.3">
      <c r="A168" s="52" t="s">
        <v>155</v>
      </c>
      <c r="B168" s="52" t="s">
        <v>243</v>
      </c>
      <c r="C168" s="52" t="s">
        <v>219</v>
      </c>
      <c r="D168" s="52" t="s">
        <v>130</v>
      </c>
      <c r="E168" s="52">
        <v>15</v>
      </c>
      <c r="F168" s="52">
        <v>4</v>
      </c>
      <c r="G168" s="52">
        <v>4</v>
      </c>
      <c r="H168" s="52">
        <v>8.18</v>
      </c>
      <c r="I168" s="52">
        <v>84907.5</v>
      </c>
      <c r="J168" s="11">
        <f t="shared" si="15"/>
        <v>1.732735398555161</v>
      </c>
    </row>
    <row r="169" spans="1:10" x14ac:dyDescent="0.3">
      <c r="A169" s="52" t="s">
        <v>155</v>
      </c>
      <c r="B169" s="52" t="s">
        <v>243</v>
      </c>
      <c r="C169" s="52" t="s">
        <v>234</v>
      </c>
      <c r="D169" s="52" t="s">
        <v>130</v>
      </c>
      <c r="E169" s="52">
        <v>15</v>
      </c>
      <c r="F169" s="52">
        <v>4</v>
      </c>
      <c r="G169" s="52">
        <v>4</v>
      </c>
      <c r="H169" s="52">
        <v>6.28</v>
      </c>
      <c r="I169" s="52">
        <v>75534</v>
      </c>
      <c r="J169" s="11">
        <f t="shared" si="15"/>
        <v>1.5414472878658014</v>
      </c>
    </row>
    <row r="170" spans="1:10" x14ac:dyDescent="0.3">
      <c r="A170" s="52" t="s">
        <v>155</v>
      </c>
      <c r="B170" s="52" t="s">
        <v>244</v>
      </c>
      <c r="C170" s="52" t="s">
        <v>213</v>
      </c>
      <c r="D170" s="52" t="s">
        <v>130</v>
      </c>
      <c r="E170" s="52">
        <v>20</v>
      </c>
      <c r="F170" s="52">
        <v>4</v>
      </c>
      <c r="G170" s="52">
        <v>4</v>
      </c>
      <c r="H170" s="52">
        <v>3.6</v>
      </c>
      <c r="I170" s="52">
        <v>2861.8</v>
      </c>
      <c r="J170" s="11">
        <f>I170/I$170</f>
        <v>1</v>
      </c>
    </row>
    <row r="171" spans="1:10" x14ac:dyDescent="0.3">
      <c r="A171" s="52" t="s">
        <v>155</v>
      </c>
      <c r="B171" s="52" t="s">
        <v>244</v>
      </c>
      <c r="C171" s="52" t="s">
        <v>214</v>
      </c>
      <c r="D171" s="52" t="s">
        <v>130</v>
      </c>
      <c r="E171" s="52">
        <v>20</v>
      </c>
      <c r="F171" s="52">
        <v>4</v>
      </c>
      <c r="G171" s="52">
        <v>4</v>
      </c>
      <c r="H171" s="52">
        <v>8.2200000000000006</v>
      </c>
      <c r="I171" s="52">
        <v>6987</v>
      </c>
      <c r="J171" s="11">
        <f t="shared" ref="J171:J173" si="16">I171/I$170</f>
        <v>2.4414704032427141</v>
      </c>
    </row>
    <row r="172" spans="1:10" x14ac:dyDescent="0.3">
      <c r="A172" s="52" t="s">
        <v>155</v>
      </c>
      <c r="B172" s="52" t="s">
        <v>244</v>
      </c>
      <c r="C172" s="52" t="s">
        <v>219</v>
      </c>
      <c r="D172" s="52" t="s">
        <v>130</v>
      </c>
      <c r="E172" s="52">
        <v>20</v>
      </c>
      <c r="F172" s="52">
        <v>4</v>
      </c>
      <c r="G172" s="52">
        <v>4</v>
      </c>
      <c r="H172" s="52">
        <v>8.2200000000000006</v>
      </c>
      <c r="I172" s="52">
        <v>6960.2</v>
      </c>
      <c r="J172" s="11">
        <f t="shared" si="16"/>
        <v>2.4321056677615482</v>
      </c>
    </row>
    <row r="173" spans="1:10" x14ac:dyDescent="0.3">
      <c r="A173" s="52" t="s">
        <v>155</v>
      </c>
      <c r="B173" s="52" t="s">
        <v>244</v>
      </c>
      <c r="C173" s="52" t="s">
        <v>234</v>
      </c>
      <c r="D173" s="52" t="s">
        <v>130</v>
      </c>
      <c r="E173" s="52">
        <v>20</v>
      </c>
      <c r="F173" s="52">
        <v>4</v>
      </c>
      <c r="G173" s="52">
        <v>4</v>
      </c>
      <c r="H173" s="52">
        <v>5.93</v>
      </c>
      <c r="I173" s="52">
        <v>7529.6</v>
      </c>
      <c r="J173" s="11">
        <f t="shared" si="16"/>
        <v>2.6310713536934798</v>
      </c>
    </row>
    <row r="174" spans="1:10" x14ac:dyDescent="0.3">
      <c r="A174" s="52" t="s">
        <v>155</v>
      </c>
      <c r="B174" s="52" t="s">
        <v>245</v>
      </c>
      <c r="C174" s="52" t="s">
        <v>213</v>
      </c>
      <c r="D174" s="52" t="s">
        <v>130</v>
      </c>
      <c r="E174" s="52">
        <v>25</v>
      </c>
      <c r="F174" s="52">
        <v>4</v>
      </c>
      <c r="G174" s="52">
        <v>4</v>
      </c>
      <c r="H174" s="52">
        <v>3.57</v>
      </c>
      <c r="I174" s="52">
        <v>76.2</v>
      </c>
      <c r="J174" s="11">
        <f>I174/I$174</f>
        <v>1</v>
      </c>
    </row>
    <row r="175" spans="1:10" x14ac:dyDescent="0.3">
      <c r="A175" s="52" t="s">
        <v>155</v>
      </c>
      <c r="B175" s="52" t="s">
        <v>245</v>
      </c>
      <c r="C175" s="52" t="s">
        <v>214</v>
      </c>
      <c r="D175" s="52" t="s">
        <v>130</v>
      </c>
      <c r="E175" s="52">
        <v>25</v>
      </c>
      <c r="F175" s="52">
        <v>4</v>
      </c>
      <c r="G175" s="52">
        <v>4</v>
      </c>
      <c r="H175" s="52">
        <v>8.07</v>
      </c>
      <c r="I175" s="52">
        <v>189.1</v>
      </c>
      <c r="J175" s="11">
        <f t="shared" ref="J175:J177" si="17">I175/I$174</f>
        <v>2.4816272965879262</v>
      </c>
    </row>
    <row r="176" spans="1:10" x14ac:dyDescent="0.3">
      <c r="A176" s="52" t="s">
        <v>155</v>
      </c>
      <c r="B176" s="52" t="s">
        <v>245</v>
      </c>
      <c r="C176" s="52" t="s">
        <v>219</v>
      </c>
      <c r="D176" s="52" t="s">
        <v>130</v>
      </c>
      <c r="E176" s="52">
        <v>25</v>
      </c>
      <c r="F176" s="52">
        <v>4</v>
      </c>
      <c r="G176" s="52">
        <v>4</v>
      </c>
      <c r="H176" s="52">
        <v>8.07</v>
      </c>
      <c r="I176" s="52">
        <v>193</v>
      </c>
      <c r="J176" s="11">
        <f t="shared" si="17"/>
        <v>2.5328083989501313</v>
      </c>
    </row>
    <row r="177" spans="1:10" x14ac:dyDescent="0.3">
      <c r="A177" s="52" t="s">
        <v>155</v>
      </c>
      <c r="B177" s="52" t="s">
        <v>245</v>
      </c>
      <c r="C177" s="52" t="s">
        <v>234</v>
      </c>
      <c r="D177" s="52" t="s">
        <v>130</v>
      </c>
      <c r="E177" s="52">
        <v>25</v>
      </c>
      <c r="F177" s="52">
        <v>4</v>
      </c>
      <c r="G177" s="52">
        <v>4</v>
      </c>
      <c r="H177" s="52">
        <v>6.08</v>
      </c>
      <c r="I177" s="52">
        <v>213.5</v>
      </c>
      <c r="J177" s="11">
        <f t="shared" si="17"/>
        <v>2.8018372703412071</v>
      </c>
    </row>
  </sheetData>
  <phoneticPr fontId="6" type="noConversion"/>
  <conditionalFormatting pivot="1" sqref="M5:P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S5:V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  <vt:lpstr>ClusBig</vt:lpstr>
      <vt:lpstr>Schedulers</vt:lpstr>
      <vt:lpstr>Qulacs0818</vt:lpstr>
      <vt:lpstr>Big0818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2020-08-20T16:56:19Z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