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Build" sheetId="1" r:id="rId4"/>
    <sheet state="visible" name="cheaperOptions" sheetId="2" r:id="rId5"/>
  </sheets>
  <definedNames/>
  <calcPr/>
</workbook>
</file>

<file path=xl/sharedStrings.xml><?xml version="1.0" encoding="utf-8"?>
<sst xmlns="http://schemas.openxmlformats.org/spreadsheetml/2006/main" count="141" uniqueCount="104">
  <si>
    <t>Item</t>
  </si>
  <si>
    <t>Component</t>
  </si>
  <si>
    <t>Supplier Part No</t>
  </si>
  <si>
    <t>Quantity</t>
  </si>
  <si>
    <t>Cost (USD)</t>
  </si>
  <si>
    <t>Total (USD)</t>
  </si>
  <si>
    <t>Link</t>
  </si>
  <si>
    <t>Notes</t>
  </si>
  <si>
    <t>Datasheet</t>
  </si>
  <si>
    <t>2x40 Right Angle Edge Connector for micro:bit</t>
  </si>
  <si>
    <t>NA</t>
  </si>
  <si>
    <t>https://www.adafruit.com/product/3342</t>
  </si>
  <si>
    <t>Use PTH version so it is easier to assemble, high price</t>
  </si>
  <si>
    <t>https://cdn-shop.adafruit.com/product-files/3342/Micro-Bit_connector_datasheet.pdf</t>
  </si>
  <si>
    <t>Adafruit Micro-Lipo Charger for LiPoly Batt with USB Type C Jack</t>
  </si>
  <si>
    <t>https://www.adafruit.com/product/4410</t>
  </si>
  <si>
    <t>Battery charge/maintenance, expensive can be integrated or cheaper version of LiPoly Charger</t>
  </si>
  <si>
    <t>2.2K ohm 5% 1/4W - Through-Hole Resistor</t>
  </si>
  <si>
    <t>https://www.adafruit.com/product/2782</t>
  </si>
  <si>
    <t>Pull up resistors</t>
  </si>
  <si>
    <t>https://adafruit.com/images/product-files/2780/Resistor_Data_Sheet.pdf</t>
  </si>
  <si>
    <t>Lithium Ion Polymer Battery - 3.7V 400mAh</t>
  </si>
  <si>
    <t>https://www.adafruit.com/product/3898</t>
  </si>
  <si>
    <t>Any LiPoly 3.7/4.2V Battery should work here - JST 2-Pin 25mm connector</t>
  </si>
  <si>
    <t>https://cdn-shop.adafruit.com/product-files/3898/3898_specsheet_LP801735_400mAh_3.7V_20161129.pdf</t>
  </si>
  <si>
    <t>Continuous Rotation Micro Servo</t>
  </si>
  <si>
    <t>FS90R</t>
  </si>
  <si>
    <t>https://www.adafruit.com/product/2442</t>
  </si>
  <si>
    <t>High price</t>
  </si>
  <si>
    <t>https://cdn-shop.adafruit.com/product-files/2442/FS90R-V2.0_specs.pdf</t>
  </si>
  <si>
    <t>12mm SS Ball Bearing</t>
  </si>
  <si>
    <t>https://a.co/d/gPBLezj</t>
  </si>
  <si>
    <t>Bearing is 12mm - 3D printed holder</t>
  </si>
  <si>
    <t>Colorful 12mm Square Tactile Button Switch</t>
  </si>
  <si>
    <t>B3F-4000</t>
  </si>
  <si>
    <t>https://www.adafruit.com/product/1010</t>
  </si>
  <si>
    <t>Any 12mm square tactile button will do, ones with caps are nice</t>
  </si>
  <si>
    <t>https://cdn-shop.adafruit.com/datasheets/B3F-1000-Omron.pdf</t>
  </si>
  <si>
    <t>TLV62569 3.3V Buck Converter Breakout 3.3V Output 1.2A Max</t>
  </si>
  <si>
    <t>https://www.adafruit.com/product/4711</t>
  </si>
  <si>
    <t>integrated circuit - fits to22 spot and has enable, not using currently</t>
  </si>
  <si>
    <t>Nitrile Rubber O-Rings 35mm OD 30mm ID 2.5mm Width</t>
  </si>
  <si>
    <t>https://a.co/d/30GVs7j</t>
  </si>
  <si>
    <t>O-rings for wheels - 3D printed wheel to attach to servo horn</t>
  </si>
  <si>
    <t>SPST Mini Toggle Switch Miniature ON/Off Switch 2 Terminal 2 Position</t>
  </si>
  <si>
    <t>https://a.co/d/eJ7PTZe</t>
  </si>
  <si>
    <t>6mm hole opening</t>
  </si>
  <si>
    <t>M1.7x4mm Self-Tapping Screw</t>
  </si>
  <si>
    <t>https://a.co/d/d1XQue5</t>
  </si>
  <si>
    <t>servo horn attachment</t>
  </si>
  <si>
    <t>M2.5x6mm Pan Head Bolt/Screw</t>
  </si>
  <si>
    <t>https://a.co/d/7hj75M6</t>
  </si>
  <si>
    <t>mount lipo charger</t>
  </si>
  <si>
    <t>M2x8mm Self-Tapping Screw</t>
  </si>
  <si>
    <t>https://a.co/d/iy7zt5v</t>
  </si>
  <si>
    <t>mount bearing holder</t>
  </si>
  <si>
    <t>TOTAL</t>
  </si>
  <si>
    <t>These are all really high prices and does not include microbit, wood, PCB</t>
  </si>
  <si>
    <t>OPTIONAL</t>
  </si>
  <si>
    <t>.1"/2.54mm Break Away Header Pins</t>
  </si>
  <si>
    <t>https://www.adafruit.com/product/4154</t>
  </si>
  <si>
    <t>Directly soldered most things in, otherwise need 11 Pins - 3x 3 pin rows, 1x 2 pin row</t>
  </si>
  <si>
    <t>16mm Height Metal Caster Bearing Wheel</t>
  </si>
  <si>
    <t>https://www.adafruit.com/product/3949</t>
  </si>
  <si>
    <t>comes with ball bearing and holder</t>
  </si>
  <si>
    <t>Wheel for Micro Continuous Rotation FS90R Servo</t>
  </si>
  <si>
    <t>https://www.adafruit.com/product/2744</t>
  </si>
  <si>
    <t>These are different diameter than current wheels so have to adjust program to fit</t>
  </si>
  <si>
    <t>https://www.adafruit.com/images/product-files/2744/2744%20data.pdf</t>
  </si>
  <si>
    <t>Adafruit MPU-6050 6-DoF Accel and Gyro Sensor</t>
  </si>
  <si>
    <t>https://www.adafruit.com/product/3886</t>
  </si>
  <si>
    <t>gyroscope - cheaper MPU6050 or GY521 same thing (one I am using was $3)</t>
  </si>
  <si>
    <t>microbit v2</t>
  </si>
  <si>
    <t>https://www.adafruit.com/product/4781</t>
  </si>
  <si>
    <t>microbit v2 - assuming have this in base price</t>
  </si>
  <si>
    <t>http://tech.microbit.org/</t>
  </si>
  <si>
    <t>ADDITIONAL</t>
  </si>
  <si>
    <t>extra items</t>
  </si>
  <si>
    <t>base plus extra items</t>
  </si>
  <si>
    <t>Part</t>
  </si>
  <si>
    <t>Material</t>
  </si>
  <si>
    <t>Process</t>
  </si>
  <si>
    <t>Files</t>
  </si>
  <si>
    <t>Chassis</t>
  </si>
  <si>
    <t>3mm plywood</t>
  </si>
  <si>
    <t>laser cut</t>
  </si>
  <si>
    <t>SVG</t>
  </si>
  <si>
    <t>PDF</t>
  </si>
  <si>
    <t>AI</t>
  </si>
  <si>
    <t>Wheels</t>
  </si>
  <si>
    <t>PETG</t>
  </si>
  <si>
    <t>3D printed</t>
  </si>
  <si>
    <t>AMF</t>
  </si>
  <si>
    <t>STL</t>
  </si>
  <si>
    <t>Bearing Holder</t>
  </si>
  <si>
    <t>micro:bit edge connector</t>
  </si>
  <si>
    <t>https://www.sparkfun.com/products/17252</t>
  </si>
  <si>
    <t>FS90R Servo</t>
  </si>
  <si>
    <t>https://www.pololu.com/product/2820</t>
  </si>
  <si>
    <t>https://www.seeedstudio.com/Analog-Continuous-Steering-Servo-FS90R-p-4723.html</t>
  </si>
  <si>
    <t>400mah Lipo batteries</t>
  </si>
  <si>
    <t>https://a.co/d/1dGfb0P</t>
  </si>
  <si>
    <t>MPU6050 Gyro</t>
  </si>
  <si>
    <t>https://a.co/d/0D5Rwem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</si>
</sst>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8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9" numFmtId="0" xfId="0" applyFont="1"/>
    <xf borderId="0" fillId="4" fontId="11" numFmtId="0" xfId="0" applyAlignment="1" applyFont="1">
      <alignment readingOrder="0"/>
    </xf>
    <xf borderId="0" fillId="3" fontId="9" numFmtId="0" xfId="0" applyFont="1"/>
    <xf borderId="0" fillId="0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5" fontId="9" numFmtId="0" xfId="0" applyFont="1"/>
    <xf borderId="0" fillId="5" fontId="14" numFmtId="0" xfId="0" applyAlignment="1" applyFont="1">
      <alignment readingOrder="0"/>
    </xf>
    <xf borderId="0" fillId="5" fontId="14" numFmtId="0" xfId="0" applyFont="1"/>
    <xf borderId="0" fillId="5" fontId="9" numFmtId="0" xfId="0" applyAlignment="1" applyFont="1">
      <alignment readingOrder="0"/>
    </xf>
    <xf borderId="0" fillId="5" fontId="14" numFmtId="0" xfId="0" applyAlignment="1" applyFont="1">
      <alignment horizontal="center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dafruit.com/product/3949" TargetMode="External"/><Relationship Id="rId22" Type="http://schemas.openxmlformats.org/officeDocument/2006/relationships/hyperlink" Target="https://www.adafruit.com/images/product-files/2744/2744%20data.pdf" TargetMode="External"/><Relationship Id="rId21" Type="http://schemas.openxmlformats.org/officeDocument/2006/relationships/hyperlink" Target="https://www.adafruit.com/product/2744" TargetMode="External"/><Relationship Id="rId24" Type="http://schemas.openxmlformats.org/officeDocument/2006/relationships/hyperlink" Target="https://www.adafruit.com/product/4781" TargetMode="External"/><Relationship Id="rId23" Type="http://schemas.openxmlformats.org/officeDocument/2006/relationships/hyperlink" Target="https://www.adafruit.com/product/3886" TargetMode="External"/><Relationship Id="rId1" Type="http://schemas.openxmlformats.org/officeDocument/2006/relationships/hyperlink" Target="https://www.adafruit.com/product/3342" TargetMode="External"/><Relationship Id="rId2" Type="http://schemas.openxmlformats.org/officeDocument/2006/relationships/hyperlink" Target="https://cdn-shop.adafruit.com/product-files/3342/Micro-Bit_connector_datasheet.pdf" TargetMode="External"/><Relationship Id="rId3" Type="http://schemas.openxmlformats.org/officeDocument/2006/relationships/hyperlink" Target="https://www.adafruit.com/product/4410" TargetMode="External"/><Relationship Id="rId4" Type="http://schemas.openxmlformats.org/officeDocument/2006/relationships/hyperlink" Target="https://www.adafruit.com/product/2782" TargetMode="External"/><Relationship Id="rId9" Type="http://schemas.openxmlformats.org/officeDocument/2006/relationships/hyperlink" Target="https://cdn-shop.adafruit.com/product-files/2442/FS90R-V2.0_specs.pdf" TargetMode="External"/><Relationship Id="rId26" Type="http://schemas.openxmlformats.org/officeDocument/2006/relationships/hyperlink" Target="https://drive.google.com/file/d/1JTavphGbnuXLrX9sI08rVakaRG9WJ-ZT/view?usp=drive_link" TargetMode="External"/><Relationship Id="rId25" Type="http://schemas.openxmlformats.org/officeDocument/2006/relationships/hyperlink" Target="http://tech.microbit.org/" TargetMode="External"/><Relationship Id="rId28" Type="http://schemas.openxmlformats.org/officeDocument/2006/relationships/hyperlink" Target="https://drive.google.com/file/d/1rQsbEGbQT4eSQgMraUUZKymz5uuySJWl/view?usp=drive_link" TargetMode="External"/><Relationship Id="rId27" Type="http://schemas.openxmlformats.org/officeDocument/2006/relationships/hyperlink" Target="https://drive.google.com/file/d/1sHK5yIs1Hkz7eklwj3lIMfZ8noLgJ-qK/view?usp=drive_link" TargetMode="External"/><Relationship Id="rId5" Type="http://schemas.openxmlformats.org/officeDocument/2006/relationships/hyperlink" Target="https://adafruit.com/images/product-files/2780/Resistor_Data_Sheet.pdf" TargetMode="External"/><Relationship Id="rId6" Type="http://schemas.openxmlformats.org/officeDocument/2006/relationships/hyperlink" Target="https://www.adafruit.com/product/3898" TargetMode="External"/><Relationship Id="rId29" Type="http://schemas.openxmlformats.org/officeDocument/2006/relationships/hyperlink" Target="https://drive.google.com/file/d/1l5-lb6qcPkT8Yh8-RqqydSYiX9MqOQIC/view?usp=drive_link" TargetMode="External"/><Relationship Id="rId7" Type="http://schemas.openxmlformats.org/officeDocument/2006/relationships/hyperlink" Target="https://cdn-shop.adafruit.com/product-files/3898/3898_specsheet_LP801735_400mAh_3.7V_20161129.pdf" TargetMode="External"/><Relationship Id="rId8" Type="http://schemas.openxmlformats.org/officeDocument/2006/relationships/hyperlink" Target="https://www.adafruit.com/product/2442" TargetMode="External"/><Relationship Id="rId31" Type="http://schemas.openxmlformats.org/officeDocument/2006/relationships/hyperlink" Target="https://drive.google.com/file/d/1Ngeicio51ObWhdNQwCelOE94ECwnnavA/view?usp=drive_link" TargetMode="External"/><Relationship Id="rId30" Type="http://schemas.openxmlformats.org/officeDocument/2006/relationships/hyperlink" Target="https://drive.google.com/file/d/1ld7Uef_TVWhrfn-q58u1-mdYVpQVE6xD/view?usp=drive_link" TargetMode="External"/><Relationship Id="rId11" Type="http://schemas.openxmlformats.org/officeDocument/2006/relationships/hyperlink" Target="https://www.adafruit.com/product/101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a.co/d/gPBLezj" TargetMode="External"/><Relationship Id="rId32" Type="http://schemas.openxmlformats.org/officeDocument/2006/relationships/hyperlink" Target="https://drive.google.com/file/d/1tPze5kQkEW5ybhK9v91dTdbr94t7S4uG/view?usp=drive_link" TargetMode="External"/><Relationship Id="rId13" Type="http://schemas.openxmlformats.org/officeDocument/2006/relationships/hyperlink" Target="https://www.adafruit.com/product/4711" TargetMode="External"/><Relationship Id="rId12" Type="http://schemas.openxmlformats.org/officeDocument/2006/relationships/hyperlink" Target="https://cdn-shop.adafruit.com/datasheets/B3F-1000-Omron.pdf" TargetMode="External"/><Relationship Id="rId15" Type="http://schemas.openxmlformats.org/officeDocument/2006/relationships/hyperlink" Target="https://a.co/d/eJ7PTZe" TargetMode="External"/><Relationship Id="rId14" Type="http://schemas.openxmlformats.org/officeDocument/2006/relationships/hyperlink" Target="https://a.co/d/30GVs7j" TargetMode="External"/><Relationship Id="rId17" Type="http://schemas.openxmlformats.org/officeDocument/2006/relationships/hyperlink" Target="https://a.co/d/7hj75M6" TargetMode="External"/><Relationship Id="rId16" Type="http://schemas.openxmlformats.org/officeDocument/2006/relationships/hyperlink" Target="https://a.co/d/d1XQue5" TargetMode="External"/><Relationship Id="rId19" Type="http://schemas.openxmlformats.org/officeDocument/2006/relationships/hyperlink" Target="https://www.adafruit.com/product/4154" TargetMode="External"/><Relationship Id="rId18" Type="http://schemas.openxmlformats.org/officeDocument/2006/relationships/hyperlink" Target="https://a.co/d/iy7zt5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7252" TargetMode="External"/><Relationship Id="rId2" Type="http://schemas.openxmlformats.org/officeDocument/2006/relationships/hyperlink" Target="https://www.pololu.com/product/2820" TargetMode="External"/><Relationship Id="rId3" Type="http://schemas.openxmlformats.org/officeDocument/2006/relationships/hyperlink" Target="https://www.seeedstudio.com/Analog-Continuous-Steering-Servo-FS90R-p-4723.html" TargetMode="External"/><Relationship Id="rId4" Type="http://schemas.openxmlformats.org/officeDocument/2006/relationships/hyperlink" Target="https://a.co/d/1dGfb0P" TargetMode="External"/><Relationship Id="rId5" Type="http://schemas.openxmlformats.org/officeDocument/2006/relationships/hyperlink" Target="https://a.co/d/0D5Rwem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7" max="7" width="28.63"/>
    <col customWidth="1" min="8" max="8" width="78.0"/>
    <col customWidth="1" min="9" max="9" width="7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3">
        <v>3342.0</v>
      </c>
      <c r="D2" s="3">
        <v>1.0</v>
      </c>
      <c r="E2" s="3">
        <v>5.95</v>
      </c>
      <c r="F2" s="3">
        <f t="shared" ref="F2:F9" si="1">D2*E2</f>
        <v>5.95</v>
      </c>
      <c r="G2" s="4" t="s">
        <v>11</v>
      </c>
      <c r="H2" s="2" t="s">
        <v>12</v>
      </c>
      <c r="I2" s="4" t="s">
        <v>13</v>
      </c>
    </row>
    <row r="3">
      <c r="A3" s="5" t="s">
        <v>14</v>
      </c>
      <c r="B3" s="5" t="s">
        <v>10</v>
      </c>
      <c r="C3" s="6">
        <v>4410.0</v>
      </c>
      <c r="D3" s="6">
        <v>1.0</v>
      </c>
      <c r="E3" s="6">
        <v>5.95</v>
      </c>
      <c r="F3" s="6">
        <f t="shared" si="1"/>
        <v>5.95</v>
      </c>
      <c r="G3" s="7" t="s">
        <v>15</v>
      </c>
      <c r="H3" s="5" t="s">
        <v>16</v>
      </c>
      <c r="I3" s="5" t="s">
        <v>10</v>
      </c>
    </row>
    <row r="4">
      <c r="A4" s="2" t="s">
        <v>17</v>
      </c>
      <c r="B4" s="2" t="s">
        <v>10</v>
      </c>
      <c r="C4" s="3">
        <v>2782.0</v>
      </c>
      <c r="D4" s="3">
        <v>7.0</v>
      </c>
      <c r="E4" s="3">
        <f>0.75/25</f>
        <v>0.03</v>
      </c>
      <c r="F4" s="3">
        <f t="shared" si="1"/>
        <v>0.21</v>
      </c>
      <c r="G4" s="8" t="s">
        <v>18</v>
      </c>
      <c r="H4" s="9" t="s">
        <v>19</v>
      </c>
      <c r="I4" s="4" t="s">
        <v>20</v>
      </c>
    </row>
    <row r="5">
      <c r="A5" s="5" t="s">
        <v>21</v>
      </c>
      <c r="B5" s="5" t="s">
        <v>10</v>
      </c>
      <c r="C5" s="6">
        <v>3898.0</v>
      </c>
      <c r="D5" s="6">
        <v>1.0</v>
      </c>
      <c r="E5" s="6">
        <v>6.95</v>
      </c>
      <c r="F5" s="6">
        <f t="shared" si="1"/>
        <v>6.95</v>
      </c>
      <c r="G5" s="7" t="s">
        <v>22</v>
      </c>
      <c r="H5" s="5" t="s">
        <v>23</v>
      </c>
      <c r="I5" s="10" t="s">
        <v>24</v>
      </c>
    </row>
    <row r="6">
      <c r="A6" s="2" t="s">
        <v>25</v>
      </c>
      <c r="B6" s="2" t="s">
        <v>26</v>
      </c>
      <c r="C6" s="3">
        <v>2442.0</v>
      </c>
      <c r="D6" s="3">
        <v>2.0</v>
      </c>
      <c r="E6" s="3">
        <v>7.5</v>
      </c>
      <c r="F6" s="3">
        <f t="shared" si="1"/>
        <v>15</v>
      </c>
      <c r="G6" s="4" t="s">
        <v>27</v>
      </c>
      <c r="H6" s="2" t="s">
        <v>28</v>
      </c>
      <c r="I6" s="4" t="s">
        <v>29</v>
      </c>
    </row>
    <row r="7">
      <c r="A7" s="11" t="s">
        <v>30</v>
      </c>
      <c r="B7" s="5" t="s">
        <v>10</v>
      </c>
      <c r="C7" s="12" t="s">
        <v>10</v>
      </c>
      <c r="D7" s="6">
        <v>1.0</v>
      </c>
      <c r="E7" s="13">
        <v>0.5</v>
      </c>
      <c r="F7" s="6">
        <f t="shared" si="1"/>
        <v>0.5</v>
      </c>
      <c r="G7" s="14" t="s">
        <v>31</v>
      </c>
      <c r="H7" s="15" t="s">
        <v>32</v>
      </c>
      <c r="I7" s="5" t="s">
        <v>10</v>
      </c>
    </row>
    <row r="8">
      <c r="A8" s="2" t="s">
        <v>33</v>
      </c>
      <c r="B8" s="2" t="s">
        <v>34</v>
      </c>
      <c r="C8" s="3">
        <v>1010.0</v>
      </c>
      <c r="D8" s="3">
        <v>7.0</v>
      </c>
      <c r="E8" s="3">
        <v>0.4</v>
      </c>
      <c r="F8" s="3">
        <f t="shared" si="1"/>
        <v>2.8</v>
      </c>
      <c r="G8" s="4" t="s">
        <v>35</v>
      </c>
      <c r="H8" s="2" t="s">
        <v>36</v>
      </c>
      <c r="I8" s="4" t="s">
        <v>37</v>
      </c>
    </row>
    <row r="9">
      <c r="A9" s="16" t="s">
        <v>38</v>
      </c>
      <c r="B9" s="16" t="s">
        <v>10</v>
      </c>
      <c r="C9" s="16">
        <v>4711.0</v>
      </c>
      <c r="D9" s="16">
        <v>1.0</v>
      </c>
      <c r="E9" s="16">
        <v>3.95</v>
      </c>
      <c r="F9" s="17">
        <f t="shared" si="1"/>
        <v>3.95</v>
      </c>
      <c r="G9" s="18" t="s">
        <v>39</v>
      </c>
      <c r="H9" s="16" t="s">
        <v>40</v>
      </c>
      <c r="I9" s="16" t="s">
        <v>10</v>
      </c>
    </row>
    <row r="10">
      <c r="A10" s="19" t="s">
        <v>41</v>
      </c>
      <c r="B10" s="19" t="s">
        <v>10</v>
      </c>
      <c r="C10" s="19" t="s">
        <v>10</v>
      </c>
      <c r="D10" s="19">
        <v>2.0</v>
      </c>
      <c r="E10" s="19">
        <v>0.22</v>
      </c>
      <c r="F10" s="19">
        <v>0.44</v>
      </c>
      <c r="G10" s="20" t="s">
        <v>42</v>
      </c>
      <c r="H10" s="19" t="s">
        <v>43</v>
      </c>
      <c r="I10" s="19" t="s">
        <v>10</v>
      </c>
    </row>
    <row r="11">
      <c r="A11" s="21" t="s">
        <v>44</v>
      </c>
      <c r="B11" s="21" t="s">
        <v>10</v>
      </c>
      <c r="C11" s="21" t="s">
        <v>10</v>
      </c>
      <c r="D11" s="21">
        <v>1.0</v>
      </c>
      <c r="E11" s="21">
        <v>0.69</v>
      </c>
      <c r="F11" s="22">
        <f t="shared" ref="F11:F14" si="2">D11*E11</f>
        <v>0.69</v>
      </c>
      <c r="G11" s="23" t="s">
        <v>45</v>
      </c>
      <c r="H11" s="21" t="s">
        <v>46</v>
      </c>
      <c r="I11" s="21" t="s">
        <v>10</v>
      </c>
    </row>
    <row r="12">
      <c r="A12" s="19" t="s">
        <v>47</v>
      </c>
      <c r="B12" s="19" t="s">
        <v>10</v>
      </c>
      <c r="C12" s="19" t="s">
        <v>10</v>
      </c>
      <c r="D12" s="19">
        <v>2.0</v>
      </c>
      <c r="E12" s="19">
        <v>0.01</v>
      </c>
      <c r="F12" s="24">
        <f t="shared" si="2"/>
        <v>0.02</v>
      </c>
      <c r="G12" s="25" t="s">
        <v>48</v>
      </c>
      <c r="H12" s="19" t="s">
        <v>49</v>
      </c>
      <c r="I12" s="19" t="s">
        <v>10</v>
      </c>
    </row>
    <row r="13">
      <c r="A13" s="21" t="s">
        <v>50</v>
      </c>
      <c r="B13" s="21" t="s">
        <v>10</v>
      </c>
      <c r="C13" s="21" t="s">
        <v>10</v>
      </c>
      <c r="D13" s="21">
        <v>4.0</v>
      </c>
      <c r="E13" s="21">
        <v>0.09</v>
      </c>
      <c r="F13" s="22">
        <f t="shared" si="2"/>
        <v>0.36</v>
      </c>
      <c r="G13" s="26" t="s">
        <v>51</v>
      </c>
      <c r="H13" s="21" t="s">
        <v>52</v>
      </c>
      <c r="I13" s="21" t="s">
        <v>10</v>
      </c>
    </row>
    <row r="14">
      <c r="A14" s="19" t="s">
        <v>53</v>
      </c>
      <c r="B14" s="19" t="s">
        <v>10</v>
      </c>
      <c r="C14" s="19" t="s">
        <v>10</v>
      </c>
      <c r="D14" s="19">
        <v>2.0</v>
      </c>
      <c r="E14" s="19">
        <v>0.01</v>
      </c>
      <c r="F14" s="24">
        <f t="shared" si="2"/>
        <v>0.02</v>
      </c>
      <c r="G14" s="25" t="s">
        <v>54</v>
      </c>
      <c r="H14" s="19" t="s">
        <v>55</v>
      </c>
      <c r="I14" s="19"/>
    </row>
    <row r="15">
      <c r="A15" s="27"/>
      <c r="B15" s="27"/>
      <c r="C15" s="27"/>
      <c r="D15" s="27"/>
      <c r="E15" s="28" t="s">
        <v>56</v>
      </c>
      <c r="F15" s="29">
        <f>SUM(F2:F14)</f>
        <v>42.84</v>
      </c>
      <c r="G15" s="27"/>
      <c r="H15" s="30" t="s">
        <v>57</v>
      </c>
      <c r="I15" s="27"/>
    </row>
    <row r="17">
      <c r="A17" s="31" t="s">
        <v>58</v>
      </c>
    </row>
    <row r="18">
      <c r="A18" s="2" t="s">
        <v>59</v>
      </c>
      <c r="B18" s="2" t="s">
        <v>10</v>
      </c>
      <c r="C18" s="3">
        <v>4154.0</v>
      </c>
      <c r="D18" s="3">
        <v>11.0</v>
      </c>
      <c r="E18" s="3">
        <v>0.014</v>
      </c>
      <c r="F18" s="3">
        <f t="shared" ref="F18:F19" si="3">D18*E18</f>
        <v>0.154</v>
      </c>
      <c r="G18" s="4" t="s">
        <v>60</v>
      </c>
      <c r="H18" s="9" t="s">
        <v>61</v>
      </c>
      <c r="I18" s="2" t="s">
        <v>10</v>
      </c>
    </row>
    <row r="19">
      <c r="A19" s="32" t="s">
        <v>62</v>
      </c>
      <c r="B19" s="32" t="s">
        <v>10</v>
      </c>
      <c r="C19" s="32">
        <v>3949.0</v>
      </c>
      <c r="D19" s="32">
        <v>1.0</v>
      </c>
      <c r="E19" s="32">
        <v>1.95</v>
      </c>
      <c r="F19" s="33">
        <f t="shared" si="3"/>
        <v>1.95</v>
      </c>
      <c r="G19" s="34" t="s">
        <v>63</v>
      </c>
      <c r="H19" s="32" t="s">
        <v>64</v>
      </c>
      <c r="I19" s="32" t="s">
        <v>10</v>
      </c>
    </row>
    <row r="20">
      <c r="A20" s="19" t="s">
        <v>65</v>
      </c>
      <c r="B20" s="19" t="s">
        <v>10</v>
      </c>
      <c r="C20" s="19">
        <v>2744.0</v>
      </c>
      <c r="D20" s="19">
        <v>2.0</v>
      </c>
      <c r="E20" s="19">
        <v>2.5</v>
      </c>
      <c r="F20" s="19">
        <v>2.5</v>
      </c>
      <c r="G20" s="20" t="s">
        <v>66</v>
      </c>
      <c r="H20" s="19" t="s">
        <v>67</v>
      </c>
      <c r="I20" s="35" t="s">
        <v>68</v>
      </c>
    </row>
    <row r="21">
      <c r="A21" s="32" t="s">
        <v>69</v>
      </c>
      <c r="B21" s="32" t="s">
        <v>10</v>
      </c>
      <c r="C21" s="32">
        <v>3886.0</v>
      </c>
      <c r="D21" s="32">
        <v>1.0</v>
      </c>
      <c r="E21" s="32">
        <v>12.95</v>
      </c>
      <c r="F21" s="33">
        <f t="shared" ref="F21:F22" si="4">D21*E21</f>
        <v>12.95</v>
      </c>
      <c r="G21" s="34" t="s">
        <v>70</v>
      </c>
      <c r="H21" s="32" t="s">
        <v>71</v>
      </c>
      <c r="I21" s="32" t="s">
        <v>10</v>
      </c>
    </row>
    <row r="22">
      <c r="A22" s="32" t="s">
        <v>72</v>
      </c>
      <c r="B22" s="32" t="s">
        <v>10</v>
      </c>
      <c r="C22" s="32">
        <v>4781.0</v>
      </c>
      <c r="D22" s="32">
        <v>1.0</v>
      </c>
      <c r="E22" s="32">
        <v>17.95</v>
      </c>
      <c r="F22" s="32">
        <f t="shared" si="4"/>
        <v>17.95</v>
      </c>
      <c r="G22" s="34" t="s">
        <v>73</v>
      </c>
      <c r="H22" s="32" t="s">
        <v>74</v>
      </c>
      <c r="I22" s="34" t="s">
        <v>75</v>
      </c>
    </row>
    <row r="23">
      <c r="A23" s="36"/>
      <c r="B23" s="36"/>
      <c r="C23" s="36"/>
      <c r="D23" s="36"/>
      <c r="E23" s="37" t="s">
        <v>76</v>
      </c>
      <c r="F23" s="38">
        <f>SUM(F18:F22)</f>
        <v>35.504</v>
      </c>
      <c r="G23" s="36"/>
      <c r="H23" s="39" t="s">
        <v>77</v>
      </c>
      <c r="I23" s="36"/>
    </row>
    <row r="24">
      <c r="A24" s="36"/>
      <c r="B24" s="36"/>
      <c r="C24" s="36"/>
      <c r="D24" s="36"/>
      <c r="E24" s="37" t="s">
        <v>56</v>
      </c>
      <c r="F24" s="38">
        <f>F15+F23</f>
        <v>78.344</v>
      </c>
      <c r="G24" s="36"/>
      <c r="H24" s="39" t="s">
        <v>78</v>
      </c>
      <c r="I24" s="36"/>
    </row>
    <row r="26">
      <c r="A26" s="37" t="s">
        <v>79</v>
      </c>
      <c r="B26" s="37" t="s">
        <v>80</v>
      </c>
      <c r="C26" s="37" t="s">
        <v>81</v>
      </c>
      <c r="D26" s="40" t="s">
        <v>82</v>
      </c>
    </row>
    <row r="27">
      <c r="A27" s="19" t="s">
        <v>83</v>
      </c>
      <c r="B27" s="19" t="s">
        <v>84</v>
      </c>
      <c r="C27" s="19" t="s">
        <v>85</v>
      </c>
      <c r="D27" s="20" t="s">
        <v>86</v>
      </c>
      <c r="E27" s="20" t="s">
        <v>87</v>
      </c>
      <c r="F27" s="20" t="s">
        <v>88</v>
      </c>
    </row>
    <row r="28">
      <c r="A28" s="32" t="s">
        <v>89</v>
      </c>
      <c r="B28" s="32" t="s">
        <v>90</v>
      </c>
      <c r="C28" s="32" t="s">
        <v>91</v>
      </c>
      <c r="D28" s="34" t="s">
        <v>92</v>
      </c>
      <c r="E28" s="34" t="s">
        <v>93</v>
      </c>
    </row>
    <row r="29">
      <c r="A29" s="19" t="s">
        <v>94</v>
      </c>
      <c r="B29" s="19" t="s">
        <v>90</v>
      </c>
      <c r="C29" s="19" t="s">
        <v>91</v>
      </c>
      <c r="D29" s="20" t="s">
        <v>92</v>
      </c>
      <c r="E29" s="20" t="s">
        <v>93</v>
      </c>
      <c r="F29" s="24"/>
    </row>
  </sheetData>
  <mergeCells count="1">
    <mergeCell ref="D26:F26"/>
  </mergeCells>
  <hyperlinks>
    <hyperlink r:id="rId1" ref="G2"/>
    <hyperlink r:id="rId2" ref="I2"/>
    <hyperlink r:id="rId3" ref="G3"/>
    <hyperlink r:id="rId4" ref="G4"/>
    <hyperlink r:id="rId5" ref="I4"/>
    <hyperlink r:id="rId6" ref="G5"/>
    <hyperlink r:id="rId7" ref="I5"/>
    <hyperlink r:id="rId8" ref="G6"/>
    <hyperlink r:id="rId9" ref="I6"/>
    <hyperlink r:id="rId10" ref="G7"/>
    <hyperlink r:id="rId11" ref="G8"/>
    <hyperlink r:id="rId12" ref="I8"/>
    <hyperlink r:id="rId13" ref="G9"/>
    <hyperlink r:id="rId14" ref="G10"/>
    <hyperlink r:id="rId15" ref="G11"/>
    <hyperlink r:id="rId16" ref="G12"/>
    <hyperlink r:id="rId17" ref="G13"/>
    <hyperlink r:id="rId18" ref="G14"/>
    <hyperlink r:id="rId19" ref="G18"/>
    <hyperlink r:id="rId20" ref="G19"/>
    <hyperlink r:id="rId21" ref="G20"/>
    <hyperlink r:id="rId22" ref="I20"/>
    <hyperlink r:id="rId23" ref="G21"/>
    <hyperlink r:id="rId24" ref="G22"/>
    <hyperlink r:id="rId25" ref="I22"/>
    <hyperlink r:id="rId26" ref="D27"/>
    <hyperlink r:id="rId27" ref="E27"/>
    <hyperlink r:id="rId28" ref="F27"/>
    <hyperlink r:id="rId29" ref="D28"/>
    <hyperlink r:id="rId30" ref="E28"/>
    <hyperlink r:id="rId31" ref="D29"/>
    <hyperlink r:id="rId32" ref="E29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95</v>
      </c>
      <c r="C1" s="32">
        <v>2.95</v>
      </c>
      <c r="D1" s="41" t="s">
        <v>96</v>
      </c>
    </row>
    <row r="2">
      <c r="A2" s="32" t="s">
        <v>97</v>
      </c>
      <c r="C2" s="32">
        <v>5.95</v>
      </c>
      <c r="D2" s="41" t="s">
        <v>98</v>
      </c>
    </row>
    <row r="3">
      <c r="A3" s="32" t="s">
        <v>97</v>
      </c>
      <c r="C3" s="32">
        <v>2.9</v>
      </c>
      <c r="D3" s="41" t="s">
        <v>99</v>
      </c>
    </row>
    <row r="4">
      <c r="A4" s="32" t="s">
        <v>100</v>
      </c>
      <c r="C4" s="32">
        <f>19.99/5</f>
        <v>3.998</v>
      </c>
      <c r="D4" s="41" t="s">
        <v>101</v>
      </c>
    </row>
    <row r="5">
      <c r="A5" s="32" t="s">
        <v>102</v>
      </c>
      <c r="C5" s="32">
        <v>3.33</v>
      </c>
      <c r="D5" s="41" t="s">
        <v>103</v>
      </c>
    </row>
  </sheetData>
  <hyperlinks>
    <hyperlink r:id="rId1" ref="D1"/>
    <hyperlink r:id="rId2" ref="D2"/>
    <hyperlink r:id="rId3" ref="D3"/>
    <hyperlink r:id="rId4" ref="D4"/>
    <hyperlink r:id="rId5" ref="D5"/>
  </hyperlinks>
  <drawing r:id="rId6"/>
</worksheet>
</file>