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T HERE" sheetId="1" r:id="rId4"/>
    <sheet state="visible" name="currentBuild" sheetId="2" r:id="rId5"/>
    <sheet state="visible" name="alternativeOptions" sheetId="3" r:id="rId6"/>
  </sheets>
  <definedNames/>
  <calcPr/>
</workbook>
</file>

<file path=xl/sharedStrings.xml><?xml version="1.0" encoding="utf-8"?>
<sst xmlns="http://schemas.openxmlformats.org/spreadsheetml/2006/main" count="179" uniqueCount="122">
  <si>
    <t>PLEASE READ BEFORE ORDERING PARTS</t>
  </si>
  <si>
    <r>
      <rPr>
        <sz val="12.0"/>
      </rPr>
      <t xml:space="preserve">The sheet </t>
    </r>
    <r>
      <rPr>
        <color rgb="FF1155CC"/>
        <sz val="12.0"/>
        <u/>
      </rPr>
      <t>currentBuild</t>
    </r>
    <r>
      <rPr>
        <sz val="12.0"/>
      </rPr>
      <t xml:space="preserve"> has all the necessary parts to build Roversa. The sheet </t>
    </r>
    <r>
      <rPr>
        <color rgb="FF1155CC"/>
        <sz val="12.0"/>
        <u/>
      </rPr>
      <t>alternativeOptions</t>
    </r>
    <r>
      <rPr>
        <sz val="12.0"/>
      </rPr>
      <t xml:space="preserve"> has other sources and the parts we originally sourced to build v2.2 of the robot.</t>
    </r>
  </si>
  <si>
    <t>I will 3D print parts:</t>
  </si>
  <si>
    <r>
      <rPr>
        <rFont val="&quot;Arial&quot;"/>
        <color rgb="FF000000"/>
        <sz val="12.0"/>
      </rPr>
      <t xml:space="preserve">The </t>
    </r>
    <r>
      <rPr>
        <rFont val="&quot;Arial&quot;"/>
        <b/>
        <color rgb="FF000000"/>
        <sz val="12.0"/>
      </rPr>
      <t>Required</t>
    </r>
    <r>
      <rPr>
        <rFont val="&quot;Arial&quot;"/>
        <color rgb="FF000000"/>
        <sz val="12.0"/>
      </rPr>
      <t xml:space="preserve"> parts list assumes you have capacity to 3D print the bearing holder and the wheels. If you have acces to a 3D printer, you can buy everything in the</t>
    </r>
    <r>
      <rPr>
        <rFont val="&quot;Arial&quot;"/>
        <b/>
        <color rgb="FF000000"/>
        <sz val="12.0"/>
      </rPr>
      <t xml:space="preserve"> Required </t>
    </r>
    <r>
      <rPr>
        <rFont val="&quot;Arial&quot;"/>
        <color rgb="FF000000"/>
        <sz val="12.0"/>
      </rPr>
      <t xml:space="preserve">parts list and 3D print </t>
    </r>
    <r>
      <rPr>
        <rFont val="&quot;Arial&quot;"/>
        <b/>
        <color rgb="FF000000"/>
        <sz val="12.0"/>
      </rPr>
      <t>1x</t>
    </r>
    <r>
      <rPr>
        <rFont val="&quot;Arial&quot;"/>
        <color rgb="FF000000"/>
        <sz val="12.0"/>
      </rPr>
      <t xml:space="preserve"> </t>
    </r>
    <r>
      <rPr>
        <rFont val="&quot;Arial&quot;"/>
        <i/>
        <color rgb="FF000000"/>
        <sz val="12.0"/>
      </rPr>
      <t>Bearing Holder</t>
    </r>
    <r>
      <rPr>
        <rFont val="&quot;Arial&quot;"/>
        <color rgb="FF000000"/>
        <sz val="12.0"/>
      </rPr>
      <t xml:space="preserve"> and </t>
    </r>
    <r>
      <rPr>
        <rFont val="&quot;Arial&quot;"/>
        <b/>
        <color rgb="FF000000"/>
        <sz val="12.0"/>
      </rPr>
      <t>2x</t>
    </r>
    <r>
      <rPr>
        <rFont val="&quot;Arial&quot;"/>
        <color rgb="FF000000"/>
        <sz val="12.0"/>
      </rPr>
      <t xml:space="preserve"> </t>
    </r>
    <r>
      <rPr>
        <rFont val="&quot;Arial&quot;"/>
        <i/>
        <color rgb="FF000000"/>
        <sz val="12.0"/>
      </rPr>
      <t>Wheels</t>
    </r>
    <r>
      <rPr>
        <rFont val="&quot;Arial&quot;"/>
        <color rgb="FF000000"/>
        <sz val="12.0"/>
      </rPr>
      <t>.</t>
    </r>
  </si>
  <si>
    <r>
      <rPr>
        <rFont val="Arial"/>
        <color theme="1"/>
        <sz val="12.0"/>
      </rPr>
      <t xml:space="preserve">I will </t>
    </r>
    <r>
      <rPr>
        <rFont val="Arial"/>
        <b/>
        <i/>
        <color theme="1"/>
        <sz val="12.0"/>
      </rPr>
      <t>NOT</t>
    </r>
    <r>
      <rPr>
        <rFont val="Arial"/>
        <color theme="1"/>
        <sz val="12.0"/>
      </rPr>
      <t xml:space="preserve"> 3D print parts:</t>
    </r>
  </si>
  <si>
    <r>
      <rPr>
        <rFont val="&quot;Arial&quot;"/>
        <color rgb="FF000000"/>
        <sz val="12.0"/>
      </rPr>
      <t xml:space="preserve">If you do not have access to a 3D printer, you can buy everything on the </t>
    </r>
    <r>
      <rPr>
        <rFont val="&quot;Arial&quot;"/>
        <b/>
        <color rgb="FF000000"/>
        <sz val="12.0"/>
      </rPr>
      <t>Required</t>
    </r>
    <r>
      <rPr>
        <rFont val="&quot;Arial&quot;"/>
        <color rgb="FF000000"/>
        <sz val="12.0"/>
      </rPr>
      <t xml:space="preserve"> parts list except the </t>
    </r>
    <r>
      <rPr>
        <rFont val="&quot;Arial&quot;"/>
        <i/>
        <color rgb="FF000000"/>
        <sz val="12.0"/>
      </rPr>
      <t>12mm Ball Bearing, Nitrile Rubber O-Rings 35mm OD 30mm ID 2.5mm Width</t>
    </r>
    <r>
      <rPr>
        <rFont val="&quot;Arial&quot;"/>
        <color rgb="FF000000"/>
        <sz val="12.0"/>
      </rPr>
      <t xml:space="preserve">, and the </t>
    </r>
    <r>
      <rPr>
        <rFont val="&quot;Arial&quot;"/>
        <i/>
        <color rgb="FF000000"/>
        <sz val="12.0"/>
      </rPr>
      <t>M1.7x4mm Self-Tapping Screws</t>
    </r>
    <r>
      <rPr>
        <rFont val="&quot;Arial&quot;"/>
        <color rgb="FF000000"/>
        <sz val="12.0"/>
      </rPr>
      <t xml:space="preserve">. You will purchase </t>
    </r>
    <r>
      <rPr>
        <rFont val="&quot;Arial&quot;"/>
        <b/>
        <color rgb="FF000000"/>
        <sz val="12.0"/>
      </rPr>
      <t>2x</t>
    </r>
    <r>
      <rPr>
        <rFont val="&quot;Arial&quot;"/>
        <color rgb="FF000000"/>
        <sz val="12.0"/>
      </rPr>
      <t xml:space="preserve"> </t>
    </r>
    <r>
      <rPr>
        <rFont val="&quot;Arial&quot;"/>
        <i/>
        <color rgb="FF000000"/>
        <sz val="12.0"/>
      </rPr>
      <t>Wheel for Micro Continuous Rotation FS90R Servo</t>
    </r>
    <r>
      <rPr>
        <rFont val="&quot;Arial&quot;"/>
        <color rgb="FF000000"/>
        <sz val="12.0"/>
      </rPr>
      <t xml:space="preserve">, which comes with rubber tires. You can use the mounting screw from the servo horn kit provided. You will also purchase </t>
    </r>
    <r>
      <rPr>
        <rFont val="&quot;Arial&quot;"/>
        <b/>
        <color rgb="FF000000"/>
        <sz val="12.0"/>
      </rPr>
      <t>1x</t>
    </r>
    <r>
      <rPr>
        <rFont val="&quot;Arial&quot;"/>
        <color rgb="FF000000"/>
        <sz val="12.0"/>
      </rPr>
      <t xml:space="preserve"> </t>
    </r>
    <r>
      <rPr>
        <rFont val="&quot;Arial&quot;"/>
        <i/>
        <color rgb="FF000000"/>
        <sz val="12.0"/>
      </rPr>
      <t>16mm Height Metal Caster Bearing Wheel</t>
    </r>
    <r>
      <rPr>
        <rFont val="&quot;Arial&quot;"/>
        <color rgb="FF000000"/>
        <sz val="12.0"/>
      </rPr>
      <t>, which comes with the steel ball bearing and holder. You may need to drill the mounting holes on this to fit the larger 2.5mm screws. They will then self-thread, so try to mount this once. Use a 2.05mm (5/64") drill bit for the pilot holes.</t>
    </r>
  </si>
  <si>
    <t>Production Notes</t>
  </si>
  <si>
    <r>
      <rPr>
        <rFont val="Arial"/>
        <color theme="1"/>
        <sz val="12.0"/>
      </rPr>
      <t xml:space="preserve">You will need to laser cut </t>
    </r>
    <r>
      <rPr>
        <rFont val="Arial"/>
        <b/>
        <color theme="1"/>
        <sz val="12.0"/>
      </rPr>
      <t>1x</t>
    </r>
    <r>
      <rPr>
        <rFont val="Arial"/>
        <color theme="1"/>
        <sz val="12.0"/>
      </rPr>
      <t xml:space="preserve"> chassis which is designed for 3mm playwood material (150 x 300 mm). They are sized to be able to fit 4x Roversa chassis layouts on one 300 x 600 mm sheet. All of the files are the same, we are just providing multiple formats to help work with different software.</t>
    </r>
  </si>
  <si>
    <r>
      <rPr>
        <rFont val="Arial"/>
        <color theme="1"/>
        <sz val="12.0"/>
      </rPr>
      <t xml:space="preserve">You will need to manufacture </t>
    </r>
    <r>
      <rPr>
        <rFont val="Arial"/>
        <b/>
        <color theme="1"/>
        <sz val="12.0"/>
      </rPr>
      <t>1x</t>
    </r>
    <r>
      <rPr>
        <rFont val="Arial"/>
        <color theme="1"/>
        <sz val="12.0"/>
      </rPr>
      <t xml:space="preserve"> of each PCB zip files. They each contain all the gerber files necessary to create a full PCB to mount the micro:bit and also mount the button array. </t>
    </r>
  </si>
  <si>
    <t>REQUIRED</t>
  </si>
  <si>
    <t>Item</t>
  </si>
  <si>
    <t>Component</t>
  </si>
  <si>
    <t>Supplier Part No</t>
  </si>
  <si>
    <t>Quantity</t>
  </si>
  <si>
    <t>Cost (USD)</t>
  </si>
  <si>
    <t>Total (USD)</t>
  </si>
  <si>
    <t>Link</t>
  </si>
  <si>
    <t>Notes</t>
  </si>
  <si>
    <t>Datasheet</t>
  </si>
  <si>
    <t>2x40 Right Angle Edge Connector for micro:bit</t>
  </si>
  <si>
    <t>NA</t>
  </si>
  <si>
    <t>https://www.sparkfun.com/products/17252</t>
  </si>
  <si>
    <t>Use PTH version so it is easier to assemble</t>
  </si>
  <si>
    <t>https://cdn-shop.adafruit.com/product-files/3342/Micro-Bit_connector_datasheet.pdf</t>
  </si>
  <si>
    <t>Lithium Ion Polymer Battery - 3.7V 400mAh</t>
  </si>
  <si>
    <t>https://www.sparkfun.com/products/13851</t>
  </si>
  <si>
    <t>Any LiPoly 3.7/4.2V Battery should work here - JST 2-Pin 25mm connector (check polarity)</t>
  </si>
  <si>
    <t>https://cdn-shop.adafruit.com/product-files/3898/3898_specsheet_LP801735_400mAh_3.7V_20161129.pdf</t>
  </si>
  <si>
    <t>Adafruit Micro-Lipo Charger for LiPoly Batt with USB Type C Jack</t>
  </si>
  <si>
    <t>https://www.adafruit.com/product/4410</t>
  </si>
  <si>
    <t>Battery charge/maintenance, expensive can be integrated or cheaper version of LiPoly Charger</t>
  </si>
  <si>
    <t>2.2K ohm 5% 1/4W - Through-Hole Resistor</t>
  </si>
  <si>
    <t>https://www.adafruit.com/product/2782</t>
  </si>
  <si>
    <t>Pull up resistors</t>
  </si>
  <si>
    <t>https://adafruit.com/images/product-files/2780/Resistor_Data_Sheet.pdf</t>
  </si>
  <si>
    <t>TLV62569 3.3V Buck Converter Breakout 3.3V Output 1.2A Max</t>
  </si>
  <si>
    <t>https://www.adafruit.com/product/4711</t>
  </si>
  <si>
    <t>integrated circuit - fits to22 spot and has enable, not using currently</t>
  </si>
  <si>
    <t>https://www.ti.com/lit/ds/symlink/tlv62569.pdf?ts=1696391638472</t>
  </si>
  <si>
    <t>Continuous Rotation Micro Servo</t>
  </si>
  <si>
    <t>FS90R</t>
  </si>
  <si>
    <t>https://www.seeedstudio.com/Analog-Continuous-Steering-Servo-FS90R-p-4723.html</t>
  </si>
  <si>
    <r>
      <rPr>
        <rFont val="Arial"/>
      </rPr>
      <t xml:space="preserve">FSR90R - Variations may exist in mounting holes or size of part. CAD Matches the </t>
    </r>
    <r>
      <rPr>
        <rFont val="Arial"/>
        <color rgb="FF1155CC"/>
        <u/>
      </rPr>
      <t>FITECH FS90R</t>
    </r>
  </si>
  <si>
    <t>https://cdn-shop.adafruit.com/product-files/2442/FS90R-V2.0_specs.pdf</t>
  </si>
  <si>
    <t>Colorful 12mm Square Tactile Button Switch</t>
  </si>
  <si>
    <t>https://a.co/d/c8XVCTe</t>
  </si>
  <si>
    <t>Any 12mm square tactile button will do, ones with caps are nice</t>
  </si>
  <si>
    <t>https://cdn-shop.adafruit.com/datasheets/B3F-1000-Omron.pdf</t>
  </si>
  <si>
    <t>Nitrile Rubber O-Rings 35mm OD 30mm ID 2.5mm Width</t>
  </si>
  <si>
    <t>https://a.co/d/30GVs7j</t>
  </si>
  <si>
    <t>O-rings for wheels - 3D printed wheel to attach to servo horn</t>
  </si>
  <si>
    <t>Latching Push Button Switch 3A 250V AC 2 Pins Self-Locking SPST ON/Off Black Mini Switch</t>
  </si>
  <si>
    <t>https://a.co/d/6b5cvfP</t>
  </si>
  <si>
    <t>Cleaner mounting option fits the v2.2 design</t>
  </si>
  <si>
    <t>M1.7x4mm Self-Tapping Screw</t>
  </si>
  <si>
    <t>https://a.co/d/d1XQue5</t>
  </si>
  <si>
    <t>servo horn attachment - shorter so it doesn't polke through</t>
  </si>
  <si>
    <t>M2.5x6mm Pan Head Bolt/Screw</t>
  </si>
  <si>
    <t>https://a.co/d/7hj75M6</t>
  </si>
  <si>
    <t>mount lipo charger and ball bearing holder if 3D printed</t>
  </si>
  <si>
    <t>12mm SS Ball Bearing</t>
  </si>
  <si>
    <t>https://a.co/d/gPBLezj</t>
  </si>
  <si>
    <t>Bearing is 12mm - 3D printed holder (if buying optional 16mm complete part- do not buy)</t>
  </si>
  <si>
    <t>TOTAL</t>
  </si>
  <si>
    <t>Some of these are all really high prices and does not include microbit, wood, PCB</t>
  </si>
  <si>
    <t>OPTIONAL</t>
  </si>
  <si>
    <t>16mm Height Metal Caster Bearing Wheel</t>
  </si>
  <si>
    <t>https://www.adafruit.com/product/3949</t>
  </si>
  <si>
    <t>comes with ball bearing and holder (no need to 3D print anything, do not buy the 12mm ball bearing)</t>
  </si>
  <si>
    <t>Wheel for Micro Continuous Rotation FS90R Servo</t>
  </si>
  <si>
    <t>https://www.adafruit.com/product/2744</t>
  </si>
  <si>
    <t>Different diameter than 3D printed wheels (no need to 3D print or use the M1.7x4mm screws)</t>
  </si>
  <si>
    <t>https://www.adafruit.com/images/product-files/2744/2744%20data.pdf</t>
  </si>
  <si>
    <t>microbit v2</t>
  </si>
  <si>
    <t>https://www.sparkfun.com/products/17287</t>
  </si>
  <si>
    <t>microbit v2 - assuming have this in base price</t>
  </si>
  <si>
    <t>http://tech.microbit.org/</t>
  </si>
  <si>
    <t>ADDITIONAL</t>
  </si>
  <si>
    <t>extra items</t>
  </si>
  <si>
    <t>base plus extra items, minus the servo horn screws, O-rings, and the ball bearing</t>
  </si>
  <si>
    <t>PRODUCTION</t>
  </si>
  <si>
    <t>Part</t>
  </si>
  <si>
    <t>Material</t>
  </si>
  <si>
    <t>Process</t>
  </si>
  <si>
    <t>Files</t>
  </si>
  <si>
    <t>Chassis</t>
  </si>
  <si>
    <t>3mm plywood</t>
  </si>
  <si>
    <t>laser cut</t>
  </si>
  <si>
    <t>SVG</t>
  </si>
  <si>
    <t>PDF</t>
  </si>
  <si>
    <t>AI</t>
  </si>
  <si>
    <t>Wheels</t>
  </si>
  <si>
    <t>PETG</t>
  </si>
  <si>
    <t>3D printed</t>
  </si>
  <si>
    <t>AMF</t>
  </si>
  <si>
    <t>STL</t>
  </si>
  <si>
    <t>Bearing Holder</t>
  </si>
  <si>
    <t>PCB - micro:bit</t>
  </si>
  <si>
    <t>FR1</t>
  </si>
  <si>
    <t>PCB</t>
  </si>
  <si>
    <t>ZIP (Gerbers)</t>
  </si>
  <si>
    <t>PCB - buttons</t>
  </si>
  <si>
    <t>Optional sources for cheaper options:</t>
  </si>
  <si>
    <t>Supplier #</t>
  </si>
  <si>
    <t>Cost/unit</t>
  </si>
  <si>
    <t>micro:bit edge connector</t>
  </si>
  <si>
    <t>FS90R Servo Continuous Servo Motor</t>
  </si>
  <si>
    <t>https://www.pololu.com/product/2820</t>
  </si>
  <si>
    <t>400mah Lipo batteries</t>
  </si>
  <si>
    <t>https://a.co/d/1dGfb0P</t>
  </si>
  <si>
    <t>MPU6050 Gyro</t>
  </si>
  <si>
    <t>https://a.co/d/0D5Rwem</t>
  </si>
  <si>
    <t>12mm tactile buttons</t>
  </si>
  <si>
    <t xml:space="preserve">SPST Momentary Latching </t>
  </si>
  <si>
    <t>Original Parts (CAD-model):</t>
  </si>
  <si>
    <t>FS90R Continuous Servo Motor</t>
  </si>
  <si>
    <t>https://www.adafruit.com/product/2442</t>
  </si>
  <si>
    <t>https://www.adafruit.com/product/3342</t>
  </si>
  <si>
    <t>https://www.adafruit.com/product/1010</t>
  </si>
  <si>
    <t>SPST Momentary Latching</t>
  </si>
  <si>
    <t>https://a.co/d/gLQk6vy</t>
  </si>
  <si>
    <t>https://www.adafruit.com/product/3898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</si>
</sst>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4.0"/>
      <color rgb="FF9900FF"/>
      <name val="Space Mono"/>
    </font>
    <font>
      <u/>
      <sz val="12.0"/>
      <color rgb="FF0000FF"/>
    </font>
    <font>
      <sz val="12.0"/>
      <color theme="1"/>
      <name val="Arial"/>
      <scheme val="minor"/>
    </font>
    <font>
      <sz val="12.0"/>
      <color rgb="FF000000"/>
      <name val="&quot;Arial&quot;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3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4" fontId="7" numFmtId="0" xfId="0" applyAlignment="1" applyFill="1" applyFont="1">
      <alignment vertical="bottom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0" fontId="8" numFmtId="0" xfId="0" applyAlignment="1" applyFont="1">
      <alignment readingOrder="0"/>
    </xf>
    <xf borderId="0" fillId="4" fontId="7" numFmtId="0" xfId="0" applyAlignment="1" applyFont="1">
      <alignment readingOrder="0" vertical="bottom"/>
    </xf>
    <xf borderId="0" fillId="4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right" vertical="bottom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0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11" numFmtId="0" xfId="0" applyAlignment="1" applyFont="1">
      <alignment shrinkToFit="0" vertical="bottom" wrapText="0"/>
    </xf>
    <xf borderId="0" fillId="0" fontId="7" numFmtId="0" xfId="0" applyAlignment="1" applyFont="1">
      <alignment horizontal="left" vertical="bottom"/>
    </xf>
    <xf borderId="0" fillId="0" fontId="12" numFmtId="0" xfId="0" applyAlignment="1" applyFont="1">
      <alignment vertical="bottom"/>
    </xf>
    <xf borderId="0" fillId="4" fontId="7" numFmtId="0" xfId="0" applyAlignment="1" applyFont="1">
      <alignment horizontal="left" vertical="bottom"/>
    </xf>
    <xf borderId="0" fillId="4" fontId="7" numFmtId="0" xfId="0" applyAlignment="1" applyFont="1">
      <alignment horizontal="right" vertical="bottom"/>
    </xf>
    <xf borderId="0" fillId="4" fontId="7" numFmtId="164" xfId="0" applyAlignment="1" applyFont="1" applyNumberFormat="1">
      <alignment horizontal="right" vertical="bottom"/>
    </xf>
    <xf borderId="0" fillId="4" fontId="13" numFmtId="0" xfId="0" applyAlignment="1" applyFont="1">
      <alignment shrinkToFit="0" vertical="bottom" wrapText="0"/>
    </xf>
    <xf borderId="0" fillId="5" fontId="7" numFmtId="0" xfId="0" applyAlignment="1" applyFill="1" applyFont="1">
      <alignment readingOrder="0" vertical="bottom"/>
    </xf>
    <xf borderId="0" fillId="5" fontId="7" numFmtId="0" xfId="0" applyAlignment="1" applyFont="1">
      <alignment horizontal="left" readingOrder="0" vertical="bottom"/>
    </xf>
    <xf borderId="0" fillId="5" fontId="7" numFmtId="164" xfId="0" applyAlignment="1" applyFont="1" applyNumberFormat="1">
      <alignment readingOrder="0" vertical="bottom"/>
    </xf>
    <xf borderId="0" fillId="5" fontId="7" numFmtId="164" xfId="0" applyAlignment="1" applyFont="1" applyNumberFormat="1">
      <alignment horizontal="right" vertical="bottom"/>
    </xf>
    <xf borderId="0" fillId="5" fontId="14" numFmtId="0" xfId="0" applyAlignment="1" applyFont="1">
      <alignment readingOrder="0" vertical="bottom"/>
    </xf>
    <xf borderId="0" fillId="5" fontId="15" numFmtId="0" xfId="0" applyAlignment="1" applyFont="1">
      <alignment readingOrder="0" vertical="bottom"/>
    </xf>
    <xf borderId="0" fillId="4" fontId="7" numFmtId="164" xfId="0" applyAlignment="1" applyFont="1" applyNumberFormat="1">
      <alignment horizontal="right" readingOrder="0" vertical="bottom"/>
    </xf>
    <xf borderId="0" fillId="4" fontId="16" numFmtId="0" xfId="0" applyAlignment="1" applyFont="1">
      <alignment readingOrder="0" vertical="bottom"/>
    </xf>
    <xf borderId="0" fillId="4" fontId="7" numFmtId="0" xfId="0" applyAlignment="1" applyFont="1">
      <alignment horizontal="left" readingOrder="0" vertical="bottom"/>
    </xf>
    <xf borderId="0" fillId="4" fontId="5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4" fontId="5" numFmtId="164" xfId="0" applyAlignment="1" applyFont="1" applyNumberFormat="1">
      <alignment readingOrder="0"/>
    </xf>
    <xf borderId="0" fillId="4" fontId="17" numFmtId="0" xfId="0" applyAlignment="1" applyFont="1">
      <alignment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left" vertical="bottom"/>
    </xf>
    <xf borderId="0" fillId="4" fontId="7" numFmtId="0" xfId="0" applyAlignment="1" applyFont="1">
      <alignment horizontal="right" vertical="bottom"/>
    </xf>
    <xf borderId="0" fillId="4" fontId="18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4" fontId="5" numFmtId="164" xfId="0" applyFont="1" applyNumberFormat="1"/>
    <xf borderId="0" fillId="0" fontId="19" numFmtId="0" xfId="0" applyAlignment="1" applyFont="1">
      <alignment vertical="bottom"/>
    </xf>
    <xf borderId="0" fillId="5" fontId="5" numFmtId="0" xfId="0" applyAlignment="1" applyFont="1">
      <alignment horizontal="left" readingOrder="0"/>
    </xf>
    <xf borderId="0" fillId="5" fontId="5" numFmtId="164" xfId="0" applyAlignment="1" applyFont="1" applyNumberFormat="1">
      <alignment readingOrder="0"/>
    </xf>
    <xf borderId="0" fillId="5" fontId="5" numFmtId="164" xfId="0" applyFont="1" applyNumberFormat="1"/>
    <xf borderId="0" fillId="4" fontId="20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6" numFmtId="164" xfId="0" applyAlignment="1" applyFont="1" applyNumberFormat="1">
      <alignment horizontal="right" vertical="bottom"/>
    </xf>
    <xf borderId="0" fillId="2" fontId="7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4" fontId="23" numFmtId="0" xfId="0" applyAlignment="1" applyFont="1">
      <alignment readingOrder="0"/>
    </xf>
    <xf borderId="0" fillId="2" fontId="5" numFmtId="0" xfId="0" applyFont="1"/>
    <xf borderId="0" fillId="2" fontId="21" numFmtId="0" xfId="0" applyAlignment="1" applyFont="1">
      <alignment readingOrder="0"/>
    </xf>
    <xf borderId="0" fillId="2" fontId="21" numFmtId="164" xfId="0" applyFont="1" applyNumberFormat="1"/>
    <xf borderId="0" fillId="2" fontId="5" numFmtId="0" xfId="0" applyAlignment="1" applyFont="1">
      <alignment readingOrder="0"/>
    </xf>
    <xf borderId="0" fillId="2" fontId="21" numFmtId="0" xfId="0" applyAlignment="1" applyFont="1">
      <alignment horizontal="center" readingOrder="0"/>
    </xf>
    <xf borderId="0" fillId="5" fontId="5" numFmtId="0" xfId="0" applyAlignment="1" applyFont="1">
      <alignment readingOrder="0"/>
    </xf>
    <xf borderId="0" fillId="5" fontId="24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6" fontId="25" numFmtId="0" xfId="0" applyAlignment="1" applyFont="1">
      <alignment readingOrder="0"/>
    </xf>
    <xf borderId="0" fillId="6" fontId="5" numFmtId="0" xfId="0" applyFont="1"/>
    <xf borderId="0" fillId="5" fontId="5" numFmtId="0" xfId="0" applyFont="1"/>
    <xf borderId="0" fillId="6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currentBuild-style">
      <tableStyleElement dxfId="1" type="headerRow"/>
      <tableStyleElement dxfId="2" type="firstRowStripe"/>
      <tableStyleElement dxfId="3" type="secondRowStripe"/>
    </tableStyle>
    <tableStyle count="3" pivot="0" name="currentBuild-style 2">
      <tableStyleElement dxfId="1" type="headerRow"/>
      <tableStyleElement dxfId="2" type="firstRowStripe"/>
      <tableStyleElement dxfId="3" type="secondRowStripe"/>
    </tableStyle>
    <tableStyle count="3" pivot="0" name="alternativeOptions-style">
      <tableStyleElement dxfId="1" type="headerRow"/>
      <tableStyleElement dxfId="2" type="firstRowStripe"/>
      <tableStyleElement dxfId="3" type="secondRowStripe"/>
    </tableStyle>
    <tableStyle count="3" pivot="0" name="alternativeOption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14" displayName="Table_1" id="1">
  <tableColumns count="9">
    <tableColumn name="Item" id="1"/>
    <tableColumn name="Component" id="2"/>
    <tableColumn name="Supplier Part No" id="3"/>
    <tableColumn name="Quantity" id="4"/>
    <tableColumn name="Cost (USD)" id="5"/>
    <tableColumn name="Total (USD)" id="6"/>
    <tableColumn name="Link" id="7"/>
    <tableColumn name="Notes" id="8"/>
    <tableColumn name="Datasheet" id="9"/>
  </tableColumns>
  <tableStyleInfo name="currentBuild-style" showColumnStripes="0" showFirstColumn="1" showLastColumn="1" showRowStripes="1"/>
</table>
</file>

<file path=xl/tables/table2.xml><?xml version="1.0" encoding="utf-8"?>
<table xmlns="http://schemas.openxmlformats.org/spreadsheetml/2006/main" ref="A18:I21" displayName="Table_2" id="2">
  <tableColumns count="9">
    <tableColumn name="Item" id="1"/>
    <tableColumn name="Component" id="2"/>
    <tableColumn name="Supplier Part No" id="3"/>
    <tableColumn name="Quantity" id="4"/>
    <tableColumn name="Cost (USD)" id="5"/>
    <tableColumn name="Total (USD)" id="6"/>
    <tableColumn name="Link" id="7"/>
    <tableColumn name="Notes" id="8"/>
    <tableColumn name="Datasheet" id="9"/>
  </tableColumns>
  <tableStyleInfo name="currentBuild-style 2" showColumnStripes="0" showFirstColumn="1" showLastColumn="1" showRowStripes="1"/>
</table>
</file>

<file path=xl/tables/table3.xml><?xml version="1.0" encoding="utf-8"?>
<table xmlns="http://schemas.openxmlformats.org/spreadsheetml/2006/main" ref="A1:D9" displayName="Table_3" id="3">
  <tableColumns count="4">
    <tableColumn name="Optional sources for cheaper options:" id="1"/>
    <tableColumn name="Supplier #" id="2"/>
    <tableColumn name="Cost/unit" id="3"/>
    <tableColumn name="Link" id="4"/>
  </tableColumns>
  <tableStyleInfo name="alternativeOptions-style" showColumnStripes="0" showFirstColumn="1" showLastColumn="1" showRowStripes="1"/>
</table>
</file>

<file path=xl/tables/table4.xml><?xml version="1.0" encoding="utf-8"?>
<table xmlns="http://schemas.openxmlformats.org/spreadsheetml/2006/main" ref="A11:D16" displayName="Table_4" id="4">
  <tableColumns count="4">
    <tableColumn name="Original Parts (CAD-model):" id="1"/>
    <tableColumn name="Supplier #" id="2"/>
    <tableColumn name="Cost/unit" id="3"/>
    <tableColumn name="Link" id="4"/>
  </tableColumns>
  <tableStyleInfo name="alternativeOption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dafruit.com/product/3949" TargetMode="External"/><Relationship Id="rId22" Type="http://schemas.openxmlformats.org/officeDocument/2006/relationships/hyperlink" Target="https://www.adafruit.com/images/product-files/2744/2744%20data.pdf" TargetMode="External"/><Relationship Id="rId21" Type="http://schemas.openxmlformats.org/officeDocument/2006/relationships/hyperlink" Target="https://www.adafruit.com/product/2744" TargetMode="External"/><Relationship Id="rId24" Type="http://schemas.openxmlformats.org/officeDocument/2006/relationships/hyperlink" Target="http://tech.microbit.org/" TargetMode="External"/><Relationship Id="rId23" Type="http://schemas.openxmlformats.org/officeDocument/2006/relationships/hyperlink" Target="https://www.sparkfun.com/products/17287" TargetMode="External"/><Relationship Id="rId1" Type="http://schemas.openxmlformats.org/officeDocument/2006/relationships/hyperlink" Target="https://www.sparkfun.com/products/17252" TargetMode="External"/><Relationship Id="rId2" Type="http://schemas.openxmlformats.org/officeDocument/2006/relationships/hyperlink" Target="https://cdn-shop.adafruit.com/product-files/3342/Micro-Bit_connector_datasheet.pdf" TargetMode="External"/><Relationship Id="rId3" Type="http://schemas.openxmlformats.org/officeDocument/2006/relationships/hyperlink" Target="https://www.sparkfun.com/products/13851" TargetMode="External"/><Relationship Id="rId4" Type="http://schemas.openxmlformats.org/officeDocument/2006/relationships/hyperlink" Target="https://cdn-shop.adafruit.com/product-files/3898/3898_specsheet_LP801735_400mAh_3.7V_20161129.pdf" TargetMode="External"/><Relationship Id="rId9" Type="http://schemas.openxmlformats.org/officeDocument/2006/relationships/hyperlink" Target="https://www.ti.com/lit/ds/symlink/tlv62569.pdf?ts=1696391638472" TargetMode="External"/><Relationship Id="rId26" Type="http://schemas.openxmlformats.org/officeDocument/2006/relationships/hyperlink" Target="https://github.com/GlobalCSEd/roversa/raw/main/CAD/mbRobotv2.2-8.8.23.pdf" TargetMode="External"/><Relationship Id="rId25" Type="http://schemas.openxmlformats.org/officeDocument/2006/relationships/hyperlink" Target="https://github.com/GlobalCSEd/roversa/raw/main/CAD/mbRobotv2.2-8.8.23.svg" TargetMode="External"/><Relationship Id="rId28" Type="http://schemas.openxmlformats.org/officeDocument/2006/relationships/hyperlink" Target="https://github.com/GlobalCSEd/roversa/raw/main/CAD/3DPrint/oRingServoWheel_30mmID.amf" TargetMode="External"/><Relationship Id="rId27" Type="http://schemas.openxmlformats.org/officeDocument/2006/relationships/hyperlink" Target="https://github.com/GlobalCSEd/roversa/raw/main/CAD/mbRobotv2.2-8.8.23.ai" TargetMode="External"/><Relationship Id="rId5" Type="http://schemas.openxmlformats.org/officeDocument/2006/relationships/hyperlink" Target="https://www.adafruit.com/product/4410" TargetMode="External"/><Relationship Id="rId6" Type="http://schemas.openxmlformats.org/officeDocument/2006/relationships/hyperlink" Target="https://www.adafruit.com/product/2782" TargetMode="External"/><Relationship Id="rId29" Type="http://schemas.openxmlformats.org/officeDocument/2006/relationships/hyperlink" Target="https://github.com/GlobalCSEd/roversa/raw/main/CAD/3DPrint/oRingServoWheel_30mmID.stl" TargetMode="External"/><Relationship Id="rId7" Type="http://schemas.openxmlformats.org/officeDocument/2006/relationships/hyperlink" Target="https://adafruit.com/images/product-files/2780/Resistor_Data_Sheet.pdf" TargetMode="External"/><Relationship Id="rId8" Type="http://schemas.openxmlformats.org/officeDocument/2006/relationships/hyperlink" Target="https://www.adafruit.com/product/4711" TargetMode="External"/><Relationship Id="rId31" Type="http://schemas.openxmlformats.org/officeDocument/2006/relationships/hyperlink" Target="https://github.com/GlobalCSEd/roversa/raw/main/CAD/3DPrint/bearingHolder-v2.2.stl" TargetMode="External"/><Relationship Id="rId30" Type="http://schemas.openxmlformats.org/officeDocument/2006/relationships/hyperlink" Target="https://github.com/GlobalCSEd/roversa/raw/main/CAD/3DPrint/bearingHolder-v2.2.amf" TargetMode="External"/><Relationship Id="rId11" Type="http://schemas.openxmlformats.org/officeDocument/2006/relationships/hyperlink" Target="https://www.adafruit.com/product/2442" TargetMode="External"/><Relationship Id="rId33" Type="http://schemas.openxmlformats.org/officeDocument/2006/relationships/hyperlink" Target="https://github.com/GlobalCSEd/roversa/raw/main/CAD/PCB/gerbers-PCB-top_buttons.zip" TargetMode="External"/><Relationship Id="rId10" Type="http://schemas.openxmlformats.org/officeDocument/2006/relationships/hyperlink" Target="https://www.seeedstudio.com/Analog-Continuous-Steering-Servo-FS90R-p-4723.html" TargetMode="External"/><Relationship Id="rId32" Type="http://schemas.openxmlformats.org/officeDocument/2006/relationships/hyperlink" Target="https://github.com/GlobalCSEd/roversa/raw/main/CAD/PCB/gerbers-PCB-front_uBit.zip" TargetMode="External"/><Relationship Id="rId13" Type="http://schemas.openxmlformats.org/officeDocument/2006/relationships/hyperlink" Target="https://a.co/d/c8XVCTe" TargetMode="External"/><Relationship Id="rId12" Type="http://schemas.openxmlformats.org/officeDocument/2006/relationships/hyperlink" Target="https://cdn-shop.adafruit.com/product-files/2442/FS90R-V2.0_specs.pdf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a.co/d/30GVs7j" TargetMode="External"/><Relationship Id="rId37" Type="http://schemas.openxmlformats.org/officeDocument/2006/relationships/table" Target="../tables/table1.xml"/><Relationship Id="rId14" Type="http://schemas.openxmlformats.org/officeDocument/2006/relationships/hyperlink" Target="https://cdn-shop.adafruit.com/datasheets/B3F-1000-Omron.pdf" TargetMode="External"/><Relationship Id="rId17" Type="http://schemas.openxmlformats.org/officeDocument/2006/relationships/hyperlink" Target="https://a.co/d/d1XQue5" TargetMode="External"/><Relationship Id="rId16" Type="http://schemas.openxmlformats.org/officeDocument/2006/relationships/hyperlink" Target="https://a.co/d/6b5cvfP" TargetMode="External"/><Relationship Id="rId38" Type="http://schemas.openxmlformats.org/officeDocument/2006/relationships/table" Target="../tables/table2.xml"/><Relationship Id="rId19" Type="http://schemas.openxmlformats.org/officeDocument/2006/relationships/hyperlink" Target="https://a.co/d/gPBLezj" TargetMode="External"/><Relationship Id="rId18" Type="http://schemas.openxmlformats.org/officeDocument/2006/relationships/hyperlink" Target="https://a.co/d/7hj75M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7252" TargetMode="External"/><Relationship Id="rId2" Type="http://schemas.openxmlformats.org/officeDocument/2006/relationships/hyperlink" Target="https://www.pololu.com/product/2820" TargetMode="External"/><Relationship Id="rId3" Type="http://schemas.openxmlformats.org/officeDocument/2006/relationships/hyperlink" Target="https://www.seeedstudio.com/Analog-Continuous-Steering-Servo-FS90R-p-4723.html" TargetMode="External"/><Relationship Id="rId4" Type="http://schemas.openxmlformats.org/officeDocument/2006/relationships/hyperlink" Target="https://a.co/d/1dGfb0P" TargetMode="External"/><Relationship Id="rId9" Type="http://schemas.openxmlformats.org/officeDocument/2006/relationships/hyperlink" Target="https://www.adafruit.com/product/2442" TargetMode="External"/><Relationship Id="rId5" Type="http://schemas.openxmlformats.org/officeDocument/2006/relationships/hyperlink" Target="https://a.co/d/0D5Rwem" TargetMode="External"/><Relationship Id="rId6" Type="http://schemas.openxmlformats.org/officeDocument/2006/relationships/hyperlink" Target="https://a.co/d/c8XVCTe" TargetMode="External"/><Relationship Id="rId7" Type="http://schemas.openxmlformats.org/officeDocument/2006/relationships/hyperlink" Target="https://a.co/d/6b5cvfP" TargetMode="External"/><Relationship Id="rId8" Type="http://schemas.openxmlformats.org/officeDocument/2006/relationships/hyperlink" Target="https://www.sparkfun.com/products/13851" TargetMode="External"/><Relationship Id="rId11" Type="http://schemas.openxmlformats.org/officeDocument/2006/relationships/hyperlink" Target="https://www.adafruit.com/product/1010" TargetMode="External"/><Relationship Id="rId10" Type="http://schemas.openxmlformats.org/officeDocument/2006/relationships/hyperlink" Target="https://www.adafruit.com/product/3342" TargetMode="External"/><Relationship Id="rId13" Type="http://schemas.openxmlformats.org/officeDocument/2006/relationships/hyperlink" Target="https://www.adafruit.com/product/3898" TargetMode="External"/><Relationship Id="rId12" Type="http://schemas.openxmlformats.org/officeDocument/2006/relationships/hyperlink" Target="https://a.co/d/gLQk6vy" TargetMode="External"/><Relationship Id="rId14" Type="http://schemas.openxmlformats.org/officeDocument/2006/relationships/drawing" Target="../drawings/drawing3.xml"/><Relationship Id="rId17" Type="http://schemas.openxmlformats.org/officeDocument/2006/relationships/table" Target="../tables/table3.xml"/><Relationship Id="rId18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4.75"/>
  </cols>
  <sheetData>
    <row r="1">
      <c r="A1" s="1" t="s">
        <v>0</v>
      </c>
    </row>
    <row r="2">
      <c r="A2" s="2" t="s">
        <v>1</v>
      </c>
    </row>
    <row r="3">
      <c r="A3" s="3"/>
    </row>
    <row r="4">
      <c r="A4" s="4" t="s">
        <v>2</v>
      </c>
    </row>
    <row r="5">
      <c r="A5" s="5" t="s">
        <v>3</v>
      </c>
    </row>
    <row r="6">
      <c r="A6" s="6"/>
    </row>
    <row r="7">
      <c r="A7" s="4" t="s">
        <v>4</v>
      </c>
    </row>
    <row r="8">
      <c r="A8" s="5" t="s">
        <v>5</v>
      </c>
    </row>
    <row r="9">
      <c r="A9" s="3"/>
    </row>
    <row r="10">
      <c r="A10" s="4" t="s">
        <v>6</v>
      </c>
    </row>
    <row r="11">
      <c r="A11" s="6" t="s">
        <v>7</v>
      </c>
    </row>
    <row r="12">
      <c r="A12" s="6" t="s">
        <v>8</v>
      </c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</sheetData>
  <hyperlinks>
    <hyperlink display="The sheet currentBuild has all the necessary parts to build Roversa. The sheet alternativeOptions has other sources and the parts we originally sourced to build v2.2 of the robot." location="currentBuild!A1" ref="A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7" max="7" width="64.25"/>
    <col customWidth="1" min="8" max="8" width="75.25"/>
    <col customWidth="1" min="9" max="9" width="80.25"/>
  </cols>
  <sheetData>
    <row r="1">
      <c r="A1" s="8" t="s">
        <v>9</v>
      </c>
      <c r="B1" s="9"/>
      <c r="C1" s="9"/>
      <c r="D1" s="9"/>
      <c r="E1" s="9"/>
      <c r="F1" s="9"/>
      <c r="G1" s="9"/>
      <c r="H1" s="9"/>
      <c r="I1" s="9"/>
    </row>
    <row r="2">
      <c r="A2" s="10" t="s">
        <v>10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</row>
    <row r="3">
      <c r="A3" s="11" t="s">
        <v>19</v>
      </c>
      <c r="B3" s="11" t="s">
        <v>20</v>
      </c>
      <c r="C3" s="12">
        <v>17252.0</v>
      </c>
      <c r="D3" s="13">
        <v>1.0</v>
      </c>
      <c r="E3" s="14">
        <v>2.95</v>
      </c>
      <c r="F3" s="15">
        <f t="shared" ref="F3:F9" si="1">D3*E3</f>
        <v>2.95</v>
      </c>
      <c r="G3" s="16" t="s">
        <v>21</v>
      </c>
      <c r="H3" s="17" t="s">
        <v>22</v>
      </c>
      <c r="I3" s="18" t="s">
        <v>23</v>
      </c>
    </row>
    <row r="4">
      <c r="A4" s="19" t="s">
        <v>24</v>
      </c>
      <c r="B4" s="19" t="s">
        <v>20</v>
      </c>
      <c r="C4" s="20">
        <v>13851.0</v>
      </c>
      <c r="D4" s="21">
        <v>1.0</v>
      </c>
      <c r="E4" s="22">
        <v>5.5</v>
      </c>
      <c r="F4" s="23">
        <f t="shared" si="1"/>
        <v>5.5</v>
      </c>
      <c r="G4" s="24" t="s">
        <v>25</v>
      </c>
      <c r="H4" s="25" t="s">
        <v>26</v>
      </c>
      <c r="I4" s="26" t="s">
        <v>27</v>
      </c>
    </row>
    <row r="5">
      <c r="A5" s="19" t="s">
        <v>28</v>
      </c>
      <c r="B5" s="19" t="s">
        <v>20</v>
      </c>
      <c r="C5" s="27">
        <v>4410.0</v>
      </c>
      <c r="D5" s="21">
        <v>1.0</v>
      </c>
      <c r="E5" s="23">
        <v>5.95</v>
      </c>
      <c r="F5" s="23">
        <f t="shared" si="1"/>
        <v>5.95</v>
      </c>
      <c r="G5" s="28" t="s">
        <v>29</v>
      </c>
      <c r="H5" s="19" t="s">
        <v>30</v>
      </c>
      <c r="I5" s="19" t="s">
        <v>20</v>
      </c>
    </row>
    <row r="6">
      <c r="A6" s="11" t="s">
        <v>31</v>
      </c>
      <c r="B6" s="11" t="s">
        <v>20</v>
      </c>
      <c r="C6" s="29">
        <v>2782.0</v>
      </c>
      <c r="D6" s="30">
        <v>7.0</v>
      </c>
      <c r="E6" s="31">
        <f>0.75/25</f>
        <v>0.03</v>
      </c>
      <c r="F6" s="31">
        <f t="shared" si="1"/>
        <v>0.21</v>
      </c>
      <c r="G6" s="32" t="s">
        <v>32</v>
      </c>
      <c r="H6" s="17" t="s">
        <v>33</v>
      </c>
      <c r="I6" s="18" t="s">
        <v>34</v>
      </c>
    </row>
    <row r="7">
      <c r="A7" s="33" t="s">
        <v>35</v>
      </c>
      <c r="B7" s="33" t="s">
        <v>20</v>
      </c>
      <c r="C7" s="34">
        <v>4711.0</v>
      </c>
      <c r="D7" s="33">
        <v>1.0</v>
      </c>
      <c r="E7" s="35">
        <v>3.95</v>
      </c>
      <c r="F7" s="36">
        <f t="shared" si="1"/>
        <v>3.95</v>
      </c>
      <c r="G7" s="37" t="s">
        <v>36</v>
      </c>
      <c r="H7" s="33" t="s">
        <v>37</v>
      </c>
      <c r="I7" s="38" t="s">
        <v>38</v>
      </c>
    </row>
    <row r="8">
      <c r="A8" s="11" t="s">
        <v>39</v>
      </c>
      <c r="B8" s="13" t="s">
        <v>40</v>
      </c>
      <c r="C8" s="12">
        <v>1.14992423E8</v>
      </c>
      <c r="D8" s="30">
        <v>2.0</v>
      </c>
      <c r="E8" s="39">
        <v>2.9</v>
      </c>
      <c r="F8" s="31">
        <f t="shared" si="1"/>
        <v>5.8</v>
      </c>
      <c r="G8" s="16" t="s">
        <v>41</v>
      </c>
      <c r="H8" s="40" t="s">
        <v>42</v>
      </c>
      <c r="I8" s="18" t="s">
        <v>43</v>
      </c>
    </row>
    <row r="9">
      <c r="A9" s="11" t="s">
        <v>44</v>
      </c>
      <c r="B9" s="17" t="s">
        <v>20</v>
      </c>
      <c r="C9" s="41" t="s">
        <v>20</v>
      </c>
      <c r="D9" s="30">
        <v>7.0</v>
      </c>
      <c r="E9" s="39">
        <v>0.13</v>
      </c>
      <c r="F9" s="31">
        <f t="shared" si="1"/>
        <v>0.91</v>
      </c>
      <c r="G9" s="16" t="s">
        <v>45</v>
      </c>
      <c r="H9" s="11" t="s">
        <v>46</v>
      </c>
      <c r="I9" s="18" t="s">
        <v>47</v>
      </c>
    </row>
    <row r="10">
      <c r="A10" s="42" t="s">
        <v>48</v>
      </c>
      <c r="B10" s="42" t="s">
        <v>20</v>
      </c>
      <c r="C10" s="43" t="s">
        <v>20</v>
      </c>
      <c r="D10" s="42">
        <v>2.0</v>
      </c>
      <c r="E10" s="44">
        <v>0.22</v>
      </c>
      <c r="F10" s="44">
        <v>0.44</v>
      </c>
      <c r="G10" s="45" t="s">
        <v>49</v>
      </c>
      <c r="H10" s="42" t="s">
        <v>50</v>
      </c>
      <c r="I10" s="42" t="s">
        <v>20</v>
      </c>
    </row>
    <row r="11">
      <c r="A11" s="46" t="s">
        <v>51</v>
      </c>
      <c r="B11" s="46" t="s">
        <v>20</v>
      </c>
      <c r="C11" s="47" t="s">
        <v>20</v>
      </c>
      <c r="D11" s="48">
        <v>1.0</v>
      </c>
      <c r="E11" s="39">
        <v>2.0</v>
      </c>
      <c r="F11" s="31">
        <f t="shared" ref="F11:F14" si="2">D11*E11</f>
        <v>2</v>
      </c>
      <c r="G11" s="49" t="s">
        <v>52</v>
      </c>
      <c r="H11" s="33" t="s">
        <v>53</v>
      </c>
      <c r="I11" s="50" t="s">
        <v>20</v>
      </c>
    </row>
    <row r="12">
      <c r="A12" s="42" t="s">
        <v>54</v>
      </c>
      <c r="B12" s="42" t="s">
        <v>20</v>
      </c>
      <c r="C12" s="43" t="s">
        <v>20</v>
      </c>
      <c r="D12" s="42">
        <v>4.0</v>
      </c>
      <c r="E12" s="44">
        <v>0.01</v>
      </c>
      <c r="F12" s="51">
        <f t="shared" si="2"/>
        <v>0.04</v>
      </c>
      <c r="G12" s="52" t="s">
        <v>55</v>
      </c>
      <c r="H12" s="42" t="s">
        <v>56</v>
      </c>
      <c r="I12" s="42" t="s">
        <v>20</v>
      </c>
    </row>
    <row r="13">
      <c r="A13" s="50" t="s">
        <v>57</v>
      </c>
      <c r="B13" s="50" t="s">
        <v>20</v>
      </c>
      <c r="C13" s="53" t="s">
        <v>20</v>
      </c>
      <c r="D13" s="50">
        <v>6.0</v>
      </c>
      <c r="E13" s="54">
        <v>0.09</v>
      </c>
      <c r="F13" s="55">
        <f t="shared" si="2"/>
        <v>0.54</v>
      </c>
      <c r="G13" s="56" t="s">
        <v>58</v>
      </c>
      <c r="H13" s="50" t="s">
        <v>59</v>
      </c>
      <c r="I13" s="50" t="s">
        <v>20</v>
      </c>
    </row>
    <row r="14">
      <c r="A14" s="25" t="s">
        <v>60</v>
      </c>
      <c r="B14" s="19" t="s">
        <v>20</v>
      </c>
      <c r="C14" s="20" t="s">
        <v>20</v>
      </c>
      <c r="D14" s="21">
        <v>1.0</v>
      </c>
      <c r="E14" s="22">
        <v>0.5</v>
      </c>
      <c r="F14" s="23">
        <f t="shared" si="2"/>
        <v>0.5</v>
      </c>
      <c r="G14" s="24" t="s">
        <v>61</v>
      </c>
      <c r="H14" s="57" t="s">
        <v>62</v>
      </c>
      <c r="I14" s="19" t="s">
        <v>20</v>
      </c>
    </row>
    <row r="15">
      <c r="A15" s="58"/>
      <c r="B15" s="58"/>
      <c r="C15" s="58"/>
      <c r="D15" s="58"/>
      <c r="E15" s="59" t="s">
        <v>63</v>
      </c>
      <c r="F15" s="60">
        <f>SUM(F3:F14)</f>
        <v>28.79</v>
      </c>
      <c r="G15" s="58"/>
      <c r="H15" s="61" t="s">
        <v>64</v>
      </c>
      <c r="I15" s="58"/>
    </row>
    <row r="17">
      <c r="A17" s="62" t="s">
        <v>65</v>
      </c>
    </row>
    <row r="18">
      <c r="A18" s="10" t="s">
        <v>10</v>
      </c>
      <c r="B18" s="10" t="s">
        <v>11</v>
      </c>
      <c r="C18" s="10" t="s">
        <v>12</v>
      </c>
      <c r="D18" s="10" t="s">
        <v>13</v>
      </c>
      <c r="E18" s="10" t="s">
        <v>14</v>
      </c>
      <c r="F18" s="10" t="s">
        <v>15</v>
      </c>
      <c r="G18" s="10" t="s">
        <v>16</v>
      </c>
      <c r="H18" s="10" t="s">
        <v>17</v>
      </c>
      <c r="I18" s="10" t="s">
        <v>18</v>
      </c>
    </row>
    <row r="19">
      <c r="A19" s="13" t="s">
        <v>66</v>
      </c>
      <c r="B19" s="13" t="s">
        <v>20</v>
      </c>
      <c r="C19" s="12">
        <v>3949.0</v>
      </c>
      <c r="D19" s="13">
        <v>1.0</v>
      </c>
      <c r="E19" s="14">
        <v>1.95</v>
      </c>
      <c r="F19" s="15">
        <f>D19*E19</f>
        <v>1.95</v>
      </c>
      <c r="G19" s="63" t="s">
        <v>67</v>
      </c>
      <c r="H19" s="13" t="s">
        <v>68</v>
      </c>
      <c r="I19" s="13" t="s">
        <v>20</v>
      </c>
    </row>
    <row r="20">
      <c r="A20" s="42" t="s">
        <v>69</v>
      </c>
      <c r="B20" s="42" t="s">
        <v>20</v>
      </c>
      <c r="C20" s="43">
        <v>2744.0</v>
      </c>
      <c r="D20" s="42">
        <v>2.0</v>
      </c>
      <c r="E20" s="44">
        <v>2.5</v>
      </c>
      <c r="F20" s="44">
        <v>2.5</v>
      </c>
      <c r="G20" s="45" t="s">
        <v>70</v>
      </c>
      <c r="H20" s="42" t="s">
        <v>71</v>
      </c>
      <c r="I20" s="64" t="s">
        <v>72</v>
      </c>
    </row>
    <row r="21">
      <c r="A21" s="13" t="s">
        <v>73</v>
      </c>
      <c r="B21" s="13" t="s">
        <v>20</v>
      </c>
      <c r="C21" s="12">
        <v>17287.0</v>
      </c>
      <c r="D21" s="13">
        <v>1.0</v>
      </c>
      <c r="E21" s="14">
        <v>16.5</v>
      </c>
      <c r="F21" s="14">
        <f>D21*E21</f>
        <v>16.5</v>
      </c>
      <c r="G21" s="63" t="s">
        <v>74</v>
      </c>
      <c r="H21" s="13" t="s">
        <v>75</v>
      </c>
      <c r="I21" s="63" t="s">
        <v>76</v>
      </c>
    </row>
    <row r="22">
      <c r="A22" s="65"/>
      <c r="B22" s="65"/>
      <c r="C22" s="65"/>
      <c r="D22" s="65"/>
      <c r="E22" s="66" t="s">
        <v>77</v>
      </c>
      <c r="F22" s="67">
        <f>SUM(F19:F21)</f>
        <v>20.95</v>
      </c>
      <c r="G22" s="65"/>
      <c r="H22" s="68" t="s">
        <v>78</v>
      </c>
      <c r="I22" s="65"/>
    </row>
    <row r="23">
      <c r="A23" s="65"/>
      <c r="B23" s="65"/>
      <c r="C23" s="65"/>
      <c r="D23" s="65"/>
      <c r="E23" s="66" t="s">
        <v>63</v>
      </c>
      <c r="F23" s="67">
        <f>F15+F22-F12-F14-F10</f>
        <v>48.76</v>
      </c>
      <c r="G23" s="65"/>
      <c r="H23" s="68" t="s">
        <v>79</v>
      </c>
      <c r="I23" s="65"/>
    </row>
    <row r="25">
      <c r="A25" s="62" t="s">
        <v>80</v>
      </c>
    </row>
    <row r="26">
      <c r="A26" s="66" t="s">
        <v>81</v>
      </c>
      <c r="B26" s="66" t="s">
        <v>82</v>
      </c>
      <c r="C26" s="66" t="s">
        <v>83</v>
      </c>
      <c r="D26" s="69" t="s">
        <v>84</v>
      </c>
    </row>
    <row r="27">
      <c r="A27" s="70" t="s">
        <v>85</v>
      </c>
      <c r="B27" s="70" t="s">
        <v>86</v>
      </c>
      <c r="C27" s="70" t="s">
        <v>87</v>
      </c>
      <c r="D27" s="71" t="s">
        <v>88</v>
      </c>
      <c r="E27" s="71" t="s">
        <v>89</v>
      </c>
      <c r="F27" s="71" t="s">
        <v>90</v>
      </c>
    </row>
    <row r="28">
      <c r="A28" s="72" t="s">
        <v>91</v>
      </c>
      <c r="B28" s="72" t="s">
        <v>92</v>
      </c>
      <c r="C28" s="72" t="s">
        <v>93</v>
      </c>
      <c r="D28" s="73" t="s">
        <v>94</v>
      </c>
      <c r="E28" s="73" t="s">
        <v>95</v>
      </c>
      <c r="F28" s="74"/>
    </row>
    <row r="29">
      <c r="A29" s="70" t="s">
        <v>96</v>
      </c>
      <c r="B29" s="70" t="s">
        <v>92</v>
      </c>
      <c r="C29" s="70" t="s">
        <v>93</v>
      </c>
      <c r="D29" s="71" t="s">
        <v>94</v>
      </c>
      <c r="E29" s="71" t="s">
        <v>95</v>
      </c>
      <c r="F29" s="75"/>
    </row>
    <row r="30">
      <c r="A30" s="72" t="s">
        <v>97</v>
      </c>
      <c r="B30" s="72" t="s">
        <v>98</v>
      </c>
      <c r="C30" s="72" t="s">
        <v>99</v>
      </c>
      <c r="D30" s="73" t="s">
        <v>100</v>
      </c>
      <c r="E30" s="76"/>
      <c r="F30" s="74"/>
    </row>
    <row r="31">
      <c r="A31" s="70" t="s">
        <v>101</v>
      </c>
      <c r="B31" s="70" t="s">
        <v>98</v>
      </c>
      <c r="C31" s="70" t="s">
        <v>99</v>
      </c>
      <c r="D31" s="71" t="s">
        <v>100</v>
      </c>
      <c r="E31" s="77"/>
      <c r="F31" s="75"/>
    </row>
  </sheetData>
  <mergeCells count="1">
    <mergeCell ref="D26:F26"/>
  </mergeCells>
  <hyperlinks>
    <hyperlink r:id="rId1" ref="G3"/>
    <hyperlink r:id="rId2" ref="I3"/>
    <hyperlink r:id="rId3" ref="G4"/>
    <hyperlink r:id="rId4" ref="I4"/>
    <hyperlink r:id="rId5" ref="G5"/>
    <hyperlink r:id="rId6" ref="G6"/>
    <hyperlink r:id="rId7" ref="I6"/>
    <hyperlink r:id="rId8" ref="G7"/>
    <hyperlink r:id="rId9" ref="I7"/>
    <hyperlink r:id="rId10" ref="G8"/>
    <hyperlink r:id="rId11" ref="H8"/>
    <hyperlink r:id="rId12" ref="I8"/>
    <hyperlink r:id="rId13" ref="G9"/>
    <hyperlink r:id="rId14" ref="I9"/>
    <hyperlink r:id="rId15" ref="G10"/>
    <hyperlink r:id="rId16" ref="G11"/>
    <hyperlink r:id="rId17" ref="G12"/>
    <hyperlink r:id="rId18" ref="G13"/>
    <hyperlink r:id="rId19" ref="G14"/>
    <hyperlink r:id="rId20" ref="G19"/>
    <hyperlink r:id="rId21" ref="G20"/>
    <hyperlink r:id="rId22" ref="I20"/>
    <hyperlink r:id="rId23" ref="G21"/>
    <hyperlink r:id="rId24" ref="I21"/>
    <hyperlink r:id="rId25" ref="D27"/>
    <hyperlink r:id="rId26" ref="E27"/>
    <hyperlink r:id="rId27" ref="F27"/>
    <hyperlink r:id="rId28" ref="D28"/>
    <hyperlink r:id="rId29" ref="E28"/>
    <hyperlink r:id="rId30" ref="D29"/>
    <hyperlink r:id="rId31" ref="E29"/>
    <hyperlink r:id="rId32" ref="D30"/>
    <hyperlink r:id="rId33" ref="D31"/>
  </hyperlinks>
  <drawing r:id="rId34"/>
  <tableParts count="2">
    <tablePart r:id="rId37"/>
    <tablePart r:id="rId3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8.5"/>
    <col customWidth="1" min="4" max="4" width="64.25"/>
  </cols>
  <sheetData>
    <row r="1">
      <c r="A1" s="78" t="s">
        <v>102</v>
      </c>
      <c r="B1" s="78" t="s">
        <v>103</v>
      </c>
      <c r="C1" s="78" t="s">
        <v>104</v>
      </c>
      <c r="D1" s="78" t="s">
        <v>16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13" t="s">
        <v>105</v>
      </c>
      <c r="B2" s="13">
        <v>17252.0</v>
      </c>
      <c r="C2" s="14">
        <v>2.95</v>
      </c>
      <c r="D2" s="16" t="s">
        <v>21</v>
      </c>
    </row>
    <row r="3">
      <c r="A3" s="13" t="s">
        <v>106</v>
      </c>
      <c r="B3" s="80"/>
      <c r="C3" s="14">
        <v>5.95</v>
      </c>
      <c r="D3" s="16" t="s">
        <v>107</v>
      </c>
    </row>
    <row r="4">
      <c r="A4" s="13" t="s">
        <v>106</v>
      </c>
      <c r="B4" s="80"/>
      <c r="C4" s="14">
        <v>2.9</v>
      </c>
      <c r="D4" s="16" t="s">
        <v>41</v>
      </c>
    </row>
    <row r="5">
      <c r="A5" s="13" t="s">
        <v>108</v>
      </c>
      <c r="B5" s="80"/>
      <c r="C5" s="14">
        <f>19.99/5</f>
        <v>3.998</v>
      </c>
      <c r="D5" s="16" t="s">
        <v>109</v>
      </c>
    </row>
    <row r="6">
      <c r="A6" s="13" t="s">
        <v>110</v>
      </c>
      <c r="B6" s="80"/>
      <c r="C6" s="14">
        <v>3.33</v>
      </c>
      <c r="D6" s="16" t="s">
        <v>111</v>
      </c>
    </row>
    <row r="7">
      <c r="A7" s="13" t="s">
        <v>112</v>
      </c>
      <c r="B7" s="80"/>
      <c r="C7" s="14">
        <v>0.13</v>
      </c>
      <c r="D7" s="16" t="s">
        <v>45</v>
      </c>
    </row>
    <row r="8">
      <c r="A8" s="13" t="s">
        <v>113</v>
      </c>
      <c r="B8" s="80"/>
      <c r="C8" s="14">
        <v>2.0</v>
      </c>
      <c r="D8" s="16" t="s">
        <v>52</v>
      </c>
    </row>
    <row r="9">
      <c r="A9" s="19" t="s">
        <v>24</v>
      </c>
      <c r="B9" s="20">
        <v>13851.0</v>
      </c>
      <c r="C9" s="22">
        <v>5.5</v>
      </c>
      <c r="D9" s="24" t="s">
        <v>25</v>
      </c>
      <c r="F9" s="23"/>
    </row>
    <row r="10">
      <c r="A10" s="81"/>
      <c r="C10" s="82"/>
    </row>
    <row r="11">
      <c r="A11" s="78" t="s">
        <v>114</v>
      </c>
      <c r="B11" s="78" t="s">
        <v>103</v>
      </c>
      <c r="C11" s="78" t="s">
        <v>104</v>
      </c>
      <c r="D11" s="78" t="s">
        <v>16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17" t="s">
        <v>115</v>
      </c>
      <c r="B12" s="30">
        <v>2442.0</v>
      </c>
      <c r="C12" s="14">
        <v>7.5</v>
      </c>
      <c r="D12" s="18" t="s">
        <v>116</v>
      </c>
    </row>
    <row r="13">
      <c r="A13" s="13" t="s">
        <v>105</v>
      </c>
      <c r="B13" s="30">
        <v>3342.0</v>
      </c>
      <c r="C13" s="31">
        <v>5.95</v>
      </c>
      <c r="D13" s="18" t="s">
        <v>117</v>
      </c>
      <c r="E13" s="83"/>
    </row>
    <row r="14">
      <c r="A14" s="13" t="s">
        <v>112</v>
      </c>
      <c r="B14" s="13">
        <v>1010.0</v>
      </c>
      <c r="C14" s="14">
        <v>0.4</v>
      </c>
      <c r="D14" s="18" t="s">
        <v>118</v>
      </c>
    </row>
    <row r="15">
      <c r="A15" s="13" t="s">
        <v>119</v>
      </c>
      <c r="B15" s="80"/>
      <c r="C15" s="14">
        <f>12.99/4</f>
        <v>3.2475</v>
      </c>
      <c r="D15" s="16" t="s">
        <v>120</v>
      </c>
    </row>
    <row r="16">
      <c r="A16" s="19" t="s">
        <v>24</v>
      </c>
      <c r="B16" s="25">
        <v>3898.0</v>
      </c>
      <c r="C16" s="22">
        <v>6.95</v>
      </c>
      <c r="D16" s="28" t="s">
        <v>121</v>
      </c>
      <c r="E16" s="2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2"/>
    <hyperlink r:id="rId10" ref="D13"/>
    <hyperlink r:id="rId11" ref="D14"/>
    <hyperlink r:id="rId12" ref="D15"/>
    <hyperlink r:id="rId13" ref="D16"/>
  </hyperlinks>
  <drawing r:id="rId14"/>
  <tableParts count="2">
    <tablePart r:id="rId17"/>
    <tablePart r:id="rId18"/>
  </tableParts>
</worksheet>
</file>