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xampp\htdocs\globalwholesaleparts\SAMPLE_FILE\GEMM\"/>
    </mc:Choice>
  </mc:AlternateContent>
  <xr:revisionPtr revIDLastSave="0" documentId="13_ncr:1_{8B97427D-FF52-49AE-8874-EF90990FA0CC}" xr6:coauthVersionLast="47" xr6:coauthVersionMax="47" xr10:uidLastSave="{00000000-0000-0000-0000-000000000000}"/>
  <bookViews>
    <workbookView xWindow="-120" yWindow="-120" windowWidth="29040" windowHeight="15840" tabRatio="897" xr2:uid="{EAC116F2-D257-4308-B3E1-626B33CB1430}"/>
  </bookViews>
  <sheets>
    <sheet name="MOQ Inframe Overhaul kit" sheetId="69" r:id="rId1"/>
    <sheet name="MOQ Cylinder Head" sheetId="55" r:id="rId2"/>
    <sheet name="MOQ Crankshaft" sheetId="59" r:id="rId3"/>
    <sheet name="MOQ Undercarriage" sheetId="57" r:id="rId4"/>
  </sheets>
  <definedNames>
    <definedName name="_xlnm._FilterDatabase" localSheetId="2" hidden="1">'MOQ Crankshaft'!$B$14:$I$24</definedName>
    <definedName name="_xlnm._FilterDatabase" localSheetId="1" hidden="1">'MOQ Cylinder Head'!$B$14:$I$24</definedName>
    <definedName name="_xlnm._FilterDatabase" localSheetId="0" hidden="1">'MOQ Inframe Overhaul kit'!$B$14:$I$24</definedName>
    <definedName name="_xlnm._FilterDatabase" localSheetId="3" hidden="1">'MOQ Undercarriage'!$B$14:$I$23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55" l="1"/>
  <c r="F7" i="69"/>
  <c r="G16" i="57" l="1"/>
  <c r="I15" i="55"/>
  <c r="I15" i="59"/>
  <c r="I16" i="55"/>
  <c r="G17" i="59"/>
  <c r="I15" i="57"/>
  <c r="G15" i="57"/>
  <c r="I16" i="59"/>
  <c r="G16" i="59"/>
  <c r="I16" i="57"/>
  <c r="I17" i="59"/>
  <c r="G15" i="59"/>
  <c r="G16" i="55"/>
  <c r="I17" i="55"/>
  <c r="G15" i="55"/>
  <c r="I17" i="57" l="1"/>
  <c r="F7" i="57"/>
  <c r="F7" i="59"/>
  <c r="F7" i="55"/>
  <c r="I18" i="59" l="1"/>
  <c r="I21" i="59" s="1"/>
  <c r="I22" i="59" s="1"/>
  <c r="I24" i="59" s="1"/>
  <c r="E20" i="59"/>
  <c r="E19" i="59"/>
  <c r="E21" i="59" l="1"/>
  <c r="E18" i="57" l="1"/>
  <c r="E20" i="55" l="1"/>
  <c r="I18" i="55"/>
  <c r="I21" i="55" s="1"/>
  <c r="I22" i="55" s="1"/>
  <c r="I24" i="55" s="1"/>
  <c r="E19" i="55"/>
  <c r="E19" i="57"/>
  <c r="E20" i="57" s="1"/>
  <c r="I20" i="57"/>
  <c r="I21" i="57" s="1"/>
  <c r="I23" i="57" s="1"/>
  <c r="E21" i="55" l="1"/>
  <c r="G15" i="69" l="1"/>
  <c r="I15" i="69" l="1"/>
  <c r="G16" i="69"/>
  <c r="I16" i="69" l="1"/>
  <c r="G17" i="69" l="1"/>
  <c r="I17" i="69" l="1"/>
  <c r="E19" i="69" l="1"/>
  <c r="I18" i="69"/>
  <c r="I21" i="69" s="1"/>
  <c r="I22" i="69" s="1"/>
  <c r="I24" i="69" s="1"/>
  <c r="E20" i="69"/>
  <c r="E21" i="6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9FD820-4C33-4BAF-B383-1DF1579F8026}" keepAlive="1" name="Query - County of Vermillion MOQ xlsx" description="Connection to the 'County of Vermillion MOQ xlsx' query in the workbook." type="5" refreshedVersion="8" background="1" saveData="1">
    <dbPr connection="Provider=Microsoft.Mashup.OleDb.1;Data Source=$Workbook$;Location=&quot;County of Vermillion MOQ xlsx&quot;;Extended Properties=&quot;&quot;" command="SELECT * FROM [County of Vermillion MOQ xlsx]"/>
  </connection>
</connections>
</file>

<file path=xl/sharedStrings.xml><?xml version="1.0" encoding="utf-8"?>
<sst xmlns="http://schemas.openxmlformats.org/spreadsheetml/2006/main" count="152" uniqueCount="52">
  <si>
    <t>PART NUMBER</t>
  </si>
  <si>
    <t>DESCRIPTION</t>
  </si>
  <si>
    <t>QTY</t>
  </si>
  <si>
    <t>CAD $</t>
  </si>
  <si>
    <t>OEM MSRP</t>
  </si>
  <si>
    <t>GQP PRICE</t>
  </si>
  <si>
    <t>Seats</t>
  </si>
  <si>
    <t>COMPANY:</t>
  </si>
  <si>
    <t>DATE:</t>
  </si>
  <si>
    <t>PO NUMBER:</t>
  </si>
  <si>
    <t>CONTACT NAME:</t>
  </si>
  <si>
    <t>PHONE NUMBER:</t>
  </si>
  <si>
    <t>BILLING ADDRESS:</t>
  </si>
  <si>
    <t>EMAIL ADDRESS:</t>
  </si>
  <si>
    <t>SHIPPING ADDRESS:</t>
  </si>
  <si>
    <t>Make &amp; Model</t>
  </si>
  <si>
    <t>TOTAL</t>
  </si>
  <si>
    <t>Subtotal</t>
  </si>
  <si>
    <t>OEM MSRP :</t>
  </si>
  <si>
    <t>Shipping</t>
  </si>
  <si>
    <t>GQP :</t>
  </si>
  <si>
    <t>Customs/Broker Fee</t>
  </si>
  <si>
    <t>GQP SAVINGS :</t>
  </si>
  <si>
    <t>Total</t>
  </si>
  <si>
    <t>GST</t>
  </si>
  <si>
    <t>PST / QST</t>
  </si>
  <si>
    <t>Quote valid for 14 days, shipping subject to delays in supply chain.</t>
  </si>
  <si>
    <t>GRAND TOTAL</t>
  </si>
  <si>
    <t>MOQ QUOTE</t>
  </si>
  <si>
    <t>Tires and Rubber Tracks</t>
  </si>
  <si>
    <t>Undercarriages</t>
  </si>
  <si>
    <t>Filters Q4</t>
  </si>
  <si>
    <t>GEMM MECHANICAL</t>
  </si>
  <si>
    <t>NICK ERHARDT</t>
  </si>
  <si>
    <t>BOX 13131, LLOYDMINSTER, AB T9V 2J4</t>
  </si>
  <si>
    <t>GEMM@LIVE.CA</t>
  </si>
  <si>
    <r>
      <rPr>
        <sz val="7"/>
        <rFont val="Tahoma"/>
        <family val="2"/>
      </rPr>
      <t>GQP CUSTOM</t>
    </r>
  </si>
  <si>
    <r>
      <rPr>
        <sz val="7"/>
        <rFont val="Tahoma"/>
        <family val="2"/>
      </rPr>
      <t>C9 OVERHAUL INFRAME KIT 428-9219</t>
    </r>
  </si>
  <si>
    <r>
      <rPr>
        <sz val="7"/>
        <rFont val="Tahoma"/>
        <family val="2"/>
      </rPr>
      <t>C15 OVERHAUL INFRAME KIT 6NZ 618-8059</t>
    </r>
  </si>
  <si>
    <r>
      <rPr>
        <sz val="7"/>
        <rFont val="Tahoma"/>
        <family val="2"/>
      </rPr>
      <t>ISX 15 OVERHAUL INFRAME KIT 5693833</t>
    </r>
  </si>
  <si>
    <r>
      <rPr>
        <sz val="7"/>
        <rFont val="Tahoma"/>
        <family val="2"/>
      </rPr>
      <t>344-2149</t>
    </r>
  </si>
  <si>
    <r>
      <rPr>
        <sz val="7"/>
        <rFont val="Tahoma"/>
        <family val="2"/>
      </rPr>
      <t>183-5296</t>
    </r>
  </si>
  <si>
    <r>
      <rPr>
        <sz val="7"/>
        <rFont val="Tahoma"/>
        <family val="2"/>
      </rPr>
      <t>C9 CYLINDER HEAD</t>
    </r>
  </si>
  <si>
    <r>
      <rPr>
        <sz val="7"/>
        <rFont val="Tahoma"/>
        <family val="2"/>
      </rPr>
      <t>C15 CYLINDER HEAD</t>
    </r>
  </si>
  <si>
    <r>
      <rPr>
        <sz val="7"/>
        <rFont val="Tahoma"/>
        <family val="2"/>
      </rPr>
      <t>ISX15 CYLINDER HEAD</t>
    </r>
  </si>
  <si>
    <r>
      <rPr>
        <sz val="7"/>
        <rFont val="Tahoma"/>
        <family val="2"/>
      </rPr>
      <t>261-1544</t>
    </r>
  </si>
  <si>
    <r>
      <rPr>
        <sz val="7"/>
        <rFont val="Tahoma"/>
        <family val="2"/>
      </rPr>
      <t>160-1799</t>
    </r>
  </si>
  <si>
    <r>
      <rPr>
        <sz val="7"/>
        <rFont val="Tahoma"/>
        <family val="2"/>
      </rPr>
      <t>C9 CRANKSHAFT AS</t>
    </r>
  </si>
  <si>
    <r>
      <rPr>
        <sz val="7"/>
        <rFont val="Tahoma"/>
        <family val="2"/>
      </rPr>
      <t>C15 CRANKSHAFT AS</t>
    </r>
  </si>
  <si>
    <r>
      <rPr>
        <sz val="7"/>
        <rFont val="Tahoma"/>
        <family val="2"/>
      </rPr>
      <t>ISX15 CRANKSHAFT AS</t>
    </r>
  </si>
  <si>
    <r>
      <rPr>
        <sz val="7"/>
        <rFont val="Tahoma"/>
        <family val="2"/>
      </rPr>
      <t>D6T 30IN COMPLETE UNDERCARRIAGE KIT</t>
    </r>
  </si>
  <si>
    <r>
      <rPr>
        <sz val="7"/>
        <rFont val="Tahoma"/>
        <family val="2"/>
      </rPr>
      <t>D6T LGP 36IN COMPLETE UNDERCARRIAGE KIT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</si>
</sst>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$&quot;* #,##0.00_-;\-&quot;$&quot;* #,##0.00_-;_-&quot;$&quot;* &quot;-&quot;??_-;_-@_-"/>
    <numFmt numFmtId="166" formatCode="_(&quot;$&quot;* #,##0.00_);_(&quot;$&quot;* \(#,##0.00\);_(&quot;$&quot;* &quot;-&quot;??_);_(@_)"/>
    <numFmt numFmtId="167" formatCode="[$-409]mmmm\ d\,\ yyyy;@"/>
    <numFmt numFmtId="168" formatCode="&quot;$&quot;#,##0.00"/>
    <numFmt numFmtId="169" formatCode="0;\-0;;@"/>
    <numFmt numFmtId="170" formatCode="[$-F800]dddd\,\ mmmm\ dd\,\ yyyy"/>
    <numFmt numFmtId="173" formatCode="\$\ #,##0.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8"/>
      <color theme="1"/>
      <name val="Bahnschrift SemiCondensed"/>
      <family val="2"/>
    </font>
    <font>
      <b/>
      <sz val="28"/>
      <color theme="1"/>
      <name val="Aptos Narrow"/>
      <family val="2"/>
      <scheme val="minor"/>
    </font>
    <font>
      <b/>
      <sz val="10"/>
      <color theme="1"/>
      <name val="Arial Nova Cond"/>
      <family val="2"/>
    </font>
    <font>
      <b/>
      <sz val="9"/>
      <color theme="1"/>
      <name val="Arial Nova Cond"/>
      <family val="2"/>
    </font>
    <font>
      <sz val="10"/>
      <color theme="1"/>
      <name val="Arial Nova Cond"/>
      <family val="2"/>
    </font>
    <font>
      <sz val="9"/>
      <color theme="1"/>
      <name val="Arial Nova Cond"/>
      <family val="2"/>
    </font>
    <font>
      <sz val="11"/>
      <color theme="1"/>
      <name val="Bahnschrift SemiCondensed"/>
      <family val="2"/>
    </font>
    <font>
      <b/>
      <sz val="11"/>
      <color theme="0"/>
      <name val="Arial Nova Cond"/>
      <family val="2"/>
    </font>
    <font>
      <b/>
      <sz val="11"/>
      <color theme="1"/>
      <name val="Bahnschrift SemiCondensed"/>
      <family val="2"/>
    </font>
    <font>
      <sz val="11"/>
      <color theme="1"/>
      <name val="Arial Nova Cond"/>
      <family val="2"/>
    </font>
    <font>
      <b/>
      <sz val="11"/>
      <color theme="1"/>
      <name val="Arial Nova Cond"/>
      <family val="2"/>
    </font>
    <font>
      <b/>
      <sz val="11"/>
      <color rgb="FFFF0000"/>
      <name val="Arial Nova Cond"/>
      <family val="2"/>
    </font>
    <font>
      <b/>
      <sz val="12"/>
      <color theme="1"/>
      <name val="Arial Nova Cond"/>
      <family val="2"/>
    </font>
    <font>
      <u/>
      <sz val="11"/>
      <color theme="10"/>
      <name val="Aptos Narrow"/>
      <family val="2"/>
      <scheme val="minor"/>
    </font>
    <font>
      <sz val="7"/>
      <name val="Tahoma"/>
    </font>
    <font>
      <sz val="7"/>
      <name val="Tahoma"/>
      <family val="2"/>
    </font>
    <font>
      <sz val="7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8E8E8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6" xfId="0" applyBorder="1"/>
    <xf numFmtId="0" fontId="0" fillId="0" borderId="10" xfId="0" applyBorder="1"/>
    <xf numFmtId="0" fontId="0" fillId="0" borderId="5" xfId="0" applyBorder="1"/>
    <xf numFmtId="0" fontId="0" fillId="0" borderId="12" xfId="0" applyBorder="1"/>
    <xf numFmtId="0" fontId="0" fillId="0" borderId="7" xfId="0" applyBorder="1"/>
    <xf numFmtId="0" fontId="0" fillId="3" borderId="13" xfId="0" applyFill="1" applyBorder="1"/>
    <xf numFmtId="0" fontId="0" fillId="3" borderId="0" xfId="0" applyFill="1"/>
    <xf numFmtId="0" fontId="3" fillId="3" borderId="0" xfId="0" applyFont="1" applyFill="1" applyAlignment="1">
      <alignment horizontal="center" wrapText="1"/>
    </xf>
    <xf numFmtId="170" fontId="4" fillId="2" borderId="1" xfId="0" applyNumberFormat="1" applyFont="1" applyFill="1" applyBorder="1" applyAlignment="1">
      <alignment horizontal="right"/>
    </xf>
    <xf numFmtId="167" fontId="4" fillId="0" borderId="1" xfId="0" applyNumberFormat="1" applyFont="1" applyBorder="1" applyAlignment="1">
      <alignment horizontal="left" vertical="center"/>
    </xf>
    <xf numFmtId="167" fontId="4" fillId="2" borderId="1" xfId="0" applyNumberFormat="1" applyFont="1" applyFill="1" applyBorder="1" applyAlignment="1">
      <alignment horizontal="center"/>
    </xf>
    <xf numFmtId="167" fontId="4" fillId="0" borderId="1" xfId="0" applyNumberFormat="1" applyFont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8" fillId="3" borderId="14" xfId="0" applyFont="1" applyFill="1" applyBorder="1"/>
    <xf numFmtId="0" fontId="8" fillId="3" borderId="15" xfId="0" applyFont="1" applyFill="1" applyBorder="1"/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169" fontId="6" fillId="0" borderId="2" xfId="0" applyNumberFormat="1" applyFont="1" applyBorder="1" applyAlignment="1">
      <alignment horizontal="left"/>
    </xf>
    <xf numFmtId="166" fontId="6" fillId="0" borderId="2" xfId="1" applyFont="1" applyBorder="1" applyAlignment="1">
      <alignment horizontal="center"/>
    </xf>
    <xf numFmtId="166" fontId="6" fillId="2" borderId="2" xfId="1" applyFont="1" applyFill="1" applyBorder="1" applyProtection="1"/>
    <xf numFmtId="166" fontId="6" fillId="0" borderId="2" xfId="1" applyFont="1" applyBorder="1" applyProtection="1"/>
    <xf numFmtId="0" fontId="11" fillId="2" borderId="11" xfId="0" applyFont="1" applyFill="1" applyBorder="1" applyAlignment="1">
      <alignment horizontal="center"/>
    </xf>
    <xf numFmtId="0" fontId="12" fillId="0" borderId="1" xfId="0" applyFont="1" applyBorder="1"/>
    <xf numFmtId="164" fontId="11" fillId="0" borderId="1" xfId="0" applyNumberFormat="1" applyFont="1" applyBorder="1"/>
    <xf numFmtId="0" fontId="11" fillId="2" borderId="12" xfId="0" applyFont="1" applyFill="1" applyBorder="1"/>
    <xf numFmtId="0" fontId="11" fillId="2" borderId="0" xfId="0" applyFont="1" applyFill="1"/>
    <xf numFmtId="0" fontId="11" fillId="2" borderId="0" xfId="0" applyFont="1" applyFill="1" applyAlignment="1">
      <alignment horizontal="right" vertical="center" wrapText="1"/>
    </xf>
    <xf numFmtId="168" fontId="11" fillId="2" borderId="8" xfId="0" applyNumberFormat="1" applyFont="1" applyFill="1" applyBorder="1" applyAlignment="1">
      <alignment horizontal="left" vertical="center" wrapText="1"/>
    </xf>
    <xf numFmtId="166" fontId="11" fillId="2" borderId="1" xfId="1" applyFont="1" applyFill="1" applyBorder="1" applyProtection="1">
      <protection locked="0"/>
    </xf>
    <xf numFmtId="0" fontId="5" fillId="0" borderId="1" xfId="0" applyFont="1" applyBorder="1"/>
    <xf numFmtId="168" fontId="13" fillId="2" borderId="8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/>
    <xf numFmtId="0" fontId="11" fillId="2" borderId="8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vertical="center" wrapText="1"/>
    </xf>
    <xf numFmtId="0" fontId="11" fillId="2" borderId="8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/>
    </xf>
    <xf numFmtId="0" fontId="14" fillId="0" borderId="1" xfId="0" applyFont="1" applyBorder="1"/>
    <xf numFmtId="166" fontId="14" fillId="0" borderId="1" xfId="0" applyNumberFormat="1" applyFont="1" applyBorder="1"/>
    <xf numFmtId="0" fontId="2" fillId="0" borderId="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4" fillId="2" borderId="3" xfId="0" applyFont="1" applyFill="1" applyBorder="1"/>
    <xf numFmtId="0" fontId="5" fillId="2" borderId="3" xfId="0" applyFont="1" applyFill="1" applyBorder="1"/>
    <xf numFmtId="0" fontId="7" fillId="2" borderId="3" xfId="0" applyFont="1" applyFill="1" applyBorder="1"/>
    <xf numFmtId="169" fontId="6" fillId="0" borderId="2" xfId="0" applyNumberFormat="1" applyFont="1" applyBorder="1" applyAlignment="1">
      <alignment horizontal="left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168" fontId="11" fillId="2" borderId="0" xfId="0" applyNumberFormat="1" applyFont="1" applyFill="1" applyAlignment="1">
      <alignment horizontal="left" vertical="center" wrapText="1"/>
    </xf>
    <xf numFmtId="168" fontId="11" fillId="2" borderId="8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169" fontId="7" fillId="0" borderId="1" xfId="0" applyNumberFormat="1" applyFont="1" applyBorder="1"/>
    <xf numFmtId="0" fontId="7" fillId="0" borderId="1" xfId="0" applyFont="1" applyBorder="1" applyProtection="1">
      <protection locked="0"/>
    </xf>
    <xf numFmtId="169" fontId="4" fillId="0" borderId="1" xfId="0" applyNumberFormat="1" applyFont="1" applyBorder="1"/>
    <xf numFmtId="0" fontId="4" fillId="0" borderId="1" xfId="0" applyFont="1" applyBorder="1"/>
    <xf numFmtId="0" fontId="7" fillId="2" borderId="7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168" fontId="13" fillId="2" borderId="0" xfId="0" applyNumberFormat="1" applyFont="1" applyFill="1" applyAlignment="1">
      <alignment horizontal="left" vertical="center" wrapText="1"/>
    </xf>
    <xf numFmtId="168" fontId="13" fillId="2" borderId="8" xfId="0" applyNumberFormat="1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169" fontId="4" fillId="0" borderId="3" xfId="0" applyNumberFormat="1" applyFont="1" applyBorder="1" applyAlignment="1">
      <alignment horizontal="left"/>
    </xf>
    <xf numFmtId="169" fontId="4" fillId="0" borderId="4" xfId="0" applyNumberFormat="1" applyFont="1" applyBorder="1" applyAlignment="1">
      <alignment horizontal="left"/>
    </xf>
    <xf numFmtId="169" fontId="15" fillId="0" borderId="3" xfId="2" applyNumberFormat="1" applyBorder="1" applyAlignment="1">
      <alignment horizontal="left"/>
    </xf>
    <xf numFmtId="0" fontId="5" fillId="2" borderId="1" xfId="0" applyFont="1" applyFill="1" applyBorder="1" applyAlignment="1" applyProtection="1">
      <alignment horizontal="center"/>
      <protection locked="0"/>
    </xf>
    <xf numFmtId="0" fontId="16" fillId="0" borderId="21" xfId="0" applyFont="1" applyBorder="1" applyAlignment="1">
      <alignment horizontal="left" vertical="top" wrapText="1"/>
    </xf>
    <xf numFmtId="1" fontId="18" fillId="0" borderId="21" xfId="0" applyNumberFormat="1" applyFont="1" applyBorder="1" applyAlignment="1">
      <alignment horizontal="center" vertical="top" shrinkToFit="1"/>
    </xf>
    <xf numFmtId="173" fontId="18" fillId="0" borderId="21" xfId="0" applyNumberFormat="1" applyFont="1" applyBorder="1" applyAlignment="1">
      <alignment horizontal="left" vertical="top" shrinkToFit="1"/>
    </xf>
    <xf numFmtId="173" fontId="18" fillId="4" borderId="21" xfId="0" applyNumberFormat="1" applyFont="1" applyFill="1" applyBorder="1" applyAlignment="1">
      <alignment horizontal="left" vertical="top" shrinkToFit="1"/>
    </xf>
    <xf numFmtId="1" fontId="18" fillId="0" borderId="21" xfId="0" applyNumberFormat="1" applyFont="1" applyBorder="1" applyAlignment="1">
      <alignment horizontal="left" vertical="top" shrinkToFi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C6DFC2-29A4-4D30-8179-337064F8D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</xdr:row>
      <xdr:rowOff>178138</xdr:rowOff>
    </xdr:from>
    <xdr:to>
      <xdr:col>2</xdr:col>
      <xdr:colOff>970860</xdr:colOff>
      <xdr:row>23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E2E8E3-E89F-469F-B010-C2FB49181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81853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3</xdr:col>
      <xdr:colOff>2114550</xdr:colOff>
      <xdr:row>4</xdr:row>
      <xdr:rowOff>186715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90CADB-CD3F-47C0-8F75-AE340E678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43375" y="0"/>
          <a:ext cx="1895475" cy="948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ACACD0-9BFA-47B7-B216-65C72AE1F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9ADD4B-7844-4C9F-A57D-0D7A5ED76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277033-05F3-4E25-9536-7E974C300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270B79-9DE9-4199-8341-FEFD47FC8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DE4775-91F7-4605-B92F-76B2CB751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195403-D30D-46CA-8DEA-F9B098C19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GEMM@LIVE.C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GEMM@LIVE.C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GEMM@LIVE.CA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GEMM@LIVE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0D4C-720E-47BB-8F7F-5CF34CB8745E}">
  <dimension ref="B1:I24"/>
  <sheetViews>
    <sheetView tabSelected="1" workbookViewId="0">
      <selection activeCell="K19" sqref="K19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4257812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0" t="s">
        <v>28</v>
      </c>
      <c r="F1" s="50"/>
      <c r="G1" s="43"/>
      <c r="H1" s="50" t="s">
        <v>31</v>
      </c>
      <c r="I1" s="51"/>
    </row>
    <row r="2" spans="2:9" ht="15" customHeight="1" x14ac:dyDescent="0.25">
      <c r="B2" s="4"/>
      <c r="E2" s="52"/>
      <c r="F2" s="52"/>
      <c r="G2" s="44"/>
      <c r="H2" s="52"/>
      <c r="I2" s="53"/>
    </row>
    <row r="3" spans="2:9" ht="15" customHeight="1" x14ac:dyDescent="0.25">
      <c r="B3" s="4"/>
      <c r="E3" s="52"/>
      <c r="F3" s="52"/>
      <c r="G3" s="44"/>
      <c r="H3" s="52"/>
      <c r="I3" s="53"/>
    </row>
    <row r="4" spans="2:9" ht="15" customHeight="1" x14ac:dyDescent="0.25">
      <c r="B4" s="4"/>
      <c r="E4" s="52"/>
      <c r="F4" s="52"/>
      <c r="G4" s="44"/>
      <c r="H4" s="52"/>
      <c r="I4" s="53"/>
    </row>
    <row r="5" spans="2:9" ht="15" customHeight="1" x14ac:dyDescent="0.25">
      <c r="B5" s="5"/>
      <c r="C5" s="1"/>
      <c r="D5" s="1"/>
      <c r="E5" s="54"/>
      <c r="F5" s="54"/>
      <c r="G5" s="45"/>
      <c r="H5" s="54"/>
      <c r="I5" s="55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6" t="s">
        <v>7</v>
      </c>
      <c r="C7" s="74" t="s">
        <v>32</v>
      </c>
      <c r="D7" s="75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7" t="s">
        <v>10</v>
      </c>
      <c r="C8" s="74" t="s">
        <v>33</v>
      </c>
      <c r="D8" s="75"/>
      <c r="E8" s="62" t="s">
        <v>11</v>
      </c>
      <c r="F8" s="62"/>
      <c r="G8" s="13"/>
      <c r="H8" s="66">
        <v>17808724999</v>
      </c>
      <c r="I8" s="66"/>
    </row>
    <row r="9" spans="2:9" x14ac:dyDescent="0.25">
      <c r="B9" s="47" t="s">
        <v>12</v>
      </c>
      <c r="C9" s="74" t="s">
        <v>34</v>
      </c>
      <c r="D9" s="75"/>
      <c r="E9" s="62" t="s">
        <v>13</v>
      </c>
      <c r="F9" s="62"/>
      <c r="G9" s="13"/>
      <c r="H9" s="65"/>
      <c r="I9" s="65"/>
    </row>
    <row r="10" spans="2:9" x14ac:dyDescent="0.25">
      <c r="B10" s="47"/>
      <c r="C10" s="74"/>
      <c r="D10" s="75"/>
      <c r="E10" s="62" t="s">
        <v>14</v>
      </c>
      <c r="F10" s="62"/>
      <c r="G10" s="13"/>
      <c r="H10" s="63"/>
      <c r="I10" s="63"/>
    </row>
    <row r="11" spans="2:9" x14ac:dyDescent="0.25">
      <c r="B11" s="47"/>
      <c r="C11" s="76" t="s">
        <v>35</v>
      </c>
      <c r="D11" s="75"/>
      <c r="E11" s="62"/>
      <c r="F11" s="62"/>
      <c r="G11" s="13"/>
      <c r="H11" s="63"/>
      <c r="I11" s="63"/>
    </row>
    <row r="12" spans="2:9" x14ac:dyDescent="0.25">
      <c r="B12" s="48"/>
      <c r="C12" s="74"/>
      <c r="D12" s="75"/>
      <c r="E12" s="77"/>
      <c r="F12" s="77"/>
      <c r="G12" s="14"/>
      <c r="H12" s="64"/>
      <c r="I12" s="64"/>
    </row>
    <row r="13" spans="2:9" ht="15.75" thickBot="1" x14ac:dyDescent="0.3">
      <c r="B13" s="15"/>
      <c r="C13" s="16"/>
      <c r="D13" s="16"/>
      <c r="E13" s="16"/>
      <c r="F13" s="56" t="s">
        <v>3</v>
      </c>
      <c r="G13" s="56"/>
      <c r="H13" s="56"/>
      <c r="I13" s="56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78" t="s">
        <v>36</v>
      </c>
      <c r="C15" s="22"/>
      <c r="D15" s="78" t="s">
        <v>37</v>
      </c>
      <c r="E15" s="79">
        <v>5</v>
      </c>
      <c r="F15" s="80">
        <v>14148.14</v>
      </c>
      <c r="G15" s="24">
        <f>ROUND(E15*F15,2)</f>
        <v>70740.7</v>
      </c>
      <c r="H15" s="81">
        <v>5659.26</v>
      </c>
      <c r="I15" s="25">
        <f t="shared" ref="I15:I17" si="0">ROUND(E15*H15,2)</f>
        <v>28296.3</v>
      </c>
    </row>
    <row r="16" spans="2:9" x14ac:dyDescent="0.25">
      <c r="B16" s="78" t="s">
        <v>36</v>
      </c>
      <c r="C16" s="22"/>
      <c r="D16" s="78" t="s">
        <v>38</v>
      </c>
      <c r="E16" s="79">
        <v>5</v>
      </c>
      <c r="F16" s="80">
        <v>12095.43</v>
      </c>
      <c r="G16" s="24">
        <f t="shared" ref="G16:G17" si="1">ROUND(E16*F16,2)</f>
        <v>60477.15</v>
      </c>
      <c r="H16" s="81">
        <v>4838.17</v>
      </c>
      <c r="I16" s="25">
        <f t="shared" si="0"/>
        <v>24190.85</v>
      </c>
    </row>
    <row r="17" spans="2:9" x14ac:dyDescent="0.25">
      <c r="B17" s="78" t="s">
        <v>36</v>
      </c>
      <c r="C17" s="22"/>
      <c r="D17" s="78" t="s">
        <v>39</v>
      </c>
      <c r="E17" s="79">
        <v>5</v>
      </c>
      <c r="F17" s="80">
        <v>13352.33</v>
      </c>
      <c r="G17" s="24">
        <f t="shared" si="1"/>
        <v>66761.649999999994</v>
      </c>
      <c r="H17" s="81">
        <v>5340.93</v>
      </c>
      <c r="I17" s="25">
        <f t="shared" si="0"/>
        <v>26704.65</v>
      </c>
    </row>
    <row r="18" spans="2:9" x14ac:dyDescent="0.25">
      <c r="B18" s="57"/>
      <c r="C18" s="58"/>
      <c r="D18" s="58"/>
      <c r="E18" s="58"/>
      <c r="F18" s="59"/>
      <c r="G18" s="26"/>
      <c r="H18" s="27" t="s">
        <v>17</v>
      </c>
      <c r="I18" s="28">
        <f>SUM(I15:I17)</f>
        <v>79191.799999999988</v>
      </c>
    </row>
    <row r="19" spans="2:9" x14ac:dyDescent="0.25">
      <c r="B19" s="29"/>
      <c r="C19" s="30"/>
      <c r="D19" s="31" t="s">
        <v>18</v>
      </c>
      <c r="E19" s="60">
        <f>SUM(G15:G17)</f>
        <v>197979.5</v>
      </c>
      <c r="F19" s="61"/>
      <c r="G19" s="32"/>
      <c r="H19" s="27" t="s">
        <v>19</v>
      </c>
      <c r="I19" s="33">
        <v>0</v>
      </c>
    </row>
    <row r="20" spans="2:9" x14ac:dyDescent="0.25">
      <c r="B20" s="29"/>
      <c r="C20" s="30"/>
      <c r="D20" s="31" t="s">
        <v>20</v>
      </c>
      <c r="E20" s="60">
        <f>SUM(I15:I17)</f>
        <v>79191.799999999988</v>
      </c>
      <c r="F20" s="61"/>
      <c r="G20" s="32"/>
      <c r="H20" s="34" t="s">
        <v>21</v>
      </c>
      <c r="I20" s="33">
        <v>0</v>
      </c>
    </row>
    <row r="21" spans="2:9" x14ac:dyDescent="0.25">
      <c r="B21" s="29"/>
      <c r="C21" s="30"/>
      <c r="D21" s="31" t="s">
        <v>22</v>
      </c>
      <c r="E21" s="70">
        <f>E19-E20</f>
        <v>118787.70000000001</v>
      </c>
      <c r="F21" s="71"/>
      <c r="G21" s="35"/>
      <c r="H21" s="27" t="s">
        <v>23</v>
      </c>
      <c r="I21" s="36">
        <f>SUM(I18:I20)</f>
        <v>79191.799999999988</v>
      </c>
    </row>
    <row r="22" spans="2:9" x14ac:dyDescent="0.25">
      <c r="B22" s="29"/>
      <c r="C22" s="30"/>
      <c r="D22" s="31"/>
      <c r="E22" s="72"/>
      <c r="F22" s="73"/>
      <c r="G22" s="37"/>
      <c r="H22" s="27" t="s">
        <v>24</v>
      </c>
      <c r="I22" s="36">
        <f>I21*0.05</f>
        <v>3959.5899999999997</v>
      </c>
    </row>
    <row r="23" spans="2:9" x14ac:dyDescent="0.25">
      <c r="B23" s="29"/>
      <c r="C23" s="30"/>
      <c r="D23" s="38"/>
      <c r="E23" s="38"/>
      <c r="F23" s="39"/>
      <c r="G23" s="39"/>
      <c r="H23" s="27" t="s">
        <v>25</v>
      </c>
      <c r="I23" s="33"/>
    </row>
    <row r="24" spans="2:9" ht="15.75" x14ac:dyDescent="0.25">
      <c r="B24" s="67" t="s">
        <v>26</v>
      </c>
      <c r="C24" s="68"/>
      <c r="D24" s="68"/>
      <c r="E24" s="68"/>
      <c r="F24" s="69"/>
      <c r="G24" s="40"/>
      <c r="H24" s="41" t="s">
        <v>27</v>
      </c>
      <c r="I24" s="42">
        <f>SUM(I21:I23)</f>
        <v>83151.389999999985</v>
      </c>
    </row>
  </sheetData>
  <autoFilter ref="B14:I24" xr:uid="{385D4A5F-3A2C-4DA2-9F3F-238E58578600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24:F24"/>
    <mergeCell ref="F13:I13"/>
    <mergeCell ref="B18:F18"/>
    <mergeCell ref="E19:F19"/>
    <mergeCell ref="E20:F20"/>
    <mergeCell ref="E21:F21"/>
    <mergeCell ref="E22:F22"/>
  </mergeCells>
  <hyperlinks>
    <hyperlink ref="C11" r:id="rId1" xr:uid="{2E63330C-97CA-4FC2-B82C-DBD5C9BA3766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3445-FB78-418E-9CD4-AFF919FEA4DA}">
  <dimension ref="B1:I24"/>
  <sheetViews>
    <sheetView workbookViewId="0">
      <selection activeCell="H15" sqref="H15:H17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0" t="s">
        <v>28</v>
      </c>
      <c r="F1" s="50"/>
      <c r="G1" s="43"/>
      <c r="H1" s="50" t="s">
        <v>6</v>
      </c>
      <c r="I1" s="51"/>
    </row>
    <row r="2" spans="2:9" ht="15" customHeight="1" x14ac:dyDescent="0.25">
      <c r="B2" s="4"/>
      <c r="E2" s="52"/>
      <c r="F2" s="52"/>
      <c r="G2" s="44"/>
      <c r="H2" s="52"/>
      <c r="I2" s="53"/>
    </row>
    <row r="3" spans="2:9" ht="15" customHeight="1" x14ac:dyDescent="0.25">
      <c r="B3" s="4"/>
      <c r="E3" s="52"/>
      <c r="F3" s="52"/>
      <c r="G3" s="44"/>
      <c r="H3" s="52"/>
      <c r="I3" s="53"/>
    </row>
    <row r="4" spans="2:9" ht="15" customHeight="1" x14ac:dyDescent="0.25">
      <c r="B4" s="4"/>
      <c r="E4" s="52"/>
      <c r="F4" s="52"/>
      <c r="G4" s="44"/>
      <c r="H4" s="52"/>
      <c r="I4" s="53"/>
    </row>
    <row r="5" spans="2:9" ht="15" customHeight="1" x14ac:dyDescent="0.25">
      <c r="B5" s="5"/>
      <c r="C5" s="1"/>
      <c r="D5" s="1"/>
      <c r="E5" s="54"/>
      <c r="F5" s="54"/>
      <c r="G5" s="45"/>
      <c r="H5" s="54"/>
      <c r="I5" s="55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6" t="s">
        <v>7</v>
      </c>
      <c r="C7" s="74" t="s">
        <v>32</v>
      </c>
      <c r="D7" s="75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7" t="s">
        <v>10</v>
      </c>
      <c r="C8" s="74" t="s">
        <v>33</v>
      </c>
      <c r="D8" s="75"/>
      <c r="E8" s="62" t="s">
        <v>11</v>
      </c>
      <c r="F8" s="62"/>
      <c r="G8" s="13"/>
      <c r="H8" s="66">
        <v>17808724999</v>
      </c>
      <c r="I8" s="66"/>
    </row>
    <row r="9" spans="2:9" x14ac:dyDescent="0.25">
      <c r="B9" s="47" t="s">
        <v>12</v>
      </c>
      <c r="C9" s="74" t="s">
        <v>34</v>
      </c>
      <c r="D9" s="75"/>
      <c r="E9" s="62" t="s">
        <v>13</v>
      </c>
      <c r="F9" s="62"/>
      <c r="G9" s="13"/>
      <c r="H9" s="65"/>
      <c r="I9" s="65"/>
    </row>
    <row r="10" spans="2:9" x14ac:dyDescent="0.25">
      <c r="B10" s="47"/>
      <c r="C10" s="74"/>
      <c r="D10" s="75"/>
      <c r="E10" s="62" t="s">
        <v>14</v>
      </c>
      <c r="F10" s="62"/>
      <c r="G10" s="13"/>
      <c r="H10" s="63"/>
      <c r="I10" s="63"/>
    </row>
    <row r="11" spans="2:9" x14ac:dyDescent="0.25">
      <c r="B11" s="47"/>
      <c r="C11" s="76" t="s">
        <v>35</v>
      </c>
      <c r="D11" s="75"/>
      <c r="E11" s="62"/>
      <c r="F11" s="62"/>
      <c r="G11" s="13"/>
      <c r="H11" s="63"/>
      <c r="I11" s="63"/>
    </row>
    <row r="12" spans="2:9" x14ac:dyDescent="0.25">
      <c r="B12" s="48"/>
      <c r="C12" s="74"/>
      <c r="D12" s="75"/>
      <c r="E12" s="77"/>
      <c r="F12" s="77"/>
      <c r="G12" s="14"/>
      <c r="H12" s="64"/>
      <c r="I12" s="64"/>
    </row>
    <row r="13" spans="2:9" ht="15.75" thickBot="1" x14ac:dyDescent="0.3">
      <c r="B13" s="15"/>
      <c r="C13" s="16"/>
      <c r="D13" s="16"/>
      <c r="E13" s="16"/>
      <c r="F13" s="56" t="s">
        <v>3</v>
      </c>
      <c r="G13" s="56"/>
      <c r="H13" s="56"/>
      <c r="I13" s="56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78" t="s">
        <v>40</v>
      </c>
      <c r="C15" s="49"/>
      <c r="D15" s="78" t="s">
        <v>42</v>
      </c>
      <c r="E15" s="79">
        <v>1</v>
      </c>
      <c r="F15" s="80">
        <v>12906.28</v>
      </c>
      <c r="G15" s="23">
        <f t="shared" ref="G15" si="0">ROUND(E15*F15,2)</f>
        <v>12906.28</v>
      </c>
      <c r="H15" s="81">
        <v>5807.83</v>
      </c>
      <c r="I15" s="25">
        <f t="shared" ref="I15" si="1">ROUND(E15*H15,2)</f>
        <v>5807.83</v>
      </c>
    </row>
    <row r="16" spans="2:9" x14ac:dyDescent="0.25">
      <c r="B16" s="78" t="s">
        <v>41</v>
      </c>
      <c r="C16" s="49"/>
      <c r="D16" s="78" t="s">
        <v>43</v>
      </c>
      <c r="E16" s="79">
        <v>1</v>
      </c>
      <c r="F16" s="80">
        <v>20512.599999999999</v>
      </c>
      <c r="G16" s="23">
        <f t="shared" ref="G16:G17" si="2">ROUND(E16*F16,2)</f>
        <v>20512.599999999999</v>
      </c>
      <c r="H16" s="81">
        <v>9230.67</v>
      </c>
      <c r="I16" s="25">
        <f t="shared" ref="I16:I17" si="3">ROUND(E16*H16,2)</f>
        <v>9230.67</v>
      </c>
    </row>
    <row r="17" spans="2:9" x14ac:dyDescent="0.25">
      <c r="B17" s="82">
        <v>5658309</v>
      </c>
      <c r="C17" s="49"/>
      <c r="D17" s="78" t="s">
        <v>44</v>
      </c>
      <c r="E17" s="79">
        <v>1</v>
      </c>
      <c r="F17" s="80">
        <v>17156.48</v>
      </c>
      <c r="G17" s="23">
        <f t="shared" si="2"/>
        <v>17156.48</v>
      </c>
      <c r="H17" s="81">
        <v>8578.24</v>
      </c>
      <c r="I17" s="25">
        <f t="shared" si="3"/>
        <v>8578.24</v>
      </c>
    </row>
    <row r="18" spans="2:9" x14ac:dyDescent="0.25">
      <c r="B18" s="57"/>
      <c r="C18" s="58"/>
      <c r="D18" s="58"/>
      <c r="E18" s="58"/>
      <c r="F18" s="59"/>
      <c r="G18" s="26"/>
      <c r="H18" s="27" t="s">
        <v>17</v>
      </c>
      <c r="I18" s="28">
        <f>SUM(I15:I17)</f>
        <v>23616.739999999998</v>
      </c>
    </row>
    <row r="19" spans="2:9" x14ac:dyDescent="0.25">
      <c r="B19" s="29"/>
      <c r="C19" s="30"/>
      <c r="D19" s="31" t="s">
        <v>18</v>
      </c>
      <c r="E19" s="60">
        <f>SUM(G15:G17)</f>
        <v>50575.360000000001</v>
      </c>
      <c r="F19" s="61"/>
      <c r="G19" s="32"/>
      <c r="H19" s="27" t="s">
        <v>19</v>
      </c>
      <c r="I19" s="33">
        <v>0</v>
      </c>
    </row>
    <row r="20" spans="2:9" x14ac:dyDescent="0.25">
      <c r="B20" s="29"/>
      <c r="C20" s="30"/>
      <c r="D20" s="31" t="s">
        <v>20</v>
      </c>
      <c r="E20" s="60">
        <f>SUM(I15:I17)</f>
        <v>23616.739999999998</v>
      </c>
      <c r="F20" s="61"/>
      <c r="G20" s="32"/>
      <c r="H20" s="34" t="s">
        <v>21</v>
      </c>
      <c r="I20" s="33">
        <v>0</v>
      </c>
    </row>
    <row r="21" spans="2:9" x14ac:dyDescent="0.25">
      <c r="B21" s="29"/>
      <c r="C21" s="30"/>
      <c r="D21" s="31" t="s">
        <v>22</v>
      </c>
      <c r="E21" s="70">
        <f>E19-E20</f>
        <v>26958.620000000003</v>
      </c>
      <c r="F21" s="71"/>
      <c r="G21" s="35"/>
      <c r="H21" s="27" t="s">
        <v>23</v>
      </c>
      <c r="I21" s="36">
        <f>SUM(I18:I20)</f>
        <v>23616.739999999998</v>
      </c>
    </row>
    <row r="22" spans="2:9" x14ac:dyDescent="0.25">
      <c r="B22" s="29"/>
      <c r="C22" s="30"/>
      <c r="D22" s="31"/>
      <c r="E22" s="72"/>
      <c r="F22" s="73"/>
      <c r="G22" s="37"/>
      <c r="H22" s="27" t="s">
        <v>24</v>
      </c>
      <c r="I22" s="36">
        <f>I21*0.05</f>
        <v>1180.837</v>
      </c>
    </row>
    <row r="23" spans="2:9" x14ac:dyDescent="0.25">
      <c r="B23" s="29"/>
      <c r="C23" s="30"/>
      <c r="D23" s="38"/>
      <c r="E23" s="38"/>
      <c r="F23" s="39"/>
      <c r="G23" s="39"/>
      <c r="H23" s="27" t="s">
        <v>25</v>
      </c>
      <c r="I23" s="33"/>
    </row>
    <row r="24" spans="2:9" ht="15.75" x14ac:dyDescent="0.25">
      <c r="B24" s="67" t="s">
        <v>26</v>
      </c>
      <c r="C24" s="68"/>
      <c r="D24" s="68"/>
      <c r="E24" s="68"/>
      <c r="F24" s="69"/>
      <c r="G24" s="40"/>
      <c r="H24" s="41" t="s">
        <v>27</v>
      </c>
      <c r="I24" s="42">
        <f>SUM(I21:I23)</f>
        <v>24797.576999999997</v>
      </c>
    </row>
  </sheetData>
  <autoFilter ref="B14:I24" xr:uid="{A4513445-FB78-418E-9CD4-AFF919FEA4DA}"/>
  <mergeCells count="25">
    <mergeCell ref="B24:F24"/>
    <mergeCell ref="F13:I13"/>
    <mergeCell ref="B18:F18"/>
    <mergeCell ref="E19:F19"/>
    <mergeCell ref="E20:F20"/>
    <mergeCell ref="E21:F21"/>
    <mergeCell ref="E22:F22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hyperlinks>
    <hyperlink ref="C11" r:id="rId1" xr:uid="{1DA96728-BDA7-4743-8EDC-471C31FA3E0D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568E-AFD2-4979-8321-41A5C301CF07}">
  <dimension ref="B1:I24"/>
  <sheetViews>
    <sheetView workbookViewId="0">
      <selection activeCell="H15" sqref="H15:H17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42578125" customWidth="1"/>
    <col min="7" max="7" width="1.2851562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0" t="s">
        <v>28</v>
      </c>
      <c r="F1" s="50"/>
      <c r="G1" s="43"/>
      <c r="H1" s="50" t="s">
        <v>29</v>
      </c>
      <c r="I1" s="51"/>
    </row>
    <row r="2" spans="2:9" ht="15" customHeight="1" x14ac:dyDescent="0.25">
      <c r="B2" s="4"/>
      <c r="E2" s="52"/>
      <c r="F2" s="52"/>
      <c r="G2" s="44"/>
      <c r="H2" s="52"/>
      <c r="I2" s="53"/>
    </row>
    <row r="3" spans="2:9" ht="15" customHeight="1" x14ac:dyDescent="0.25">
      <c r="B3" s="4"/>
      <c r="E3" s="52"/>
      <c r="F3" s="52"/>
      <c r="G3" s="44"/>
      <c r="H3" s="52"/>
      <c r="I3" s="53"/>
    </row>
    <row r="4" spans="2:9" ht="15" customHeight="1" x14ac:dyDescent="0.25">
      <c r="B4" s="4"/>
      <c r="E4" s="52"/>
      <c r="F4" s="52"/>
      <c r="G4" s="44"/>
      <c r="H4" s="52"/>
      <c r="I4" s="53"/>
    </row>
    <row r="5" spans="2:9" ht="15" customHeight="1" x14ac:dyDescent="0.25">
      <c r="B5" s="5"/>
      <c r="C5" s="1"/>
      <c r="D5" s="1"/>
      <c r="E5" s="54"/>
      <c r="F5" s="54"/>
      <c r="G5" s="45"/>
      <c r="H5" s="54"/>
      <c r="I5" s="55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6" t="s">
        <v>7</v>
      </c>
      <c r="C7" s="74" t="s">
        <v>32</v>
      </c>
      <c r="D7" s="75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7" t="s">
        <v>10</v>
      </c>
      <c r="C8" s="74" t="s">
        <v>33</v>
      </c>
      <c r="D8" s="75"/>
      <c r="E8" s="62" t="s">
        <v>11</v>
      </c>
      <c r="F8" s="62"/>
      <c r="G8" s="13"/>
      <c r="H8" s="66">
        <v>17808724999</v>
      </c>
      <c r="I8" s="66"/>
    </row>
    <row r="9" spans="2:9" x14ac:dyDescent="0.25">
      <c r="B9" s="47" t="s">
        <v>12</v>
      </c>
      <c r="C9" s="74" t="s">
        <v>34</v>
      </c>
      <c r="D9" s="75"/>
      <c r="E9" s="62" t="s">
        <v>13</v>
      </c>
      <c r="F9" s="62"/>
      <c r="G9" s="13"/>
      <c r="H9" s="65"/>
      <c r="I9" s="65"/>
    </row>
    <row r="10" spans="2:9" x14ac:dyDescent="0.25">
      <c r="B10" s="47"/>
      <c r="C10" s="74"/>
      <c r="D10" s="75"/>
      <c r="E10" s="62" t="s">
        <v>14</v>
      </c>
      <c r="F10" s="62"/>
      <c r="G10" s="13"/>
      <c r="H10" s="63"/>
      <c r="I10" s="63"/>
    </row>
    <row r="11" spans="2:9" x14ac:dyDescent="0.25">
      <c r="B11" s="47"/>
      <c r="C11" s="76" t="s">
        <v>35</v>
      </c>
      <c r="D11" s="75"/>
      <c r="E11" s="62"/>
      <c r="F11" s="62"/>
      <c r="G11" s="13"/>
      <c r="H11" s="63"/>
      <c r="I11" s="63"/>
    </row>
    <row r="12" spans="2:9" x14ac:dyDescent="0.25">
      <c r="B12" s="48"/>
      <c r="C12" s="74"/>
      <c r="D12" s="75"/>
      <c r="E12" s="77"/>
      <c r="F12" s="77"/>
      <c r="G12" s="14"/>
      <c r="H12" s="64"/>
      <c r="I12" s="64"/>
    </row>
    <row r="13" spans="2:9" ht="15.75" thickBot="1" x14ac:dyDescent="0.3">
      <c r="B13" s="15"/>
      <c r="C13" s="16"/>
      <c r="D13" s="16"/>
      <c r="E13" s="16"/>
      <c r="F13" s="56" t="s">
        <v>3</v>
      </c>
      <c r="G13" s="56"/>
      <c r="H13" s="56"/>
      <c r="I13" s="56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78" t="s">
        <v>45</v>
      </c>
      <c r="C15" s="49"/>
      <c r="D15" s="78" t="s">
        <v>47</v>
      </c>
      <c r="E15" s="79">
        <v>1</v>
      </c>
      <c r="F15" s="80">
        <v>16019.67</v>
      </c>
      <c r="G15" s="23">
        <f t="shared" ref="G15" si="0">ROUND(E15*F15,2)</f>
        <v>16019.67</v>
      </c>
      <c r="H15" s="81">
        <v>7208.85</v>
      </c>
      <c r="I15" s="25">
        <f t="shared" ref="I15" si="1">ROUND(E15*H15,2)</f>
        <v>7208.85</v>
      </c>
    </row>
    <row r="16" spans="2:9" x14ac:dyDescent="0.25">
      <c r="B16" s="78" t="s">
        <v>46</v>
      </c>
      <c r="C16" s="49"/>
      <c r="D16" s="78" t="s">
        <v>48</v>
      </c>
      <c r="E16" s="79">
        <v>1</v>
      </c>
      <c r="F16" s="80">
        <v>21152.67</v>
      </c>
      <c r="G16" s="23">
        <f t="shared" ref="G16:G17" si="2">ROUND(E16*F16,2)</f>
        <v>21152.67</v>
      </c>
      <c r="H16" s="81">
        <v>9518.7000000000007</v>
      </c>
      <c r="I16" s="25">
        <f t="shared" ref="I16:I17" si="3">ROUND(E16*H16,2)</f>
        <v>9518.7000000000007</v>
      </c>
    </row>
    <row r="17" spans="2:9" x14ac:dyDescent="0.25">
      <c r="B17" s="82">
        <v>4393462</v>
      </c>
      <c r="C17" s="49"/>
      <c r="D17" s="78" t="s">
        <v>49</v>
      </c>
      <c r="E17" s="79">
        <v>1</v>
      </c>
      <c r="F17" s="80">
        <v>10842.13</v>
      </c>
      <c r="G17" s="23">
        <f t="shared" si="2"/>
        <v>10842.13</v>
      </c>
      <c r="H17" s="81">
        <v>5421.07</v>
      </c>
      <c r="I17" s="25">
        <f t="shared" si="3"/>
        <v>5421.07</v>
      </c>
    </row>
    <row r="18" spans="2:9" x14ac:dyDescent="0.25">
      <c r="B18" s="57"/>
      <c r="C18" s="58"/>
      <c r="D18" s="58"/>
      <c r="E18" s="58"/>
      <c r="F18" s="59"/>
      <c r="G18" s="26"/>
      <c r="H18" s="27" t="s">
        <v>17</v>
      </c>
      <c r="I18" s="28">
        <f>SUM(I15:I17)</f>
        <v>22148.620000000003</v>
      </c>
    </row>
    <row r="19" spans="2:9" x14ac:dyDescent="0.25">
      <c r="B19" s="29"/>
      <c r="C19" s="30"/>
      <c r="D19" s="31" t="s">
        <v>18</v>
      </c>
      <c r="E19" s="60">
        <f>SUM(G15:G17)</f>
        <v>48014.469999999994</v>
      </c>
      <c r="F19" s="61"/>
      <c r="G19" s="32"/>
      <c r="H19" s="27" t="s">
        <v>19</v>
      </c>
      <c r="I19" s="33">
        <v>0</v>
      </c>
    </row>
    <row r="20" spans="2:9" x14ac:dyDescent="0.25">
      <c r="B20" s="29"/>
      <c r="C20" s="30"/>
      <c r="D20" s="31" t="s">
        <v>20</v>
      </c>
      <c r="E20" s="60">
        <f>SUM(I15:I17)</f>
        <v>22148.620000000003</v>
      </c>
      <c r="F20" s="61"/>
      <c r="G20" s="32"/>
      <c r="H20" s="34" t="s">
        <v>21</v>
      </c>
      <c r="I20" s="33">
        <v>0</v>
      </c>
    </row>
    <row r="21" spans="2:9" x14ac:dyDescent="0.25">
      <c r="B21" s="29"/>
      <c r="C21" s="30"/>
      <c r="D21" s="31" t="s">
        <v>22</v>
      </c>
      <c r="E21" s="70">
        <f>E19-E20</f>
        <v>25865.849999999991</v>
      </c>
      <c r="F21" s="71"/>
      <c r="G21" s="35"/>
      <c r="H21" s="27" t="s">
        <v>23</v>
      </c>
      <c r="I21" s="36">
        <f>SUM(I18:I20)</f>
        <v>22148.620000000003</v>
      </c>
    </row>
    <row r="22" spans="2:9" x14ac:dyDescent="0.25">
      <c r="B22" s="29"/>
      <c r="C22" s="30"/>
      <c r="D22" s="31"/>
      <c r="E22" s="72"/>
      <c r="F22" s="73"/>
      <c r="G22" s="37"/>
      <c r="H22" s="27" t="s">
        <v>24</v>
      </c>
      <c r="I22" s="36">
        <f>I21*0.05</f>
        <v>1107.4310000000003</v>
      </c>
    </row>
    <row r="23" spans="2:9" x14ac:dyDescent="0.25">
      <c r="B23" s="29"/>
      <c r="C23" s="30"/>
      <c r="D23" s="38"/>
      <c r="E23" s="38"/>
      <c r="F23" s="39"/>
      <c r="G23" s="39"/>
      <c r="H23" s="27" t="s">
        <v>25</v>
      </c>
      <c r="I23" s="33"/>
    </row>
    <row r="24" spans="2:9" ht="15.75" x14ac:dyDescent="0.25">
      <c r="B24" s="67" t="s">
        <v>26</v>
      </c>
      <c r="C24" s="68"/>
      <c r="D24" s="68"/>
      <c r="E24" s="68"/>
      <c r="F24" s="69"/>
      <c r="G24" s="40"/>
      <c r="H24" s="41" t="s">
        <v>27</v>
      </c>
      <c r="I24" s="42">
        <f>SUM(I21:I23)</f>
        <v>23256.051000000003</v>
      </c>
    </row>
  </sheetData>
  <autoFilter ref="B14:I24" xr:uid="{B248568E-AFD2-4979-8321-41A5C301CF07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24:F24"/>
    <mergeCell ref="F13:I13"/>
    <mergeCell ref="B18:F18"/>
    <mergeCell ref="E19:F19"/>
    <mergeCell ref="E20:F20"/>
    <mergeCell ref="E21:F21"/>
    <mergeCell ref="E22:F22"/>
  </mergeCells>
  <hyperlinks>
    <hyperlink ref="C11" r:id="rId1" xr:uid="{C9E770D1-D392-4F3A-9DBA-B66F3C865D92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224B-BC2F-465F-81CA-F8BD556D9C19}">
  <dimension ref="B1:I23"/>
  <sheetViews>
    <sheetView workbookViewId="0">
      <selection activeCell="B17" sqref="B17:I24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5.71093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0" t="s">
        <v>28</v>
      </c>
      <c r="F1" s="50"/>
      <c r="G1" s="43"/>
      <c r="H1" s="50" t="s">
        <v>30</v>
      </c>
      <c r="I1" s="51"/>
    </row>
    <row r="2" spans="2:9" ht="15" customHeight="1" x14ac:dyDescent="0.25">
      <c r="B2" s="4"/>
      <c r="E2" s="52"/>
      <c r="F2" s="52"/>
      <c r="G2" s="44"/>
      <c r="H2" s="52"/>
      <c r="I2" s="53"/>
    </row>
    <row r="3" spans="2:9" ht="15" customHeight="1" x14ac:dyDescent="0.25">
      <c r="B3" s="4"/>
      <c r="E3" s="52"/>
      <c r="F3" s="52"/>
      <c r="G3" s="44"/>
      <c r="H3" s="52"/>
      <c r="I3" s="53"/>
    </row>
    <row r="4" spans="2:9" ht="15" customHeight="1" x14ac:dyDescent="0.25">
      <c r="B4" s="4"/>
      <c r="E4" s="52"/>
      <c r="F4" s="52"/>
      <c r="G4" s="44"/>
      <c r="H4" s="52"/>
      <c r="I4" s="53"/>
    </row>
    <row r="5" spans="2:9" ht="15" customHeight="1" x14ac:dyDescent="0.25">
      <c r="B5" s="5"/>
      <c r="C5" s="1"/>
      <c r="D5" s="1"/>
      <c r="E5" s="54"/>
      <c r="F5" s="54"/>
      <c r="G5" s="45"/>
      <c r="H5" s="54"/>
      <c r="I5" s="55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6" t="s">
        <v>7</v>
      </c>
      <c r="C7" s="74" t="s">
        <v>32</v>
      </c>
      <c r="D7" s="75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7" t="s">
        <v>10</v>
      </c>
      <c r="C8" s="74" t="s">
        <v>33</v>
      </c>
      <c r="D8" s="75"/>
      <c r="E8" s="62" t="s">
        <v>11</v>
      </c>
      <c r="F8" s="62"/>
      <c r="G8" s="13"/>
      <c r="H8" s="66">
        <v>17808724999</v>
      </c>
      <c r="I8" s="66"/>
    </row>
    <row r="9" spans="2:9" x14ac:dyDescent="0.25">
      <c r="B9" s="47" t="s">
        <v>12</v>
      </c>
      <c r="C9" s="74" t="s">
        <v>34</v>
      </c>
      <c r="D9" s="75"/>
      <c r="E9" s="62" t="s">
        <v>13</v>
      </c>
      <c r="F9" s="62"/>
      <c r="G9" s="13"/>
      <c r="H9" s="65"/>
      <c r="I9" s="65"/>
    </row>
    <row r="10" spans="2:9" x14ac:dyDescent="0.25">
      <c r="B10" s="47"/>
      <c r="C10" s="74"/>
      <c r="D10" s="75"/>
      <c r="E10" s="62" t="s">
        <v>14</v>
      </c>
      <c r="F10" s="62"/>
      <c r="G10" s="13"/>
      <c r="H10" s="63"/>
      <c r="I10" s="63"/>
    </row>
    <row r="11" spans="2:9" x14ac:dyDescent="0.25">
      <c r="B11" s="47"/>
      <c r="C11" s="76" t="s">
        <v>35</v>
      </c>
      <c r="D11" s="75"/>
      <c r="E11" s="62"/>
      <c r="F11" s="62"/>
      <c r="G11" s="13"/>
      <c r="H11" s="63"/>
      <c r="I11" s="63"/>
    </row>
    <row r="12" spans="2:9" x14ac:dyDescent="0.25">
      <c r="B12" s="48"/>
      <c r="C12" s="74"/>
      <c r="D12" s="75"/>
      <c r="E12" s="77"/>
      <c r="F12" s="77"/>
      <c r="G12" s="14"/>
      <c r="H12" s="64"/>
      <c r="I12" s="64"/>
    </row>
    <row r="13" spans="2:9" ht="15.75" thickBot="1" x14ac:dyDescent="0.3">
      <c r="B13" s="15"/>
      <c r="C13" s="16"/>
      <c r="D13" s="16"/>
      <c r="E13" s="16"/>
      <c r="F13" s="56" t="s">
        <v>3</v>
      </c>
      <c r="G13" s="56"/>
      <c r="H13" s="56"/>
      <c r="I13" s="56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78" t="s">
        <v>36</v>
      </c>
      <c r="C15" s="22"/>
      <c r="D15" s="78" t="s">
        <v>50</v>
      </c>
      <c r="E15" s="79">
        <v>1</v>
      </c>
      <c r="F15" s="80">
        <v>65593.22</v>
      </c>
      <c r="G15" s="23">
        <f>ROUND(E15*F15,2)</f>
        <v>65593.22</v>
      </c>
      <c r="H15" s="81">
        <v>29516.95</v>
      </c>
      <c r="I15" s="25">
        <f t="shared" ref="I15" si="0">ROUND(E15*H15,2)</f>
        <v>29516.95</v>
      </c>
    </row>
    <row r="16" spans="2:9" x14ac:dyDescent="0.25">
      <c r="B16" s="78" t="s">
        <v>36</v>
      </c>
      <c r="C16" s="22"/>
      <c r="D16" s="78" t="s">
        <v>51</v>
      </c>
      <c r="E16" s="79">
        <v>1</v>
      </c>
      <c r="F16" s="80">
        <v>71124.02</v>
      </c>
      <c r="G16" s="23">
        <f t="shared" ref="G16" si="1">ROUND(E16*F16,2)</f>
        <v>71124.02</v>
      </c>
      <c r="H16" s="81">
        <v>32005.81</v>
      </c>
      <c r="I16" s="25">
        <f t="shared" ref="I16" si="2">ROUND(E16*H16,2)</f>
        <v>32005.81</v>
      </c>
    </row>
    <row r="17" spans="2:9" x14ac:dyDescent="0.25">
      <c r="B17" s="57"/>
      <c r="C17" s="58"/>
      <c r="D17" s="58"/>
      <c r="E17" s="58"/>
      <c r="F17" s="59"/>
      <c r="G17" s="26"/>
      <c r="H17" s="27" t="s">
        <v>17</v>
      </c>
      <c r="I17" s="28">
        <f>SUM(I15:I16)</f>
        <v>61522.76</v>
      </c>
    </row>
    <row r="18" spans="2:9" x14ac:dyDescent="0.25">
      <c r="B18" s="29"/>
      <c r="C18" s="30"/>
      <c r="D18" s="31" t="s">
        <v>18</v>
      </c>
      <c r="E18" s="60">
        <f>SUM(G15:G16)</f>
        <v>136717.24</v>
      </c>
      <c r="F18" s="61"/>
      <c r="G18" s="32"/>
      <c r="H18" s="27" t="s">
        <v>19</v>
      </c>
      <c r="I18" s="33">
        <v>0</v>
      </c>
    </row>
    <row r="19" spans="2:9" x14ac:dyDescent="0.25">
      <c r="B19" s="29"/>
      <c r="C19" s="30"/>
      <c r="D19" s="31" t="s">
        <v>20</v>
      </c>
      <c r="E19" s="60">
        <f>SUM(I15:I16)</f>
        <v>61522.76</v>
      </c>
      <c r="F19" s="61"/>
      <c r="G19" s="32"/>
      <c r="H19" s="34" t="s">
        <v>21</v>
      </c>
      <c r="I19" s="33">
        <v>0</v>
      </c>
    </row>
    <row r="20" spans="2:9" x14ac:dyDescent="0.25">
      <c r="B20" s="29"/>
      <c r="C20" s="30"/>
      <c r="D20" s="31" t="s">
        <v>22</v>
      </c>
      <c r="E20" s="70">
        <f>E18-E19</f>
        <v>75194.479999999981</v>
      </c>
      <c r="F20" s="71"/>
      <c r="G20" s="35"/>
      <c r="H20" s="27" t="s">
        <v>23</v>
      </c>
      <c r="I20" s="36">
        <f>SUM(I17:I19)</f>
        <v>61522.76</v>
      </c>
    </row>
    <row r="21" spans="2:9" x14ac:dyDescent="0.25">
      <c r="B21" s="29"/>
      <c r="C21" s="30"/>
      <c r="D21" s="31"/>
      <c r="E21" s="72"/>
      <c r="F21" s="73"/>
      <c r="G21" s="37"/>
      <c r="H21" s="27" t="s">
        <v>24</v>
      </c>
      <c r="I21" s="36">
        <f>I20*0.05</f>
        <v>3076.1380000000004</v>
      </c>
    </row>
    <row r="22" spans="2:9" x14ac:dyDescent="0.25">
      <c r="B22" s="29"/>
      <c r="C22" s="30"/>
      <c r="D22" s="38"/>
      <c r="E22" s="38"/>
      <c r="F22" s="39"/>
      <c r="G22" s="39"/>
      <c r="H22" s="27" t="s">
        <v>25</v>
      </c>
      <c r="I22" s="33"/>
    </row>
    <row r="23" spans="2:9" ht="15.75" x14ac:dyDescent="0.25">
      <c r="B23" s="67" t="s">
        <v>26</v>
      </c>
      <c r="C23" s="68"/>
      <c r="D23" s="68"/>
      <c r="E23" s="68"/>
      <c r="F23" s="69"/>
      <c r="G23" s="40"/>
      <c r="H23" s="41" t="s">
        <v>27</v>
      </c>
      <c r="I23" s="42">
        <f>SUM(I20:I22)</f>
        <v>64598.898000000001</v>
      </c>
    </row>
  </sheetData>
  <autoFilter ref="B14:I23" xr:uid="{066E224B-BC2F-465F-81CA-F8BD556D9C19}"/>
  <mergeCells count="25">
    <mergeCell ref="B23:F23"/>
    <mergeCell ref="F13:I13"/>
    <mergeCell ref="B17:F17"/>
    <mergeCell ref="E18:F18"/>
    <mergeCell ref="E19:F19"/>
    <mergeCell ref="E20:F20"/>
    <mergeCell ref="E21:F21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hyperlinks>
    <hyperlink ref="C11" r:id="rId1" xr:uid="{C5551846-0571-4EC6-AF0A-E8EE469EC197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q U e R q w A A A D 3 A A A A E g A A A E N v b m Z p Z y 9 Q Y W N r Y W d l L n h t b I S P Q Q u C M B z F 7 0 H f Q X Z 3 m 4 s g Z E 7 C a 0 I Q R N e h Q 0 f 6 X 7 j Z / G 4 d + k h 9 h Z S y u n V 8 7 / 3 g v f e 4 3 X k 6 t E 1 w V Z 3 V B h I U Y Y o C 6 y S U s j G g E g Q G p W K 5 4 H t Z n G W l g p E G G w + 2 T F D t 3 C U m x H u P / Q q b r i K M 0 o i c 8 t 2 h q F U r 0 Q f W / + F Q w 1 R b K C T 4 8 b V G M B y x D W Z r h i k n s 8 l z D V + A j Y O n 9 M f k W d + 4 v l N C Q Z h t O Z k l J + 8 P 4 g k A A P / / A w B Q S w M E F A A C A A g A A A A h A B F 8 z I L n A Q A A x Q Q A A B M A A A B G b 3 J t d W x h c y 9 T Z W N 0 a W 9 u M S 5 t h F L f j 5 p A E H 4 3 u f 9 h s v e C C S X h T l 9 6 b R N O u d Z E w A K 2 a U o f E K e V u O 6 a 3 c X z Y v z f u 0 C v G I S W F 2 a + m f 3 m m x 8 S M 5 V z B l H 9 t x 8 G A 7 l J B a 7 h l k x 4 w d Q L 8 J / w B c U u p 7 R M 9 I L P c K T y S O A 9 U F Q 3 A 9 B f x A u R o U b c Y 4 b U + s r F d s X 5 1 n j K K V o T z h Q y J Q 0 y e Z s s J Q q Z B M 8 M R R I w n I r 8 g P A G P l K + S i l 4 a b b J d e g F n K L S I 2 H G s m S K c q v 4 P i l r v 3 I n j a a k V + j B t m y r U j s 0 g R W U m q B E g U O z l n 1 L Q t z x g 2 4 2 5 n s I + b M s u 4 r T l V Y d b f O 9 U f d l 2 q P r F 4 9 c K b 5 r P a q D 8 1 Q q 3 + g g N z t 4 A r V B A R N O i x 2 7 L I 9 U b + Q P b H S X N U / E T 3 d I T C D T V K X k 3 L C 7 x 3 3 K 1 j q / C v x l r e H K r q m N P i G v n C a c S I 3 Z J V a b d 4 1 5 3 5 i j x h w 3 p j 0 m 5 5 K k Z L M u m C 7 8 u 5 Z / 3 / J H L X / c 8 s s S T e v 6 5 h S W B 9 z a Z z X Q E j P a 4 z E B 9 d 2 B 8 f 2 S 8 w e 8 + 1 C d D O h M u A 6 R S e A t H P 8 b 6 Y 0 v o z j w 3 P C / C T D z n 4 L Q c + J Z 4 P c m T 5 3 Y 7 Q 2 6 n j O b 9 0 Y X T h i D v / Q e / 6 F l 8 S n w + / k j Z + 5 G E L o L M m z m H H G h r q e s Q a O 9 A / N 0 a q 8 7 E G s U l i M z Z O u c / e q 6 k H b K e X g z y F l X 9 Y f f A A A A / / 8 D A F B L A Q I t A B Q A B g A I A A A A I Q A q 3 a p A 0 g A A A D c B A A A T A A A A A A A A A A A A A A A A A A A A A A B b Q 2 9 u d G V u d F 9 U e X B l c 1 0 u e G 1 s U E s B A i 0 A F A A C A A g A A A A h A L a l H k a s A A A A 9 w A A A B I A A A A A A A A A A A A A A A A A C w M A A E N v b m Z p Z y 9 Q Y W N r Y W d l L n h t b F B L A Q I t A B Q A A g A I A A A A I Q A R f M y C 5 w E A A M U E A A A T A A A A A A A A A A A A A A A A A O c D A A B G b 3 J t d W x h c y 9 T Z W N 0 a W 9 u M S 5 t U E s F B g A A A A A D A A M A w g A A A P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E A A A A A A A A M g Q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9 1 b n R 5 J T I w b 2 Y l M j B W Z X J t a W x s a W 9 u J T I w T U 9 R J T I w e G x z e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T V U M T k 6 N D U 6 M z M u M D k 5 N j I y N V o i L z 4 8 R W 5 0 c n k g V H l w Z T 0 i R m l s b E N v b H V t b l R 5 c G V z I i B W Y W x 1 Z T 0 i c 0 J n Q U F B Q U F B Q U E 9 P S I v P j x F b n R y e S B U e X B l P S J G a W x s Q 2 9 s d W 1 u T m F t Z X M i I F Z h b H V l P S J z W y Z x d W 9 0 O 0 5 h b W U m c X V v d D s s J n F 1 b 3 Q 7 R G F 0 Y S 5 D b 2 x 1 b W 4 x J n F 1 b 3 Q 7 L C Z x d W 9 0 O 0 R h d G E u Q 2 9 s d W 1 u M i Z x d W 9 0 O y w m c X V v d D t E Y X R h L k N v b H V t b j M m c X V v d D s s J n F 1 b 3 Q 7 R G F 0 Y S 5 D b 2 x 1 b W 4 0 J n F 1 b 3 Q 7 L C Z x d W 9 0 O 0 R h d G E u Q 2 9 s d W 1 u N S Z x d W 9 0 O y w m c X V v d D t E Y X R h L k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M T E 3 N D Q 5 M C 0 w O T d i L T Q z Z G M t Y j k 5 M i 0 w N j F j N W J i M T I y Z T U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5 I G 9 m I F Z l c m 1 p b G x p b 2 4 g T U 9 R I H h s c 3 g v Q X V 0 b 1 J l b W 9 2 Z W R D b 2 x 1 b W 5 z M S 5 7 T m F t Z S w w f S Z x d W 9 0 O y w m c X V v d D t T Z W N 0 a W 9 u M S 9 D b 3 V u d H k g b 2 Y g V m V y b W l s b G l v b i B N T 1 E g e G x z e C 9 B d X R v U m V t b 3 Z l Z E N v b H V t b n M x L n t E Y X R h L k N v b H V t b j E s M X 0 m c X V v d D s s J n F 1 b 3 Q 7 U 2 V j d G l v b j E v Q 2 9 1 b n R 5 I G 9 m I F Z l c m 1 p b G x p b 2 4 g T U 9 R I H h s c 3 g v Q X V 0 b 1 J l b W 9 2 Z W R D b 2 x 1 b W 5 z M S 5 7 R G F 0 Y S 5 D b 2 x 1 b W 4 y L D J 9 J n F 1 b 3 Q 7 L C Z x d W 9 0 O 1 N l Y 3 R p b 2 4 x L 0 N v d W 5 0 e S B v Z i B W Z X J t a W x s a W 9 u I E 1 P U S B 4 b H N 4 L 0 F 1 d G 9 S Z W 1 v d m V k Q 2 9 s d W 1 u c z E u e 0 R h d G E u Q 2 9 s d W 1 u M y w z f S Z x d W 9 0 O y w m c X V v d D t T Z W N 0 a W 9 u M S 9 D b 3 V u d H k g b 2 Y g V m V y b W l s b G l v b i B N T 1 E g e G x z e C 9 B d X R v U m V t b 3 Z l Z E N v b H V t b n M x L n t E Y X R h L k N v b H V t b j Q s N H 0 m c X V v d D s s J n F 1 b 3 Q 7 U 2 V j d G l v b j E v Q 2 9 1 b n R 5 I G 9 m I F Z l c m 1 p b G x p b 2 4 g T U 9 R I H h s c 3 g v Q X V 0 b 1 J l b W 9 2 Z W R D b 2 x 1 b W 5 z M S 5 7 R G F 0 Y S 5 D b 2 x 1 b W 4 1 L D V 9 J n F 1 b 3 Q 7 L C Z x d W 9 0 O 1 N l Y 3 R p b 2 4 x L 0 N v d W 5 0 e S B v Z i B W Z X J t a W x s a W 9 u I E 1 P U S B 4 b H N 4 L 0 F 1 d G 9 S Z W 1 v d m V k Q 2 9 s d W 1 u c z E u e 0 R h d G E u Q 2 9 s d W 1 u M T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9 1 b n R 5 I G 9 m I F Z l c m 1 p b G x p b 2 4 g T U 9 R I H h s c 3 g v Q X V 0 b 1 J l b W 9 2 Z W R D b 2 x 1 b W 5 z M S 5 7 T m F t Z S w w f S Z x d W 9 0 O y w m c X V v d D t T Z W N 0 a W 9 u M S 9 D b 3 V u d H k g b 2 Y g V m V y b W l s b G l v b i B N T 1 E g e G x z e C 9 B d X R v U m V t b 3 Z l Z E N v b H V t b n M x L n t E Y X R h L k N v b H V t b j E s M X 0 m c X V v d D s s J n F 1 b 3 Q 7 U 2 V j d G l v b j E v Q 2 9 1 b n R 5 I G 9 m I F Z l c m 1 p b G x p b 2 4 g T U 9 R I H h s c 3 g v Q X V 0 b 1 J l b W 9 2 Z W R D b 2 x 1 b W 5 z M S 5 7 R G F 0 Y S 5 D b 2 x 1 b W 4 y L D J 9 J n F 1 b 3 Q 7 L C Z x d W 9 0 O 1 N l Y 3 R p b 2 4 x L 0 N v d W 5 0 e S B v Z i B W Z X J t a W x s a W 9 u I E 1 P U S B 4 b H N 4 L 0 F 1 d G 9 S Z W 1 v d m V k Q 2 9 s d W 1 u c z E u e 0 R h d G E u Q 2 9 s d W 1 u M y w z f S Z x d W 9 0 O y w m c X V v d D t T Z W N 0 a W 9 u M S 9 D b 3 V u d H k g b 2 Y g V m V y b W l s b G l v b i B N T 1 E g e G x z e C 9 B d X R v U m V t b 3 Z l Z E N v b H V t b n M x L n t E Y X R h L k N v b H V t b j Q s N H 0 m c X V v d D s s J n F 1 b 3 Q 7 U 2 V j d G l v b j E v Q 2 9 1 b n R 5 I G 9 m I F Z l c m 1 p b G x p b 2 4 g T U 9 R I H h s c 3 g v Q X V 0 b 1 J l b W 9 2 Z W R D b 2 x 1 b W 5 z M S 5 7 R G F 0 Y S 5 D b 2 x 1 b W 4 1 L D V 9 J n F 1 b 3 Q 7 L C Z x d W 9 0 O 1 N l Y 3 R p b 2 4 x L 0 N v d W 5 0 e S B v Z i B W Z X J t a W x s a W 9 u I E 1 P U S B 4 b H N 4 L 0 F 1 d G 9 S Z W 1 v d m V k Q 2 9 s d W 1 u c z E u e 0 R h d G E u Q 2 9 s d W 1 u M T U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v d W 5 0 e S U y M G 9 m J T I w V m V y b W l s b G l v b i U y M E 1 P U S U y M H h s c 3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C b 3 R 0 b 2 0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d W 5 0 e S U y M G 9 m J T I w V m V y b W l s b G l v b i U y M E 1 P U S U y M H h s c 3 g v R X h w Y W 5 k Z W Q l M j B E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1 b n R 5 J T I w b 2 Y l M j B W Z X J t a W x s a W 9 u J T I w T U 9 R J T I w e G x z e C 9 T b 3 J 0 Z W Q l M j B S b 3 d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D I c w H 4 J T R I H H E O 3 Y 2 J 1 4 A A A A A A I A A A A A A B B m A A A A A Q A A I A A A A G 7 Y P F g c 0 L V H v j 8 X G A R x u s k 8 R p U n g 9 1 L M X e X u 3 X p G w w C A A A A A A 6 A A A A A A g A A I A A A A E 8 N I Y o r W G M J e Q k z p C 2 M H V O 3 J N 7 D R g / B 0 N n J C I c n O y l Y U A A A A P q e R 9 r 6 U r v C A Z k b 5 C l s 8 F Z h U 8 + z X c S j T C V B h l P y U l F v l T 9 + 8 k X b 8 w 1 W 0 0 x E h V b G J t 0 A v d j G W d d 0 g H e a S C / G + j a H j X / j O o S 4 5 J 1 9 2 n w M n m + n Q A A A A F 0 4 j T u U 3 2 A O d r x 7 2 5 w 8 t E X + m v u F w 8 9 f G S f 5 l y k d t 6 x C J s D I M Y S 1 E 7 5 n S P V W r v 0 B E E r c I b N m M w R 7 M m t R j N y u J / 8 = < / D a t a M a s h u p > 
</file>

<file path=customXml/itemProps1.xml><?xml version="1.0" encoding="utf-8"?>
<ds:datastoreItem xmlns:ds="http://schemas.openxmlformats.org/officeDocument/2006/customXml" ds:itemID="{1ECA8376-DD3C-4FED-B721-B7ABE66EF7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MOQ Inframe Overhaul kit</vt:lpstr>
      <vt:lpstr>MOQ Cylinder Head</vt:lpstr>
      <vt:lpstr>MOQ Crankshaft</vt:lpstr>
      <vt:lpstr>MOQ Undercarriage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Budgen</dc:creator>
  <cp:lastModifiedBy>Umair  Ansari</cp:lastModifiedBy>
  <cp:lastPrinted>2024-09-11T14:12:41Z</cp:lastPrinted>
  <dcterms:created xsi:type="dcterms:W3CDTF">2024-03-27T02:49:14Z</dcterms:created>
  <dcterms:modified xsi:type="dcterms:W3CDTF">2024-12-11T13:50:12Z</dcterms:modified>
</cp:coreProperties>
</file>