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xampp\htdocs\globalwholesaleparts\SAMPLE_FILE\BERETTA\"/>
    </mc:Choice>
  </mc:AlternateContent>
  <xr:revisionPtr revIDLastSave="0" documentId="13_ncr:1_{33ED87E9-377A-4696-8721-43FD5907FAC6}" xr6:coauthVersionLast="47" xr6:coauthVersionMax="47" xr10:uidLastSave="{00000000-0000-0000-0000-000000000000}"/>
  <bookViews>
    <workbookView xWindow="-120" yWindow="-120" windowWidth="29040" windowHeight="15840" tabRatio="897" firstSheet="2" activeTab="13" xr2:uid="{EAC116F2-D257-4308-B3E1-626B33CB1430}"/>
  </bookViews>
  <sheets>
    <sheet name="MOQ Batteries" sheetId="47" r:id="rId1"/>
    <sheet name="MOQ Filter - Air" sheetId="71" r:id="rId2"/>
    <sheet name="MOQ Quarter 1" sheetId="72" r:id="rId3"/>
    <sheet name="MOQ Quarter 2" sheetId="73" r:id="rId4"/>
    <sheet name="MOQ Quarter 3" sheetId="75" r:id="rId5"/>
    <sheet name="MOQ Quarter 4" sheetId="74" r:id="rId6"/>
    <sheet name="MOQ Filter - Other" sheetId="48" r:id="rId7"/>
    <sheet name="MOQ GET" sheetId="60" r:id="rId8"/>
    <sheet name="MOQ Injectors" sheetId="53" r:id="rId9"/>
    <sheet name="MOQ Operator Seats" sheetId="69" r:id="rId10"/>
    <sheet name="MOQ Tires" sheetId="70" r:id="rId11"/>
    <sheet name="MOQ Turbos" sheetId="56" r:id="rId12"/>
    <sheet name="MOQ Undercarriage" sheetId="57" r:id="rId13"/>
    <sheet name="MOQ Grand Total" sheetId="76" r:id="rId14"/>
  </sheets>
  <definedNames>
    <definedName name="_xlnm._FilterDatabase" localSheetId="0" hidden="1">'MOQ Batteries'!$B$14:$I$56</definedName>
    <definedName name="_xlnm._FilterDatabase" localSheetId="1" hidden="1">'MOQ Filter - Air'!$B$14:$I$52</definedName>
    <definedName name="_xlnm._FilterDatabase" localSheetId="6" hidden="1">'MOQ Filter - Other'!$B$14:$I$29</definedName>
    <definedName name="_xlnm._FilterDatabase" localSheetId="7" hidden="1">'MOQ GET'!$B$14:$I$114</definedName>
    <definedName name="_xlnm._FilterDatabase" localSheetId="13" hidden="1">'MOQ Grand Total'!$B$14:$I$264</definedName>
    <definedName name="_xlnm._FilterDatabase" localSheetId="8" hidden="1">'MOQ Injectors'!$B$14:$I$33</definedName>
    <definedName name="_xlnm._FilterDatabase" localSheetId="9" hidden="1">'MOQ Operator Seats'!$B$14:$I$32</definedName>
    <definedName name="_xlnm._FilterDatabase" localSheetId="2" hidden="1">'MOQ Quarter 1'!$B$14:$I$62</definedName>
    <definedName name="_xlnm._FilterDatabase" localSheetId="3" hidden="1">'MOQ Quarter 2'!$B$14:$I$41</definedName>
    <definedName name="_xlnm._FilterDatabase" localSheetId="4" hidden="1">'MOQ Quarter 3'!$B$14:$I$62</definedName>
    <definedName name="_xlnm._FilterDatabase" localSheetId="5" hidden="1">'MOQ Quarter 4'!$B$14:$I$41</definedName>
    <definedName name="_xlnm._FilterDatabase" localSheetId="11" hidden="1">'MOQ Turbos'!$B$14:$I$37</definedName>
    <definedName name="_xlnm._FilterDatabase" localSheetId="12" hidden="1">'MOQ Undercarriage'!$B$14:$I$28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5" i="76" l="1"/>
  <c r="I328" i="76" s="1"/>
  <c r="I16" i="76"/>
  <c r="I17" i="76"/>
  <c r="I18" i="76"/>
  <c r="I19" i="76"/>
  <c r="I20" i="76"/>
  <c r="I21" i="76"/>
  <c r="I22" i="76"/>
  <c r="I23" i="76"/>
  <c r="I24" i="76"/>
  <c r="I25" i="76"/>
  <c r="I26" i="76"/>
  <c r="I27" i="76"/>
  <c r="I28" i="76"/>
  <c r="I29" i="76"/>
  <c r="I30" i="76"/>
  <c r="I31" i="76"/>
  <c r="I32" i="76"/>
  <c r="I33" i="76"/>
  <c r="I34" i="76"/>
  <c r="I35" i="76"/>
  <c r="I36" i="76"/>
  <c r="I37" i="76"/>
  <c r="I38" i="76"/>
  <c r="I39" i="76"/>
  <c r="I40" i="76"/>
  <c r="I41" i="76"/>
  <c r="I42" i="76"/>
  <c r="I43" i="76"/>
  <c r="I44" i="76"/>
  <c r="I45" i="76"/>
  <c r="I46" i="76"/>
  <c r="I47" i="76"/>
  <c r="I48" i="76"/>
  <c r="I49" i="76"/>
  <c r="I50" i="76"/>
  <c r="I51" i="76"/>
  <c r="I52" i="76"/>
  <c r="I53" i="76"/>
  <c r="I54" i="76"/>
  <c r="I55" i="76"/>
  <c r="I56" i="76"/>
  <c r="I57" i="76"/>
  <c r="I58" i="76"/>
  <c r="I59" i="76"/>
  <c r="I60" i="76"/>
  <c r="I61" i="76"/>
  <c r="I62" i="76"/>
  <c r="I63" i="76"/>
  <c r="I64" i="76"/>
  <c r="I65" i="76"/>
  <c r="I66" i="76"/>
  <c r="I67" i="76"/>
  <c r="I68" i="76"/>
  <c r="I69" i="76"/>
  <c r="I70" i="76"/>
  <c r="I71" i="76"/>
  <c r="I72" i="76"/>
  <c r="I73" i="76"/>
  <c r="I74" i="76"/>
  <c r="I75" i="76"/>
  <c r="I76" i="76"/>
  <c r="I77" i="76"/>
  <c r="I78" i="76"/>
  <c r="I79" i="76"/>
  <c r="I80" i="76"/>
  <c r="I81" i="76"/>
  <c r="I82" i="76"/>
  <c r="I83" i="76"/>
  <c r="I84" i="76"/>
  <c r="I85" i="76"/>
  <c r="I86" i="76"/>
  <c r="I87" i="76"/>
  <c r="I88" i="76"/>
  <c r="I89" i="76"/>
  <c r="I90" i="76"/>
  <c r="I91" i="76"/>
  <c r="I92" i="76"/>
  <c r="I93" i="76"/>
  <c r="I94" i="76"/>
  <c r="I95" i="76"/>
  <c r="I96" i="76"/>
  <c r="I97" i="76"/>
  <c r="I98" i="76"/>
  <c r="I99" i="76"/>
  <c r="I100" i="76"/>
  <c r="I101" i="76"/>
  <c r="I102" i="76"/>
  <c r="I103" i="76"/>
  <c r="I104" i="76"/>
  <c r="I105" i="76"/>
  <c r="I106" i="76"/>
  <c r="I107" i="76"/>
  <c r="I108" i="76"/>
  <c r="I109" i="76"/>
  <c r="I110" i="76"/>
  <c r="I111" i="76"/>
  <c r="I112" i="76"/>
  <c r="I113" i="76"/>
  <c r="I114" i="76"/>
  <c r="I115" i="76"/>
  <c r="I116" i="76"/>
  <c r="I117" i="76"/>
  <c r="I118" i="76"/>
  <c r="I119" i="76"/>
  <c r="I120" i="76"/>
  <c r="I121" i="76"/>
  <c r="I122" i="76"/>
  <c r="I123" i="76"/>
  <c r="I124" i="76"/>
  <c r="I125" i="76"/>
  <c r="I126" i="76"/>
  <c r="I127" i="76"/>
  <c r="I128" i="76"/>
  <c r="I129" i="76"/>
  <c r="I130" i="76"/>
  <c r="I131" i="76"/>
  <c r="I132" i="76"/>
  <c r="I133" i="76"/>
  <c r="I134" i="76"/>
  <c r="I135" i="76"/>
  <c r="I136" i="76"/>
  <c r="I137" i="76"/>
  <c r="I138" i="76"/>
  <c r="I139" i="76"/>
  <c r="I140" i="76"/>
  <c r="I141" i="76"/>
  <c r="I142" i="76"/>
  <c r="I143" i="76"/>
  <c r="I144" i="76"/>
  <c r="I145" i="76"/>
  <c r="I146" i="76"/>
  <c r="I147" i="76"/>
  <c r="I148" i="76"/>
  <c r="I149" i="76"/>
  <c r="I150" i="76"/>
  <c r="I151" i="76"/>
  <c r="I152" i="76"/>
  <c r="I153" i="76"/>
  <c r="I154" i="76"/>
  <c r="I155" i="76"/>
  <c r="I156" i="76"/>
  <c r="I157" i="76"/>
  <c r="I158" i="76"/>
  <c r="I159" i="76"/>
  <c r="I160" i="76"/>
  <c r="I161" i="76"/>
  <c r="I162" i="76"/>
  <c r="I163" i="76"/>
  <c r="I164" i="76"/>
  <c r="I165" i="76"/>
  <c r="I166" i="76"/>
  <c r="I167" i="76"/>
  <c r="I168" i="76"/>
  <c r="I169" i="76"/>
  <c r="I170" i="76"/>
  <c r="I171" i="76"/>
  <c r="I172" i="76"/>
  <c r="I173" i="76"/>
  <c r="I174" i="76"/>
  <c r="I175" i="76"/>
  <c r="I176" i="76"/>
  <c r="I177" i="76"/>
  <c r="I178" i="76"/>
  <c r="I179" i="76"/>
  <c r="I180" i="76"/>
  <c r="I181" i="76"/>
  <c r="I182" i="76"/>
  <c r="I183" i="76"/>
  <c r="I184" i="76"/>
  <c r="I185" i="76"/>
  <c r="I186" i="76"/>
  <c r="I187" i="76"/>
  <c r="I188" i="76"/>
  <c r="I189" i="76"/>
  <c r="I190" i="76"/>
  <c r="I191" i="76"/>
  <c r="I192" i="76"/>
  <c r="I193" i="76"/>
  <c r="I194" i="76"/>
  <c r="I195" i="76"/>
  <c r="I196" i="76"/>
  <c r="I197" i="76"/>
  <c r="I198" i="76"/>
  <c r="I199" i="76"/>
  <c r="I200" i="76"/>
  <c r="I201" i="76"/>
  <c r="I202" i="76"/>
  <c r="I203" i="76"/>
  <c r="I204" i="76"/>
  <c r="I205" i="76"/>
  <c r="I206" i="76"/>
  <c r="I207" i="76"/>
  <c r="I208" i="76"/>
  <c r="I209" i="76"/>
  <c r="I210" i="76"/>
  <c r="I211" i="76"/>
  <c r="I212" i="76"/>
  <c r="I213" i="76"/>
  <c r="I214" i="76"/>
  <c r="I215" i="76"/>
  <c r="I216" i="76"/>
  <c r="I217" i="76"/>
  <c r="I218" i="76"/>
  <c r="I219" i="76"/>
  <c r="I220" i="76"/>
  <c r="I221" i="76"/>
  <c r="I222" i="76"/>
  <c r="I223" i="76"/>
  <c r="I224" i="76"/>
  <c r="I225" i="76"/>
  <c r="I226" i="76"/>
  <c r="I227" i="76"/>
  <c r="I228" i="76"/>
  <c r="I229" i="76"/>
  <c r="I230" i="76"/>
  <c r="I231" i="76"/>
  <c r="I232" i="76"/>
  <c r="I233" i="76"/>
  <c r="I234" i="76"/>
  <c r="I235" i="76"/>
  <c r="I236" i="76"/>
  <c r="I237" i="76"/>
  <c r="I238" i="76"/>
  <c r="I239" i="76"/>
  <c r="I240" i="76"/>
  <c r="I241" i="76"/>
  <c r="I242" i="76"/>
  <c r="I243" i="76"/>
  <c r="I244" i="76"/>
  <c r="I245" i="76"/>
  <c r="I246" i="76"/>
  <c r="I247" i="76"/>
  <c r="I248" i="76"/>
  <c r="I249" i="76"/>
  <c r="I250" i="76"/>
  <c r="I251" i="76"/>
  <c r="I252" i="76"/>
  <c r="I253" i="76"/>
  <c r="I254" i="76"/>
  <c r="I255" i="76"/>
  <c r="I256" i="76"/>
  <c r="I257" i="76"/>
  <c r="I258" i="76"/>
  <c r="I259" i="76"/>
  <c r="I260" i="76"/>
  <c r="I261" i="76"/>
  <c r="I262" i="76"/>
  <c r="I263" i="76"/>
  <c r="I264" i="76"/>
  <c r="I265" i="76"/>
  <c r="I266" i="76"/>
  <c r="I267" i="76"/>
  <c r="I268" i="76"/>
  <c r="I269" i="76"/>
  <c r="I270" i="76"/>
  <c r="I271" i="76"/>
  <c r="I272" i="76"/>
  <c r="I273" i="76"/>
  <c r="I274" i="76"/>
  <c r="I275" i="76"/>
  <c r="I276" i="76"/>
  <c r="I277" i="76"/>
  <c r="I278" i="76"/>
  <c r="I279" i="76"/>
  <c r="I280" i="76"/>
  <c r="I281" i="76"/>
  <c r="I282" i="76"/>
  <c r="I283" i="76"/>
  <c r="I284" i="76"/>
  <c r="I285" i="76"/>
  <c r="I286" i="76"/>
  <c r="I287" i="76"/>
  <c r="I288" i="76"/>
  <c r="I289" i="76"/>
  <c r="I290" i="76"/>
  <c r="I291" i="76"/>
  <c r="I292" i="76"/>
  <c r="I293" i="76"/>
  <c r="I294" i="76"/>
  <c r="I295" i="76"/>
  <c r="I296" i="76"/>
  <c r="I297" i="76"/>
  <c r="I298" i="76"/>
  <c r="I299" i="76"/>
  <c r="I300" i="76"/>
  <c r="I301" i="76"/>
  <c r="I302" i="76"/>
  <c r="I303" i="76"/>
  <c r="I304" i="76"/>
  <c r="I305" i="76"/>
  <c r="I306" i="76"/>
  <c r="I307" i="76"/>
  <c r="I308" i="76"/>
  <c r="I309" i="76"/>
  <c r="I310" i="76"/>
  <c r="I311" i="76"/>
  <c r="I312" i="76"/>
  <c r="I313" i="76"/>
  <c r="I314" i="76"/>
  <c r="I315" i="76"/>
  <c r="I316" i="76"/>
  <c r="I317" i="76"/>
  <c r="I318" i="76"/>
  <c r="I319" i="76"/>
  <c r="I320" i="76"/>
  <c r="I321" i="76"/>
  <c r="I322" i="76"/>
  <c r="I323" i="76"/>
  <c r="I324" i="76"/>
  <c r="E327" i="76"/>
  <c r="E326" i="76"/>
  <c r="E328" i="76" s="1"/>
  <c r="I329" i="76" l="1"/>
  <c r="I331" i="76" s="1"/>
  <c r="G324" i="76" l="1"/>
  <c r="G323" i="76"/>
  <c r="G322" i="76"/>
  <c r="G321" i="76"/>
  <c r="G320" i="76"/>
  <c r="G319" i="76"/>
  <c r="G318" i="76"/>
  <c r="G301" i="76"/>
  <c r="G299" i="76"/>
  <c r="G298" i="76"/>
  <c r="G286" i="76"/>
  <c r="G285" i="76"/>
  <c r="G284" i="76"/>
  <c r="G274" i="76"/>
  <c r="G271" i="76"/>
  <c r="G270" i="76"/>
  <c r="G269" i="76"/>
  <c r="G268" i="76"/>
  <c r="G267" i="76"/>
  <c r="G266" i="76"/>
  <c r="G265" i="76"/>
  <c r="G256" i="76"/>
  <c r="G255" i="76"/>
  <c r="G254" i="76"/>
  <c r="G253" i="76"/>
  <c r="G252" i="76"/>
  <c r="G251" i="76"/>
  <c r="G250" i="76"/>
  <c r="G249" i="76"/>
  <c r="G248" i="76"/>
  <c r="G247" i="76"/>
  <c r="G246" i="76"/>
  <c r="G245" i="76"/>
  <c r="G244" i="76"/>
  <c r="G243" i="76"/>
  <c r="G242" i="76"/>
  <c r="G241" i="76"/>
  <c r="G240" i="76"/>
  <c r="G239" i="76"/>
  <c r="G238" i="76"/>
  <c r="G210" i="76"/>
  <c r="G209" i="76"/>
  <c r="G208" i="76"/>
  <c r="G207" i="76"/>
  <c r="G206" i="76"/>
  <c r="G205" i="76"/>
  <c r="G204" i="76"/>
  <c r="G203" i="76"/>
  <c r="G202" i="76"/>
  <c r="G201" i="76"/>
  <c r="G200" i="76"/>
  <c r="G199" i="76"/>
  <c r="G198" i="76"/>
  <c r="G197" i="76"/>
  <c r="G196" i="76"/>
  <c r="G195" i="76"/>
  <c r="G194" i="76"/>
  <c r="G193" i="76"/>
  <c r="G192" i="76"/>
  <c r="G191" i="76"/>
  <c r="G190" i="76"/>
  <c r="G189" i="76"/>
  <c r="G188" i="76"/>
  <c r="G187" i="76"/>
  <c r="G186" i="76"/>
  <c r="G185" i="76"/>
  <c r="G184" i="76"/>
  <c r="G183" i="76"/>
  <c r="G182" i="76"/>
  <c r="G181" i="76"/>
  <c r="G180" i="76"/>
  <c r="G179" i="76"/>
  <c r="G178" i="76"/>
  <c r="G177" i="76"/>
  <c r="G176" i="76"/>
  <c r="G175" i="76"/>
  <c r="G174" i="76"/>
  <c r="G173" i="76"/>
  <c r="G172" i="76"/>
  <c r="G171" i="76"/>
  <c r="G170" i="76"/>
  <c r="G169" i="76"/>
  <c r="G168" i="76"/>
  <c r="G167" i="76"/>
  <c r="G166" i="76"/>
  <c r="G165" i="76"/>
  <c r="G164" i="76"/>
  <c r="G163" i="76"/>
  <c r="G162" i="76"/>
  <c r="G161" i="76"/>
  <c r="G160" i="76"/>
  <c r="G159" i="76"/>
  <c r="G158" i="76"/>
  <c r="G157" i="76"/>
  <c r="G156" i="76"/>
  <c r="G155" i="76"/>
  <c r="G154" i="76"/>
  <c r="G153" i="76"/>
  <c r="G152" i="76"/>
  <c r="G151" i="76"/>
  <c r="G150" i="76"/>
  <c r="G149" i="76"/>
  <c r="G148" i="76"/>
  <c r="G147" i="76"/>
  <c r="G146" i="76"/>
  <c r="G145" i="76"/>
  <c r="G144" i="76"/>
  <c r="G143" i="76"/>
  <c r="G142" i="76"/>
  <c r="G141" i="76"/>
  <c r="G140" i="76"/>
  <c r="G139" i="76"/>
  <c r="G138" i="76"/>
  <c r="G137" i="76"/>
  <c r="G136" i="76"/>
  <c r="G135" i="76"/>
  <c r="G134" i="76"/>
  <c r="G133" i="76"/>
  <c r="G132" i="76"/>
  <c r="G131" i="76"/>
  <c r="G130" i="76"/>
  <c r="G129" i="76"/>
  <c r="G128" i="76"/>
  <c r="G127" i="76"/>
  <c r="G126" i="76"/>
  <c r="G125" i="76"/>
  <c r="G124" i="76"/>
  <c r="G123" i="76"/>
  <c r="G122" i="76"/>
  <c r="G121" i="76"/>
  <c r="G120" i="76"/>
  <c r="G119" i="76"/>
  <c r="G118" i="76"/>
  <c r="G117" i="76"/>
  <c r="G116" i="76"/>
  <c r="G115" i="76"/>
  <c r="G114" i="76"/>
  <c r="G113" i="76"/>
  <c r="G112" i="76"/>
  <c r="G111" i="76"/>
  <c r="G110" i="76"/>
  <c r="G109" i="76"/>
  <c r="G108" i="76"/>
  <c r="G107" i="76"/>
  <c r="G106" i="76"/>
  <c r="G105" i="76"/>
  <c r="G104" i="76"/>
  <c r="G103" i="76"/>
  <c r="G102" i="76"/>
  <c r="G101" i="76"/>
  <c r="G100" i="76"/>
  <c r="G99" i="76"/>
  <c r="G98" i="76"/>
  <c r="G97" i="76"/>
  <c r="G96" i="76"/>
  <c r="G95" i="76"/>
  <c r="G94" i="76"/>
  <c r="G93" i="76"/>
  <c r="G92" i="76"/>
  <c r="G91" i="76"/>
  <c r="G90" i="76"/>
  <c r="G89" i="76"/>
  <c r="G88" i="76"/>
  <c r="G87" i="76"/>
  <c r="G86" i="76"/>
  <c r="G85" i="76"/>
  <c r="G84" i="76"/>
  <c r="G83" i="76"/>
  <c r="G82" i="76"/>
  <c r="G81" i="76"/>
  <c r="G80" i="76"/>
  <c r="G79" i="76"/>
  <c r="G78" i="76"/>
  <c r="G77" i="76"/>
  <c r="G76" i="76"/>
  <c r="G75" i="76"/>
  <c r="G74" i="76"/>
  <c r="G73" i="76"/>
  <c r="G72" i="76"/>
  <c r="G71" i="76"/>
  <c r="G70" i="76"/>
  <c r="G69" i="76"/>
  <c r="G68" i="76"/>
  <c r="G67" i="76"/>
  <c r="G66" i="76"/>
  <c r="G65" i="76"/>
  <c r="G64" i="76"/>
  <c r="G63" i="76"/>
  <c r="G62" i="76"/>
  <c r="G61" i="76"/>
  <c r="G60" i="76"/>
  <c r="G59" i="76"/>
  <c r="G58" i="76"/>
  <c r="G57" i="76"/>
  <c r="G56" i="76"/>
  <c r="G55" i="76"/>
  <c r="G54" i="76"/>
  <c r="G53" i="76"/>
  <c r="G52" i="76"/>
  <c r="G51" i="76"/>
  <c r="G50" i="76"/>
  <c r="G49" i="76"/>
  <c r="G48" i="76"/>
  <c r="G47" i="76"/>
  <c r="G46" i="76"/>
  <c r="G45" i="76"/>
  <c r="G44" i="76"/>
  <c r="G43" i="76"/>
  <c r="G42" i="76"/>
  <c r="G41" i="76"/>
  <c r="G40" i="76"/>
  <c r="G39" i="76"/>
  <c r="G38" i="76"/>
  <c r="G37" i="76"/>
  <c r="G36" i="76"/>
  <c r="G35" i="76"/>
  <c r="G34" i="76"/>
  <c r="G33" i="76"/>
  <c r="G32" i="76"/>
  <c r="G31" i="76"/>
  <c r="G30" i="76"/>
  <c r="G29" i="76"/>
  <c r="G28" i="76"/>
  <c r="G27" i="76"/>
  <c r="G26" i="76"/>
  <c r="G25" i="76"/>
  <c r="G24" i="76"/>
  <c r="G23" i="76"/>
  <c r="G22" i="76"/>
  <c r="G21" i="76"/>
  <c r="I15" i="76"/>
  <c r="F7" i="76" l="1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17" i="56"/>
  <c r="I16" i="56"/>
  <c r="I15" i="56"/>
  <c r="I25" i="69"/>
  <c r="I16" i="69"/>
  <c r="I17" i="69"/>
  <c r="I18" i="69"/>
  <c r="I19" i="69"/>
  <c r="I20" i="69"/>
  <c r="I21" i="69"/>
  <c r="I22" i="69"/>
  <c r="I23" i="69"/>
  <c r="I24" i="69"/>
  <c r="I15" i="69"/>
  <c r="I16" i="53"/>
  <c r="I17" i="53"/>
  <c r="I18" i="53"/>
  <c r="I19" i="53"/>
  <c r="I20" i="53"/>
  <c r="I21" i="53"/>
  <c r="I22" i="53"/>
  <c r="I23" i="53"/>
  <c r="I15" i="53"/>
  <c r="I31" i="60"/>
  <c r="I32" i="60"/>
  <c r="I33" i="60"/>
  <c r="I34" i="60"/>
  <c r="I35" i="60"/>
  <c r="I36" i="60"/>
  <c r="I37" i="60"/>
  <c r="I38" i="60"/>
  <c r="I39" i="60"/>
  <c r="I40" i="60"/>
  <c r="I41" i="60"/>
  <c r="I42" i="60"/>
  <c r="I43" i="60"/>
  <c r="I44" i="60"/>
  <c r="I45" i="60"/>
  <c r="I46" i="60"/>
  <c r="I47" i="60"/>
  <c r="I48" i="60"/>
  <c r="I49" i="60"/>
  <c r="I50" i="60"/>
  <c r="I51" i="60"/>
  <c r="I52" i="60"/>
  <c r="I53" i="60"/>
  <c r="I54" i="60"/>
  <c r="I55" i="60"/>
  <c r="I56" i="60"/>
  <c r="I57" i="60"/>
  <c r="I58" i="60"/>
  <c r="I59" i="60"/>
  <c r="I60" i="60"/>
  <c r="I61" i="60"/>
  <c r="I62" i="60"/>
  <c r="I63" i="60"/>
  <c r="I64" i="60"/>
  <c r="I65" i="60"/>
  <c r="I66" i="60"/>
  <c r="I67" i="60"/>
  <c r="I68" i="60"/>
  <c r="I69" i="60"/>
  <c r="I70" i="60"/>
  <c r="I71" i="60"/>
  <c r="I72" i="60"/>
  <c r="I73" i="60"/>
  <c r="I74" i="60"/>
  <c r="I75" i="60"/>
  <c r="I76" i="60"/>
  <c r="I77" i="60"/>
  <c r="I78" i="60"/>
  <c r="I79" i="60"/>
  <c r="I80" i="60"/>
  <c r="I81" i="60"/>
  <c r="I82" i="60"/>
  <c r="I83" i="60"/>
  <c r="I84" i="60"/>
  <c r="I85" i="60"/>
  <c r="I86" i="60"/>
  <c r="I87" i="60"/>
  <c r="I88" i="60"/>
  <c r="I89" i="60"/>
  <c r="I90" i="60"/>
  <c r="I91" i="60"/>
  <c r="I92" i="60"/>
  <c r="I93" i="60"/>
  <c r="I94" i="60"/>
  <c r="I95" i="60"/>
  <c r="I96" i="60"/>
  <c r="I97" i="60"/>
  <c r="I98" i="60"/>
  <c r="I99" i="60"/>
  <c r="I100" i="60"/>
  <c r="I101" i="60"/>
  <c r="I102" i="60"/>
  <c r="I103" i="60"/>
  <c r="I104" i="60"/>
  <c r="I105" i="60"/>
  <c r="I106" i="60"/>
  <c r="I107" i="60"/>
  <c r="I16" i="60"/>
  <c r="I17" i="60"/>
  <c r="I18" i="60"/>
  <c r="I19" i="60"/>
  <c r="I20" i="60"/>
  <c r="I21" i="60"/>
  <c r="I22" i="60"/>
  <c r="I23" i="60"/>
  <c r="I24" i="60"/>
  <c r="I25" i="60"/>
  <c r="I26" i="60"/>
  <c r="I27" i="60"/>
  <c r="I28" i="60"/>
  <c r="I29" i="60"/>
  <c r="I30" i="60"/>
  <c r="I55" i="75"/>
  <c r="G55" i="75"/>
  <c r="I54" i="75"/>
  <c r="G54" i="75"/>
  <c r="I53" i="75"/>
  <c r="G53" i="75"/>
  <c r="I52" i="75"/>
  <c r="G52" i="75"/>
  <c r="I51" i="75"/>
  <c r="G51" i="75"/>
  <c r="I50" i="75"/>
  <c r="G50" i="75"/>
  <c r="I49" i="75"/>
  <c r="G49" i="75"/>
  <c r="I48" i="75"/>
  <c r="G48" i="75"/>
  <c r="I47" i="75"/>
  <c r="G47" i="75"/>
  <c r="I46" i="75"/>
  <c r="G46" i="75"/>
  <c r="I45" i="75"/>
  <c r="G45" i="75"/>
  <c r="I44" i="75"/>
  <c r="G44" i="75"/>
  <c r="I43" i="75"/>
  <c r="G43" i="75"/>
  <c r="I42" i="75"/>
  <c r="G42" i="75"/>
  <c r="I41" i="75"/>
  <c r="G41" i="75"/>
  <c r="I40" i="75"/>
  <c r="G40" i="75"/>
  <c r="I39" i="75"/>
  <c r="G39" i="75"/>
  <c r="I38" i="75"/>
  <c r="G38" i="75"/>
  <c r="I37" i="75"/>
  <c r="G37" i="75"/>
  <c r="I36" i="75"/>
  <c r="G36" i="75"/>
  <c r="I35" i="75"/>
  <c r="G35" i="75"/>
  <c r="I34" i="75"/>
  <c r="G34" i="75"/>
  <c r="I33" i="75"/>
  <c r="G33" i="75"/>
  <c r="I32" i="75"/>
  <c r="G32" i="75"/>
  <c r="I31" i="75"/>
  <c r="G31" i="75"/>
  <c r="I30" i="75"/>
  <c r="G30" i="75"/>
  <c r="I29" i="75"/>
  <c r="G29" i="75"/>
  <c r="I28" i="75"/>
  <c r="G28" i="75"/>
  <c r="I27" i="75"/>
  <c r="G27" i="75"/>
  <c r="I26" i="75"/>
  <c r="G26" i="75"/>
  <c r="I25" i="75"/>
  <c r="G25" i="75"/>
  <c r="I24" i="75"/>
  <c r="G24" i="75"/>
  <c r="I23" i="75"/>
  <c r="G23" i="75"/>
  <c r="I22" i="75"/>
  <c r="G22" i="75"/>
  <c r="I21" i="75"/>
  <c r="G21" i="75"/>
  <c r="I20" i="75"/>
  <c r="G20" i="75"/>
  <c r="I19" i="75"/>
  <c r="G19" i="75"/>
  <c r="I18" i="75"/>
  <c r="G18" i="75"/>
  <c r="I17" i="75"/>
  <c r="G17" i="75"/>
  <c r="I16" i="75"/>
  <c r="G16" i="75"/>
  <c r="I15" i="75"/>
  <c r="E58" i="75" s="1"/>
  <c r="G15" i="75"/>
  <c r="F7" i="75"/>
  <c r="I34" i="74"/>
  <c r="G34" i="74"/>
  <c r="I33" i="74"/>
  <c r="G33" i="74"/>
  <c r="I32" i="74"/>
  <c r="G32" i="74"/>
  <c r="I31" i="74"/>
  <c r="G31" i="74"/>
  <c r="I30" i="74"/>
  <c r="G30" i="74"/>
  <c r="I29" i="74"/>
  <c r="G29" i="74"/>
  <c r="I28" i="74"/>
  <c r="G28" i="74"/>
  <c r="I27" i="74"/>
  <c r="G27" i="74"/>
  <c r="I26" i="74"/>
  <c r="G26" i="74"/>
  <c r="I25" i="74"/>
  <c r="G25" i="74"/>
  <c r="I24" i="74"/>
  <c r="G24" i="74"/>
  <c r="I23" i="74"/>
  <c r="G23" i="74"/>
  <c r="I22" i="74"/>
  <c r="G22" i="74"/>
  <c r="I21" i="74"/>
  <c r="G21" i="74"/>
  <c r="I20" i="74"/>
  <c r="G20" i="74"/>
  <c r="I19" i="74"/>
  <c r="G19" i="74"/>
  <c r="I18" i="74"/>
  <c r="G18" i="74"/>
  <c r="I17" i="74"/>
  <c r="G17" i="74"/>
  <c r="I16" i="74"/>
  <c r="I35" i="74" s="1"/>
  <c r="I38" i="74" s="1"/>
  <c r="G16" i="74"/>
  <c r="I15" i="74"/>
  <c r="E37" i="74" s="1"/>
  <c r="G15" i="74"/>
  <c r="E36" i="74" s="1"/>
  <c r="E38" i="74" s="1"/>
  <c r="F7" i="74"/>
  <c r="I34" i="73"/>
  <c r="G34" i="73"/>
  <c r="I33" i="73"/>
  <c r="G33" i="73"/>
  <c r="I32" i="73"/>
  <c r="G32" i="73"/>
  <c r="I31" i="73"/>
  <c r="G31" i="73"/>
  <c r="I30" i="73"/>
  <c r="G30" i="73"/>
  <c r="I29" i="73"/>
  <c r="G29" i="73"/>
  <c r="I28" i="73"/>
  <c r="G28" i="73"/>
  <c r="I27" i="73"/>
  <c r="G27" i="73"/>
  <c r="I26" i="73"/>
  <c r="G26" i="73"/>
  <c r="I25" i="73"/>
  <c r="G25" i="73"/>
  <c r="I24" i="73"/>
  <c r="G24" i="73"/>
  <c r="I23" i="73"/>
  <c r="G23" i="73"/>
  <c r="I22" i="73"/>
  <c r="G22" i="73"/>
  <c r="I21" i="73"/>
  <c r="G21" i="73"/>
  <c r="I20" i="73"/>
  <c r="G20" i="73"/>
  <c r="I19" i="73"/>
  <c r="G19" i="73"/>
  <c r="I18" i="73"/>
  <c r="G18" i="73"/>
  <c r="I17" i="73"/>
  <c r="G17" i="73"/>
  <c r="I16" i="73"/>
  <c r="G16" i="73"/>
  <c r="I15" i="73"/>
  <c r="G15" i="73"/>
  <c r="F7" i="73"/>
  <c r="G53" i="72"/>
  <c r="I52" i="72"/>
  <c r="G49" i="72"/>
  <c r="I48" i="72"/>
  <c r="G45" i="72"/>
  <c r="I44" i="72"/>
  <c r="G41" i="72"/>
  <c r="I40" i="72"/>
  <c r="G37" i="72"/>
  <c r="I36" i="72"/>
  <c r="G33" i="72"/>
  <c r="I32" i="72"/>
  <c r="G29" i="72"/>
  <c r="I28" i="72"/>
  <c r="G25" i="72"/>
  <c r="I24" i="72"/>
  <c r="G21" i="72"/>
  <c r="I20" i="72"/>
  <c r="G17" i="72"/>
  <c r="I16" i="72"/>
  <c r="I55" i="72"/>
  <c r="G55" i="72"/>
  <c r="I54" i="72"/>
  <c r="G54" i="72"/>
  <c r="I53" i="72"/>
  <c r="I51" i="72"/>
  <c r="G51" i="72"/>
  <c r="I50" i="72"/>
  <c r="G50" i="72"/>
  <c r="I49" i="72"/>
  <c r="I47" i="72"/>
  <c r="G47" i="72"/>
  <c r="I46" i="72"/>
  <c r="G46" i="72"/>
  <c r="I45" i="72"/>
  <c r="I43" i="72"/>
  <c r="G43" i="72"/>
  <c r="I42" i="72"/>
  <c r="G42" i="72"/>
  <c r="I41" i="72"/>
  <c r="I39" i="72"/>
  <c r="G39" i="72"/>
  <c r="I38" i="72"/>
  <c r="G38" i="72"/>
  <c r="I37" i="72"/>
  <c r="I35" i="72"/>
  <c r="G35" i="72"/>
  <c r="I34" i="72"/>
  <c r="G34" i="72"/>
  <c r="I33" i="72"/>
  <c r="I31" i="72"/>
  <c r="G31" i="72"/>
  <c r="I30" i="72"/>
  <c r="G30" i="72"/>
  <c r="I29" i="72"/>
  <c r="I27" i="72"/>
  <c r="G27" i="72"/>
  <c r="I26" i="72"/>
  <c r="G26" i="72"/>
  <c r="I25" i="72"/>
  <c r="I23" i="72"/>
  <c r="G23" i="72"/>
  <c r="I22" i="72"/>
  <c r="G22" i="72"/>
  <c r="I21" i="72"/>
  <c r="I19" i="72"/>
  <c r="G19" i="72"/>
  <c r="I18" i="72"/>
  <c r="G18" i="72"/>
  <c r="I17" i="72"/>
  <c r="I15" i="72"/>
  <c r="G15" i="72"/>
  <c r="F7" i="72"/>
  <c r="I44" i="71"/>
  <c r="I42" i="71"/>
  <c r="I40" i="71"/>
  <c r="I38" i="71"/>
  <c r="I36" i="71"/>
  <c r="I34" i="71"/>
  <c r="I32" i="71"/>
  <c r="I30" i="71"/>
  <c r="I28" i="71"/>
  <c r="I26" i="71"/>
  <c r="I24" i="71"/>
  <c r="I22" i="71"/>
  <c r="I20" i="71"/>
  <c r="I18" i="71"/>
  <c r="I16" i="71"/>
  <c r="I45" i="71"/>
  <c r="G45" i="71"/>
  <c r="G44" i="71"/>
  <c r="I43" i="71"/>
  <c r="G43" i="71"/>
  <c r="I41" i="71"/>
  <c r="G41" i="71"/>
  <c r="G40" i="71"/>
  <c r="I39" i="71"/>
  <c r="G39" i="71"/>
  <c r="I37" i="71"/>
  <c r="G37" i="71"/>
  <c r="G36" i="71"/>
  <c r="I35" i="71"/>
  <c r="G35" i="71"/>
  <c r="I33" i="71"/>
  <c r="G33" i="71"/>
  <c r="I31" i="71"/>
  <c r="G31" i="71"/>
  <c r="I29" i="71"/>
  <c r="G29" i="71"/>
  <c r="G28" i="71"/>
  <c r="I27" i="71"/>
  <c r="G27" i="71"/>
  <c r="I25" i="71"/>
  <c r="G25" i="71"/>
  <c r="G24" i="71"/>
  <c r="I23" i="71"/>
  <c r="G23" i="71"/>
  <c r="I21" i="71"/>
  <c r="G21" i="71"/>
  <c r="G20" i="71"/>
  <c r="I19" i="71"/>
  <c r="G19" i="71"/>
  <c r="I17" i="71"/>
  <c r="G17" i="71"/>
  <c r="G16" i="71"/>
  <c r="I15" i="71"/>
  <c r="G15" i="71"/>
  <c r="F7" i="71"/>
  <c r="I17" i="47"/>
  <c r="I16" i="47"/>
  <c r="I15" i="47"/>
  <c r="I18" i="47"/>
  <c r="I19" i="47"/>
  <c r="G19" i="47"/>
  <c r="E57" i="75" l="1"/>
  <c r="E59" i="75" s="1"/>
  <c r="I56" i="75"/>
  <c r="I59" i="75" s="1"/>
  <c r="I41" i="74"/>
  <c r="I39" i="74"/>
  <c r="E37" i="73"/>
  <c r="E36" i="73"/>
  <c r="E38" i="73" s="1"/>
  <c r="I35" i="73"/>
  <c r="I38" i="73" s="1"/>
  <c r="G16" i="72"/>
  <c r="G20" i="72"/>
  <c r="G24" i="72"/>
  <c r="G28" i="72"/>
  <c r="G32" i="72"/>
  <c r="G36" i="72"/>
  <c r="G40" i="72"/>
  <c r="G44" i="72"/>
  <c r="G48" i="72"/>
  <c r="G52" i="72"/>
  <c r="E58" i="72"/>
  <c r="I56" i="72"/>
  <c r="I59" i="72" s="1"/>
  <c r="E48" i="71"/>
  <c r="G18" i="71"/>
  <c r="G22" i="71"/>
  <c r="G26" i="71"/>
  <c r="G30" i="71"/>
  <c r="G32" i="71"/>
  <c r="G34" i="71"/>
  <c r="G38" i="71"/>
  <c r="G42" i="71"/>
  <c r="I46" i="71"/>
  <c r="I49" i="71" s="1"/>
  <c r="I60" i="75" l="1"/>
  <c r="I62" i="75" s="1"/>
  <c r="I39" i="73"/>
  <c r="I41" i="73" s="1"/>
  <c r="E57" i="72"/>
  <c r="E59" i="72" s="1"/>
  <c r="I60" i="72"/>
  <c r="I62" i="72" s="1"/>
  <c r="E47" i="71"/>
  <c r="E49" i="71" s="1"/>
  <c r="I50" i="71"/>
  <c r="I52" i="71" s="1"/>
  <c r="I17" i="70" l="1"/>
  <c r="I18" i="70"/>
  <c r="G18" i="70"/>
  <c r="I16" i="70"/>
  <c r="G16" i="70"/>
  <c r="I15" i="70"/>
  <c r="G15" i="70"/>
  <c r="F7" i="70"/>
  <c r="G18" i="57"/>
  <c r="I24" i="53"/>
  <c r="G16" i="60"/>
  <c r="G34" i="60"/>
  <c r="G39" i="60"/>
  <c r="G40" i="60"/>
  <c r="G79" i="60"/>
  <c r="G99" i="60"/>
  <c r="C12" i="69"/>
  <c r="F7" i="69"/>
  <c r="E20" i="70" l="1"/>
  <c r="E21" i="70"/>
  <c r="I19" i="70"/>
  <c r="I22" i="70" s="1"/>
  <c r="G104" i="60"/>
  <c r="G98" i="60"/>
  <c r="G85" i="60"/>
  <c r="G33" i="60"/>
  <c r="G28" i="60"/>
  <c r="G22" i="60"/>
  <c r="G73" i="60"/>
  <c r="G20" i="57"/>
  <c r="G17" i="57"/>
  <c r="G16" i="57"/>
  <c r="G107" i="60"/>
  <c r="G72" i="60"/>
  <c r="G84" i="60"/>
  <c r="G27" i="60"/>
  <c r="G78" i="60"/>
  <c r="G21" i="60"/>
  <c r="G31" i="60"/>
  <c r="G42" i="60"/>
  <c r="G82" i="60"/>
  <c r="G43" i="60"/>
  <c r="G30" i="60"/>
  <c r="G81" i="60"/>
  <c r="G102" i="60"/>
  <c r="G101" i="60"/>
  <c r="I15" i="57"/>
  <c r="G15" i="57"/>
  <c r="G19" i="60"/>
  <c r="G18" i="60"/>
  <c r="G88" i="60"/>
  <c r="G87" i="60"/>
  <c r="G76" i="60"/>
  <c r="G75" i="60"/>
  <c r="G37" i="60"/>
  <c r="G36" i="60"/>
  <c r="G25" i="60"/>
  <c r="G24" i="60"/>
  <c r="G26" i="53"/>
  <c r="G25" i="53"/>
  <c r="G24" i="53"/>
  <c r="I21" i="57"/>
  <c r="G21" i="57"/>
  <c r="G19" i="57"/>
  <c r="I19" i="57"/>
  <c r="I16" i="57"/>
  <c r="I18" i="57"/>
  <c r="I20" i="57"/>
  <c r="I17" i="57"/>
  <c r="I25" i="53"/>
  <c r="I26" i="53"/>
  <c r="G74" i="60"/>
  <c r="G17" i="60"/>
  <c r="G100" i="60"/>
  <c r="G86" i="60"/>
  <c r="G41" i="60"/>
  <c r="G29" i="60"/>
  <c r="G103" i="60"/>
  <c r="G89" i="60"/>
  <c r="G83" i="60"/>
  <c r="G77" i="60"/>
  <c r="G71" i="60"/>
  <c r="G38" i="60"/>
  <c r="G32" i="60"/>
  <c r="G26" i="60"/>
  <c r="G20" i="60"/>
  <c r="G80" i="60"/>
  <c r="G35" i="60"/>
  <c r="G23" i="60"/>
  <c r="I22" i="57" l="1"/>
  <c r="E22" i="70"/>
  <c r="I23" i="70"/>
  <c r="I25" i="70" s="1"/>
  <c r="E29" i="53"/>
  <c r="E28" i="53"/>
  <c r="E32" i="56"/>
  <c r="E33" i="56"/>
  <c r="E30" i="53" l="1"/>
  <c r="E34" i="56"/>
  <c r="F7" i="57"/>
  <c r="F7" i="56"/>
  <c r="F7" i="53"/>
  <c r="F7" i="60"/>
  <c r="F7" i="48"/>
  <c r="F7" i="47"/>
  <c r="C12" i="57"/>
  <c r="C12" i="56"/>
  <c r="C12" i="53"/>
  <c r="C12" i="48"/>
  <c r="C12" i="47"/>
  <c r="I49" i="47" l="1"/>
  <c r="I48" i="47"/>
  <c r="I47" i="47"/>
  <c r="I46" i="47"/>
  <c r="I45" i="47"/>
  <c r="I44" i="47"/>
  <c r="I43" i="47"/>
  <c r="I42" i="47"/>
  <c r="I41" i="47"/>
  <c r="I40" i="47"/>
  <c r="I39" i="47"/>
  <c r="I38" i="47"/>
  <c r="I37" i="47"/>
  <c r="I36" i="47"/>
  <c r="I35" i="47"/>
  <c r="I34" i="47"/>
  <c r="I33" i="47"/>
  <c r="I32" i="47"/>
  <c r="I31" i="47"/>
  <c r="I30" i="47"/>
  <c r="I29" i="47"/>
  <c r="I28" i="47"/>
  <c r="I27" i="47"/>
  <c r="I26" i="47"/>
  <c r="I25" i="47"/>
  <c r="I24" i="47"/>
  <c r="I23" i="47"/>
  <c r="I22" i="47"/>
  <c r="I21" i="47"/>
  <c r="E23" i="57" l="1"/>
  <c r="I31" i="56" l="1"/>
  <c r="I34" i="56" s="1"/>
  <c r="I35" i="56" s="1"/>
  <c r="I37" i="56" s="1"/>
  <c r="E24" i="57"/>
  <c r="E25" i="57" s="1"/>
  <c r="I25" i="57"/>
  <c r="I26" i="57" s="1"/>
  <c r="I28" i="57" s="1"/>
  <c r="I27" i="53"/>
  <c r="I30" i="53" s="1"/>
  <c r="I31" i="53" s="1"/>
  <c r="I33" i="53" s="1"/>
  <c r="G21" i="48" l="1"/>
  <c r="I21" i="48" l="1"/>
  <c r="G15" i="60"/>
  <c r="E109" i="60" s="1"/>
  <c r="G19" i="48"/>
  <c r="G22" i="48"/>
  <c r="G15" i="48"/>
  <c r="G20" i="48" l="1"/>
  <c r="I22" i="48"/>
  <c r="I15" i="48"/>
  <c r="I19" i="48"/>
  <c r="I15" i="60"/>
  <c r="G18" i="48" l="1"/>
  <c r="I20" i="48"/>
  <c r="G16" i="48"/>
  <c r="G17" i="48"/>
  <c r="I108" i="60"/>
  <c r="I111" i="60" s="1"/>
  <c r="I112" i="60" s="1"/>
  <c r="I114" i="60" s="1"/>
  <c r="E110" i="60"/>
  <c r="E111" i="60" s="1"/>
  <c r="I16" i="48" l="1"/>
  <c r="I18" i="48"/>
  <c r="I17" i="48"/>
  <c r="G20" i="47" l="1"/>
  <c r="I20" i="47"/>
  <c r="I23" i="48"/>
  <c r="I26" i="48" s="1"/>
  <c r="I27" i="48" s="1"/>
  <c r="I29" i="48" s="1"/>
  <c r="E25" i="48"/>
  <c r="E24" i="48"/>
  <c r="G18" i="47" l="1"/>
  <c r="E51" i="47" s="1"/>
  <c r="E26" i="48"/>
  <c r="E52" i="47" l="1"/>
  <c r="I50" i="47"/>
  <c r="I53" i="47" s="1"/>
  <c r="I54" i="47" s="1"/>
  <c r="I56" i="47" s="1"/>
  <c r="E53" i="47" l="1"/>
  <c r="E27" i="69"/>
  <c r="I26" i="69"/>
  <c r="I29" i="69" s="1"/>
  <c r="I30" i="69" s="1"/>
  <c r="I32" i="69" s="1"/>
  <c r="E28" i="69"/>
  <c r="E29" i="69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9FD820-4C33-4BAF-B383-1DF1579F8026}" keepAlive="1" name="Query - County of Vermillion MOQ xlsx" description="Connection to the 'County of Vermillion MOQ xlsx' query in the workbook." type="5" refreshedVersion="8" background="1" saveData="1">
    <dbPr connection="Provider=Microsoft.Mashup.OleDb.1;Data Source=$Workbook$;Location=&quot;County of Vermillion MOQ xlsx&quot;;Extended Properties=&quot;&quot;" command="SELECT * FROM [County of Vermillion MOQ xlsx]"/>
  </connection>
</connections>
</file>

<file path=xl/sharedStrings.xml><?xml version="1.0" encoding="utf-8"?>
<sst xmlns="http://schemas.openxmlformats.org/spreadsheetml/2006/main" count="2324" uniqueCount="433">
  <si>
    <t>PART NUMBER</t>
  </si>
  <si>
    <t>DESCRIPTION</t>
  </si>
  <si>
    <t>QTY</t>
  </si>
  <si>
    <t>CAD $</t>
  </si>
  <si>
    <t>OEM MSRP</t>
  </si>
  <si>
    <t>GQP PRICE</t>
  </si>
  <si>
    <t>COMPANY:</t>
  </si>
  <si>
    <t>DATE:</t>
  </si>
  <si>
    <t>PO NUMBER:</t>
  </si>
  <si>
    <t>CONTACT NAME:</t>
  </si>
  <si>
    <t>PHONE NUMBER:</t>
  </si>
  <si>
    <t>BILLING ADDRESS:</t>
  </si>
  <si>
    <t>EMAIL ADDRESS:</t>
  </si>
  <si>
    <t>SHIPPING ADDRESS:</t>
  </si>
  <si>
    <t>Make &amp; Model</t>
  </si>
  <si>
    <t>TOTAL</t>
  </si>
  <si>
    <t>Subtotal</t>
  </si>
  <si>
    <t>OEM MSRP :</t>
  </si>
  <si>
    <t>Shipping</t>
  </si>
  <si>
    <t>GQP :</t>
  </si>
  <si>
    <t>Customs/Broker Fee</t>
  </si>
  <si>
    <t>GQP SAVINGS :</t>
  </si>
  <si>
    <t>Total</t>
  </si>
  <si>
    <t>GST</t>
  </si>
  <si>
    <t>PST / QST</t>
  </si>
  <si>
    <t>Quote valid for 14 days, shipping subject to delays in supply chain.</t>
  </si>
  <si>
    <t>GRAND TOTAL</t>
  </si>
  <si>
    <t>MOQ QUOTE</t>
  </si>
  <si>
    <t>Injectors</t>
  </si>
  <si>
    <t>Batteries</t>
  </si>
  <si>
    <t>Tires and Rubber Tracks</t>
  </si>
  <si>
    <t>Turbos</t>
  </si>
  <si>
    <t>Undercarriages</t>
  </si>
  <si>
    <t>Filters Q1</t>
  </si>
  <si>
    <t>Filters Q4</t>
  </si>
  <si>
    <t>G.E.T.</t>
  </si>
  <si>
    <r>
      <rPr>
        <sz val="8"/>
        <rFont val="Tahoma"/>
        <family val="2"/>
      </rPr>
      <t>4D BATTERY 1000 CCA 1250 CC</t>
    </r>
  </si>
  <si>
    <t>SPENCE EQUIPMENT</t>
  </si>
  <si>
    <t>RYAN SPENCE</t>
  </si>
  <si>
    <t xml:space="preserve">1014 SK-16, NORTH BATTLEFORD, SK S9A 3L8 </t>
  </si>
  <si>
    <t>RSEQUIP@SASKTEL.NET</t>
  </si>
  <si>
    <t>115-2422</t>
  </si>
  <si>
    <t>153-5700</t>
  </si>
  <si>
    <t>153-5710</t>
  </si>
  <si>
    <t>153-5720</t>
  </si>
  <si>
    <t>3T-5760</t>
  </si>
  <si>
    <t>TY25879B</t>
  </si>
  <si>
    <t>CAT 330, D6N</t>
  </si>
  <si>
    <t>CAT D6R</t>
  </si>
  <si>
    <t>CAT 160M, D6R II, D6RIII, D6T, D6T LGP, D6T LGPPAT</t>
  </si>
  <si>
    <t>CAT 627E, 980C</t>
  </si>
  <si>
    <t>CAT 980F, D8R</t>
  </si>
  <si>
    <t>JD 400D, 750K</t>
  </si>
  <si>
    <t>BATTERY 12V 1000 CCA 31BCI</t>
  </si>
  <si>
    <t>BATTERY</t>
  </si>
  <si>
    <t>BATTERY 12V 1400CCA 4D</t>
  </si>
  <si>
    <t>BATTERY GP</t>
  </si>
  <si>
    <t>BATTERY WET CHARGED</t>
  </si>
  <si>
    <t>121-2761</t>
  </si>
  <si>
    <t>149-1912</t>
  </si>
  <si>
    <t>1P-7360</t>
  </si>
  <si>
    <t>211-2660</t>
  </si>
  <si>
    <t>231-0167</t>
  </si>
  <si>
    <t>245-6375</t>
  </si>
  <si>
    <t>245-6376</t>
  </si>
  <si>
    <t>2V-0036</t>
  </si>
  <si>
    <t>329-3243</t>
  </si>
  <si>
    <t>337-0790</t>
  </si>
  <si>
    <t>389-3067</t>
  </si>
  <si>
    <t>496-9845</t>
  </si>
  <si>
    <t>496-9846</t>
  </si>
  <si>
    <t>500-0957</t>
  </si>
  <si>
    <t>577-1433</t>
  </si>
  <si>
    <t>611-8917</t>
  </si>
  <si>
    <t>6I-0273</t>
  </si>
  <si>
    <t>6I-0274</t>
  </si>
  <si>
    <t>6I-2501</t>
  </si>
  <si>
    <t>6I-2502</t>
  </si>
  <si>
    <t>6T-0988</t>
  </si>
  <si>
    <t>6T-5068</t>
  </si>
  <si>
    <t>7G-8116</t>
  </si>
  <si>
    <t>AT191102</t>
  </si>
  <si>
    <t>AT315957</t>
  </si>
  <si>
    <t>AT370279</t>
  </si>
  <si>
    <t>DZ105796</t>
  </si>
  <si>
    <t>F071151</t>
  </si>
  <si>
    <t>TT221378</t>
  </si>
  <si>
    <t>TT221379</t>
  </si>
  <si>
    <t>TT226019</t>
  </si>
  <si>
    <t>CAT 627E</t>
  </si>
  <si>
    <t>CAT 160M</t>
  </si>
  <si>
    <t>CAT 980C</t>
  </si>
  <si>
    <t>CAT D8T</t>
  </si>
  <si>
    <t>CAT 980C, 980F</t>
  </si>
  <si>
    <t>CAT D6N</t>
  </si>
  <si>
    <t>CAT D6T LGP, D6T LGPPAT</t>
  </si>
  <si>
    <t>CAT D6T LGPPAT</t>
  </si>
  <si>
    <t>CAT 330</t>
  </si>
  <si>
    <t>CAT 627E, 980C, 980F</t>
  </si>
  <si>
    <t>CAT 627E, 980F</t>
  </si>
  <si>
    <t>CAT D6N, D6R, D6R II, D6R III, D6T, D8R, D8R II, D8T</t>
  </si>
  <si>
    <t>CAT D6R, D6R II, D6R III, D6T, D8R, D8R II</t>
  </si>
  <si>
    <t>CAT D6R II, D6T, D8R, D8R II</t>
  </si>
  <si>
    <t>JD 750K</t>
  </si>
  <si>
    <t>JD 400D</t>
  </si>
  <si>
    <t>CABIN AIR FILTER</t>
  </si>
  <si>
    <t>SECONDARY AIR FILTER</t>
  </si>
  <si>
    <t>CAB AIR FILTER</t>
  </si>
  <si>
    <t>PRIMARY AIR FILTER</t>
  </si>
  <si>
    <t>CRANKCASE FILTER</t>
  </si>
  <si>
    <t>126-1813</t>
  </si>
  <si>
    <t>132-8875</t>
  </si>
  <si>
    <t>132-8876</t>
  </si>
  <si>
    <t>1G-8878</t>
  </si>
  <si>
    <t>1R-0716</t>
  </si>
  <si>
    <t>1R-0719</t>
  </si>
  <si>
    <t>1R-0732</t>
  </si>
  <si>
    <t>1R-0735</t>
  </si>
  <si>
    <t>1R-0749</t>
  </si>
  <si>
    <t>1R-0750</t>
  </si>
  <si>
    <t>1R-0762</t>
  </si>
  <si>
    <t>1R-0773</t>
  </si>
  <si>
    <t>1R-0777</t>
  </si>
  <si>
    <t>1R-0778</t>
  </si>
  <si>
    <t>1R-1712</t>
  </si>
  <si>
    <t>1R-1807</t>
  </si>
  <si>
    <t>1R-1808</t>
  </si>
  <si>
    <t>225-4118</t>
  </si>
  <si>
    <t>275-2604</t>
  </si>
  <si>
    <t>322-3155</t>
  </si>
  <si>
    <t>326-1642</t>
  </si>
  <si>
    <t>326-1643</t>
  </si>
  <si>
    <t>326-1644</t>
  </si>
  <si>
    <t>328-3655</t>
  </si>
  <si>
    <t>338-3540</t>
  </si>
  <si>
    <t>4T-3131</t>
  </si>
  <si>
    <t>509-5964</t>
  </si>
  <si>
    <t>523-4987</t>
  </si>
  <si>
    <t>590-9787</t>
  </si>
  <si>
    <t>9T-8578</t>
  </si>
  <si>
    <t>AT318160</t>
  </si>
  <si>
    <t>AT357236</t>
  </si>
  <si>
    <t>AT365870</t>
  </si>
  <si>
    <t>RE171321</t>
  </si>
  <si>
    <t>RE539279</t>
  </si>
  <si>
    <t>RE541746</t>
  </si>
  <si>
    <t>TT220736</t>
  </si>
  <si>
    <t>TT222219</t>
  </si>
  <si>
    <t>TT222389</t>
  </si>
  <si>
    <t>TTDC221512</t>
  </si>
  <si>
    <t>TTDC221513</t>
  </si>
  <si>
    <t>HYDRAULIC FILTER</t>
  </si>
  <si>
    <t>CAT D8R</t>
  </si>
  <si>
    <t>TRANSMISSION FILTER</t>
  </si>
  <si>
    <t>CAT D6N, D6R, D6R II, D8R II</t>
  </si>
  <si>
    <t>CAT 160M, D6N</t>
  </si>
  <si>
    <t>CAT 980F, D6R II, D8T</t>
  </si>
  <si>
    <t>ENGINE OIL FILTER</t>
  </si>
  <si>
    <t>CAT D6R, D6R II, D8R, D8R II</t>
  </si>
  <si>
    <t>CAT 627E, 980F, D6T, D6T LGPM D6T LPGPAT, D8R, D8R II</t>
  </si>
  <si>
    <t>FUEL FILTER</t>
  </si>
  <si>
    <t>CAT 980C, 160M, D6N, D6R II, D6R III, D6T, D8T</t>
  </si>
  <si>
    <t>CAT D6T, D6T LGP, D6T LGPPAT</t>
  </si>
  <si>
    <t>CAT D8R II</t>
  </si>
  <si>
    <t>CAT D6N, D6R</t>
  </si>
  <si>
    <t>CAT 627E, 160m, D6R III, D6T, D6T LGP, D6T LGPPAT, D8R, D8R II</t>
  </si>
  <si>
    <t>HYDRUALIC FILTER</t>
  </si>
  <si>
    <t>FUEL WATER SEPARATOR</t>
  </si>
  <si>
    <t>CAT 627E, D6T LGP, D6T LGPPAT</t>
  </si>
  <si>
    <t>FUEL WATER SEPARATOR FILTER</t>
  </si>
  <si>
    <t>CAT 980C, 160M, D6N, D6R II, D6R III, D6T, D8R, D8T</t>
  </si>
  <si>
    <t>CAT D6R III, D6T</t>
  </si>
  <si>
    <t>CAT 980F</t>
  </si>
  <si>
    <t>SECONDARY FUEL FILTER</t>
  </si>
  <si>
    <t>CAT 330 EXCAVATOR</t>
  </si>
  <si>
    <t>CAT 980C, D6N</t>
  </si>
  <si>
    <t>HYDRAULIC OIL FILTER</t>
  </si>
  <si>
    <t>TRANSMISSION FILTER KIT</t>
  </si>
  <si>
    <t>AXLE FILTER</t>
  </si>
  <si>
    <t>PRIMARY FUEL FILTER/WATER SEP FILTER</t>
  </si>
  <si>
    <t>PRIMARY AND FINAL FUEL FILTER</t>
  </si>
  <si>
    <t>BRAKE OIL FILTER</t>
  </si>
  <si>
    <t>FINAL FUEL FILTER</t>
  </si>
  <si>
    <t>352-6008</t>
  </si>
  <si>
    <t>358-3662</t>
  </si>
  <si>
    <t>362-9504</t>
  </si>
  <si>
    <t>362-9542</t>
  </si>
  <si>
    <t>390-0619</t>
  </si>
  <si>
    <t>390-0679</t>
  </si>
  <si>
    <t>390-0695</t>
  </si>
  <si>
    <t>RE555087</t>
  </si>
  <si>
    <t>FUMES DISPOSAL KIT</t>
  </si>
  <si>
    <t>CAT D6T LGP</t>
  </si>
  <si>
    <t>DPF FILTER KIT</t>
  </si>
  <si>
    <t>INLET MODULE KIT</t>
  </si>
  <si>
    <t>OUTLET MODULE KIT</t>
  </si>
  <si>
    <t>106-0956</t>
  </si>
  <si>
    <t>109-9080</t>
  </si>
  <si>
    <t>109-9081</t>
  </si>
  <si>
    <t>109-9082</t>
  </si>
  <si>
    <t>109-9215</t>
  </si>
  <si>
    <t>113-9931</t>
  </si>
  <si>
    <t>114-0358</t>
  </si>
  <si>
    <t>114-0359</t>
  </si>
  <si>
    <t>125-8404</t>
  </si>
  <si>
    <t>125-8405</t>
  </si>
  <si>
    <t>125-8406</t>
  </si>
  <si>
    <t>126-6539</t>
  </si>
  <si>
    <t>132-0999</t>
  </si>
  <si>
    <t>136-8308</t>
  </si>
  <si>
    <t>14H1058</t>
  </si>
  <si>
    <t>1J-6762</t>
  </si>
  <si>
    <t>1U-1350</t>
  </si>
  <si>
    <t>1U-1351</t>
  </si>
  <si>
    <t>1U-1352</t>
  </si>
  <si>
    <t>1U-1357</t>
  </si>
  <si>
    <t>1U-1358</t>
  </si>
  <si>
    <t>1U-1359</t>
  </si>
  <si>
    <t>1U-3352</t>
  </si>
  <si>
    <t>229-6958</t>
  </si>
  <si>
    <t>275-5982</t>
  </si>
  <si>
    <t>2J-2506</t>
  </si>
  <si>
    <t>2J-3506</t>
  </si>
  <si>
    <t>2J-3507</t>
  </si>
  <si>
    <t>2K-6413</t>
  </si>
  <si>
    <t>329-5958</t>
  </si>
  <si>
    <t>331-1921</t>
  </si>
  <si>
    <t>350-0071</t>
  </si>
  <si>
    <t>3B-5325</t>
  </si>
  <si>
    <t>3K-9770</t>
  </si>
  <si>
    <t>484-8282</t>
  </si>
  <si>
    <t>4F-4042</t>
  </si>
  <si>
    <t>4T-2315</t>
  </si>
  <si>
    <t>4T-2479</t>
  </si>
  <si>
    <t>4T-4454</t>
  </si>
  <si>
    <t>4T-4455</t>
  </si>
  <si>
    <t>4V-1616</t>
  </si>
  <si>
    <t>505-4103</t>
  </si>
  <si>
    <t>505-4150</t>
  </si>
  <si>
    <t>505-4151</t>
  </si>
  <si>
    <t>505-4152</t>
  </si>
  <si>
    <t>540-4040</t>
  </si>
  <si>
    <t>571-5253</t>
  </si>
  <si>
    <t>5F-8933</t>
  </si>
  <si>
    <t>5J-4773</t>
  </si>
  <si>
    <t>5P-8248</t>
  </si>
  <si>
    <t>5P-8250</t>
  </si>
  <si>
    <t>5P-8361</t>
  </si>
  <si>
    <t>5P-8362</t>
  </si>
  <si>
    <t>6J-6680</t>
  </si>
  <si>
    <t>6V-8360</t>
  </si>
  <si>
    <t>6W-9305</t>
  </si>
  <si>
    <t>6Y-0309</t>
  </si>
  <si>
    <t>6Y-0352</t>
  </si>
  <si>
    <t>6Y-0359</t>
  </si>
  <si>
    <t>6Y-2805</t>
  </si>
  <si>
    <t>6Y-3394</t>
  </si>
  <si>
    <t>7D-1577</t>
  </si>
  <si>
    <t>7K-9309</t>
  </si>
  <si>
    <t>7K-9310</t>
  </si>
  <si>
    <t>7T-9976</t>
  </si>
  <si>
    <t>8E-1848</t>
  </si>
  <si>
    <t>8E-4193</t>
  </si>
  <si>
    <t>8E-4194</t>
  </si>
  <si>
    <t>8E-4743</t>
  </si>
  <si>
    <t>8E-5346</t>
  </si>
  <si>
    <t>8E-5529</t>
  </si>
  <si>
    <t>8E-6359</t>
  </si>
  <si>
    <t>8E-9378</t>
  </si>
  <si>
    <t>8E-9379</t>
  </si>
  <si>
    <t>8J-2190</t>
  </si>
  <si>
    <t>8P-9770</t>
  </si>
  <si>
    <t>8T-9079</t>
  </si>
  <si>
    <t>9J-6586</t>
  </si>
  <si>
    <t>9J-8923</t>
  </si>
  <si>
    <t>9W-2452</t>
  </si>
  <si>
    <t>9W-5432</t>
  </si>
  <si>
    <t>9W-6750</t>
  </si>
  <si>
    <t>9W-8874</t>
  </si>
  <si>
    <t>9W-8875</t>
  </si>
  <si>
    <t>T10510</t>
  </si>
  <si>
    <t>T160425</t>
  </si>
  <si>
    <t>T160426</t>
  </si>
  <si>
    <t>T162524</t>
  </si>
  <si>
    <t>T389752</t>
  </si>
  <si>
    <t>T70286</t>
  </si>
  <si>
    <t>T8E6358</t>
  </si>
  <si>
    <t>T8E6359</t>
  </si>
  <si>
    <t>T9J8920</t>
  </si>
  <si>
    <t xml:space="preserve">CAT 980C, D6N, D6T, D6T LGP, D6T LGPPAT, D6R, D6R II, D6R III </t>
  </si>
  <si>
    <t>CAT 980C, 160M, D6N, D6R, D6R II, D6R III, D6T. D6T LGP, D6T LGPPAT</t>
  </si>
  <si>
    <t>CAT D6R III, D6T, D6T LGP, D6T LGPPAT</t>
  </si>
  <si>
    <t>CAT 980C, 980F, D6N, D6R, D6R II, D6R III, D6T, D6T LGP, D6T LGPPAT</t>
  </si>
  <si>
    <t>CAT D8R, D8R II, D8T</t>
  </si>
  <si>
    <t>CAT 160M, D6N, D6R, D6R II, D6R III, D6T, D6T LGP, D6T LGPPAT</t>
  </si>
  <si>
    <t>CAT D6R II</t>
  </si>
  <si>
    <t>CAT 160M, D6T LGP, D6T LGPPAT, D8T</t>
  </si>
  <si>
    <t>CAT 980C, 980F, 160M, D6N, D6R, D6R II, D6R III, D6T, D6T LGP, D6T LGPPAT</t>
  </si>
  <si>
    <t>CAT 980F, D6N, D6R, D6R II, D6R III, D6T, D6T LGP, D6T LGPPAT</t>
  </si>
  <si>
    <t>CAT D8R, D8T</t>
  </si>
  <si>
    <t>CAT D6R II, D6R III, D6T, D6T LGP, D6T LGPPAT</t>
  </si>
  <si>
    <t>CAT D6N, D6R, D6R II, D6R III, D6T, D6T LGP, D6T LGPPAT</t>
  </si>
  <si>
    <t>CAT D6R, D6R III, D6T, D6T LGP, D6T LGPPAT</t>
  </si>
  <si>
    <t>CUTTING EDGE</t>
  </si>
  <si>
    <t>SEGMENT EDGE</t>
  </si>
  <si>
    <t>SEGMENT EDGE-RH</t>
  </si>
  <si>
    <t>SEGMENT EDGE-LH</t>
  </si>
  <si>
    <t>WEAR PLATE</t>
  </si>
  <si>
    <t>BAR</t>
  </si>
  <si>
    <t>GROOVED PIN</t>
  </si>
  <si>
    <t>TIP PIN RETAINER</t>
  </si>
  <si>
    <t xml:space="preserve">ADAPTER </t>
  </si>
  <si>
    <t>ADAPTER RH</t>
  </si>
  <si>
    <t>ADAPTER LH</t>
  </si>
  <si>
    <t>EDGE AS</t>
  </si>
  <si>
    <t>RETAINER AS</t>
  </si>
  <si>
    <t>PIN</t>
  </si>
  <si>
    <t>NUT</t>
  </si>
  <si>
    <t>PLOW BOLT</t>
  </si>
  <si>
    <t>ADAPTER CENTRE</t>
  </si>
  <si>
    <t>ADAPTER STRAP-CENTRE</t>
  </si>
  <si>
    <t>ADAPTER STRAP-LH</t>
  </si>
  <si>
    <t>ADAPTER STRAP-RH</t>
  </si>
  <si>
    <t>BUCKET TIP</t>
  </si>
  <si>
    <t>FULL NUT</t>
  </si>
  <si>
    <t>PROTECTOR</t>
  </si>
  <si>
    <t>COTTER PIN</t>
  </si>
  <si>
    <t>RIPPER SHANK</t>
  </si>
  <si>
    <t>PIN AS</t>
  </si>
  <si>
    <t>END BIT</t>
  </si>
  <si>
    <t>PLATE</t>
  </si>
  <si>
    <t>TIP</t>
  </si>
  <si>
    <t>ADAPTER TIP CENTRE</t>
  </si>
  <si>
    <t>ADAPTER TIP RH</t>
  </si>
  <si>
    <t>ADAPTER TIP LH</t>
  </si>
  <si>
    <t>TRANSMISSION OIL FILTER</t>
  </si>
  <si>
    <t>BOLT</t>
  </si>
  <si>
    <t xml:space="preserve">WASHER </t>
  </si>
  <si>
    <t>WASHER</t>
  </si>
  <si>
    <t>RIPPER TIP</t>
  </si>
  <si>
    <t>END BIT OVERLAY</t>
  </si>
  <si>
    <t xml:space="preserve">PIN </t>
  </si>
  <si>
    <t>CUTTING EDGE 7FT</t>
  </si>
  <si>
    <t>CORNER BIT R.H</t>
  </si>
  <si>
    <t>CORNER BIT L.H</t>
  </si>
  <si>
    <t>ENDBIT RH</t>
  </si>
  <si>
    <t>END BIT LH</t>
  </si>
  <si>
    <t>RETAINER</t>
  </si>
  <si>
    <t>SHANK AS-RIPPER</t>
  </si>
  <si>
    <t>END BIT MOLDBOARD</t>
  </si>
  <si>
    <t xml:space="preserve">REATAINER </t>
  </si>
  <si>
    <t>SHANK</t>
  </si>
  <si>
    <t>CUTTING EDGE-RH</t>
  </si>
  <si>
    <t>CUTTING EDGE LH</t>
  </si>
  <si>
    <t xml:space="preserve">BOLT </t>
  </si>
  <si>
    <t>170-5187</t>
  </si>
  <si>
    <t>211-3025</t>
  </si>
  <si>
    <t>236-0962</t>
  </si>
  <si>
    <t>387-9434</t>
  </si>
  <si>
    <t>453-3493</t>
  </si>
  <si>
    <t>456-3509</t>
  </si>
  <si>
    <t>4W-7017</t>
  </si>
  <si>
    <t>557-7633</t>
  </si>
  <si>
    <t>610-2300</t>
  </si>
  <si>
    <t>618-0750</t>
  </si>
  <si>
    <t>RE545562</t>
  </si>
  <si>
    <t>TTDC221667</t>
  </si>
  <si>
    <t>INJECTOR</t>
  </si>
  <si>
    <t>INJECTOR GP</t>
  </si>
  <si>
    <t>FUEL INJECTOR GP</t>
  </si>
  <si>
    <t>INJECTOR NOZZLE</t>
  </si>
  <si>
    <t>421-1234</t>
  </si>
  <si>
    <t>443-8104</t>
  </si>
  <si>
    <t>443-8261</t>
  </si>
  <si>
    <t>443-8265</t>
  </si>
  <si>
    <t>488-6511</t>
  </si>
  <si>
    <t>504-4289</t>
  </si>
  <si>
    <t>504-4291</t>
  </si>
  <si>
    <t>5T-5138</t>
  </si>
  <si>
    <t>6W-9744</t>
  </si>
  <si>
    <t>AT412196</t>
  </si>
  <si>
    <t>AT522591</t>
  </si>
  <si>
    <t>SEAT GP-SUSPENSION</t>
  </si>
  <si>
    <t>CAT D6N, D6R III, D6T, D8T</t>
  </si>
  <si>
    <t>SEAT AS-SUSPENSION</t>
  </si>
  <si>
    <t>CAT 980F, D8R II</t>
  </si>
  <si>
    <t>SEAT GP-SUSP</t>
  </si>
  <si>
    <t>SEAT SUSPENSION GP</t>
  </si>
  <si>
    <t>CAT D6R, D8R</t>
  </si>
  <si>
    <t>SEAT GP</t>
  </si>
  <si>
    <t>SEAT AS-SUSP</t>
  </si>
  <si>
    <t>HEATED HIGH BACK OPERATING SEAT</t>
  </si>
  <si>
    <t>SEAT AS</t>
  </si>
  <si>
    <t>17.5R25</t>
  </si>
  <si>
    <t>26.5R25 TIRE</t>
  </si>
  <si>
    <t xml:space="preserve">29.5R25-GLC8S+ </t>
  </si>
  <si>
    <t>33.25R29</t>
  </si>
  <si>
    <t>CAT 980F, JD 400D</t>
  </si>
  <si>
    <t>29.5R25 TIRE</t>
  </si>
  <si>
    <t>178-9572</t>
  </si>
  <si>
    <t>179-5922</t>
  </si>
  <si>
    <t>187-1603</t>
  </si>
  <si>
    <t>188-5156</t>
  </si>
  <si>
    <t>219-1911</t>
  </si>
  <si>
    <t>252-5165</t>
  </si>
  <si>
    <t>352-2395</t>
  </si>
  <si>
    <t>380-8711</t>
  </si>
  <si>
    <t>424-3429</t>
  </si>
  <si>
    <t>424-3436</t>
  </si>
  <si>
    <t>457-3636</t>
  </si>
  <si>
    <t>7C-9895</t>
  </si>
  <si>
    <t>7E-7987</t>
  </si>
  <si>
    <t>9N-2703</t>
  </si>
  <si>
    <t>DZ103311</t>
  </si>
  <si>
    <t>TTDC222220</t>
  </si>
  <si>
    <t>TURBOCHARGER</t>
  </si>
  <si>
    <t>GQP CUSTOM</t>
  </si>
  <si>
    <t>GQP CUSTOM 24IN</t>
  </si>
  <si>
    <t>GQP CUSTOM 26IN</t>
  </si>
  <si>
    <t>GQP CUSTOM 30IN</t>
  </si>
  <si>
    <t>GQP CUSTOM 33.9IN</t>
  </si>
  <si>
    <t>GQP CUSTOM 36IN</t>
  </si>
  <si>
    <t>GQP CUSTOM OFFSET</t>
  </si>
  <si>
    <t>CAT 330 31.1IN COMPLETE UNDERCARRIAGE KIT</t>
  </si>
  <si>
    <t>COMPLETE UNDERCARIAGE KIT 24IN EXTREME</t>
  </si>
  <si>
    <t xml:space="preserve">D8T 26IN COMPLETE UNDERCARRIAGE KIT </t>
  </si>
  <si>
    <t>CAT D6T</t>
  </si>
  <si>
    <t>CAT D6T 30IN COMPLETE UNDERCARRIAGE KIT</t>
  </si>
  <si>
    <t xml:space="preserve">D6N 33.9IN COMPLETE UNDERCARRIAGE KIT </t>
  </si>
  <si>
    <t>CAT D6R II, D6T LGP</t>
  </si>
  <si>
    <t xml:space="preserve">D6T 36IN COMPLETE UNDERCARRIAGE KIT </t>
  </si>
  <si>
    <t>CAT D6R, D6R III, D6T, D6T LGPPAT</t>
  </si>
  <si>
    <t xml:space="preserve">D6T OFFSET COMPLETE UNDERCARRIAGE KIT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</si>
</sst>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_(&quot;$&quot;* #,##0.00_);_(&quot;$&quot;* \(#,##0.00\);_(&quot;$&quot;* &quot;-&quot;??_);_(@_)"/>
    <numFmt numFmtId="167" formatCode="[$-409]mmmm\ d\,\ yyyy;@"/>
    <numFmt numFmtId="168" formatCode="&quot;$&quot;#,##0.00"/>
    <numFmt numFmtId="169" formatCode="0;\-0;;@"/>
    <numFmt numFmtId="170" formatCode="[$-F800]dddd\,\ mmmm\ dd\,\ yyyy"/>
    <numFmt numFmtId="171" formatCode="_-* #,##0_-;\-* #,##0_-;_-* &quot;-&quot;??_-;_-@_-"/>
    <numFmt numFmtId="172" formatCode="\$\ 0.00"/>
    <numFmt numFmtId="173" formatCode="\$\ #,##0.00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28"/>
      <color theme="1"/>
      <name val="Bahnschrift SemiCondensed"/>
      <family val="2"/>
    </font>
    <font>
      <b/>
      <sz val="28"/>
      <color theme="1"/>
      <name val="Aptos Narrow"/>
      <family val="2"/>
      <scheme val="minor"/>
    </font>
    <font>
      <b/>
      <sz val="10"/>
      <color theme="1"/>
      <name val="Arial Nova Cond"/>
      <family val="2"/>
    </font>
    <font>
      <b/>
      <sz val="9"/>
      <color theme="1"/>
      <name val="Arial Nova Cond"/>
      <family val="2"/>
    </font>
    <font>
      <sz val="10"/>
      <color theme="1"/>
      <name val="Arial Nova Cond"/>
      <family val="2"/>
    </font>
    <font>
      <sz val="9"/>
      <color theme="1"/>
      <name val="Arial Nova Cond"/>
      <family val="2"/>
    </font>
    <font>
      <sz val="11"/>
      <color theme="1"/>
      <name val="Bahnschrift SemiCondensed"/>
      <family val="2"/>
    </font>
    <font>
      <b/>
      <sz val="11"/>
      <color theme="0"/>
      <name val="Arial Nova Cond"/>
      <family val="2"/>
    </font>
    <font>
      <b/>
      <sz val="11"/>
      <color theme="1"/>
      <name val="Bahnschrift SemiCondensed"/>
      <family val="2"/>
    </font>
    <font>
      <sz val="11"/>
      <color theme="1"/>
      <name val="Arial Nova Cond"/>
      <family val="2"/>
    </font>
    <font>
      <b/>
      <sz val="11"/>
      <color theme="1"/>
      <name val="Arial Nova Cond"/>
      <family val="2"/>
    </font>
    <font>
      <b/>
      <sz val="11"/>
      <color rgb="FFFF0000"/>
      <name val="Arial Nova Cond"/>
      <family val="2"/>
    </font>
    <font>
      <b/>
      <sz val="12"/>
      <color theme="1"/>
      <name val="Arial Nova Cond"/>
      <family val="2"/>
    </font>
    <font>
      <u/>
      <sz val="11"/>
      <color theme="10"/>
      <name val="Aptos Narrow"/>
      <family val="2"/>
      <scheme val="minor"/>
    </font>
    <font>
      <sz val="8"/>
      <name val="Tahoma"/>
      <family val="2"/>
    </font>
    <font>
      <sz val="8"/>
      <color rgb="FF000000"/>
      <name val="Tahoma"/>
      <family val="2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8E8E8"/>
      </patternFill>
    </fill>
    <fill>
      <patternFill patternType="solid">
        <fgColor theme="4" tint="0.79998168889431442"/>
        <bgColor theme="4" tint="0.79998168889431442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99">
    <xf numFmtId="0" fontId="0" fillId="0" borderId="0" xfId="0"/>
    <xf numFmtId="0" fontId="0" fillId="0" borderId="6" xfId="0" applyBorder="1"/>
    <xf numFmtId="0" fontId="0" fillId="0" borderId="10" xfId="0" applyBorder="1"/>
    <xf numFmtId="0" fontId="0" fillId="0" borderId="5" xfId="0" applyBorder="1"/>
    <xf numFmtId="0" fontId="0" fillId="0" borderId="12" xfId="0" applyBorder="1"/>
    <xf numFmtId="0" fontId="0" fillId="0" borderId="7" xfId="0" applyBorder="1"/>
    <xf numFmtId="0" fontId="0" fillId="3" borderId="13" xfId="0" applyFill="1" applyBorder="1"/>
    <xf numFmtId="0" fontId="0" fillId="3" borderId="0" xfId="0" applyFill="1"/>
    <xf numFmtId="0" fontId="3" fillId="3" borderId="0" xfId="0" applyFont="1" applyFill="1" applyAlignment="1">
      <alignment horizontal="center" wrapText="1"/>
    </xf>
    <xf numFmtId="170" fontId="4" fillId="2" borderId="1" xfId="0" applyNumberFormat="1" applyFont="1" applyFill="1" applyBorder="1" applyAlignment="1">
      <alignment horizontal="right"/>
    </xf>
    <xf numFmtId="167" fontId="4" fillId="0" borderId="1" xfId="0" applyNumberFormat="1" applyFont="1" applyBorder="1" applyAlignment="1">
      <alignment horizontal="left" vertical="center"/>
    </xf>
    <xf numFmtId="167" fontId="4" fillId="2" borderId="1" xfId="0" applyNumberFormat="1" applyFont="1" applyFill="1" applyBorder="1" applyAlignment="1">
      <alignment horizontal="center"/>
    </xf>
    <xf numFmtId="167" fontId="4" fillId="0" borderId="1" xfId="0" applyNumberFormat="1" applyFont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0" fontId="8" fillId="3" borderId="14" xfId="0" applyFont="1" applyFill="1" applyBorder="1"/>
    <xf numFmtId="0" fontId="8" fillId="3" borderId="15" xfId="0" applyFont="1" applyFill="1" applyBorder="1"/>
    <xf numFmtId="0" fontId="10" fillId="0" borderId="16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169" fontId="6" fillId="0" borderId="2" xfId="0" applyNumberFormat="1" applyFont="1" applyBorder="1" applyAlignment="1">
      <alignment horizontal="left"/>
    </xf>
    <xf numFmtId="171" fontId="6" fillId="0" borderId="2" xfId="2" applyNumberFormat="1" applyFont="1" applyBorder="1" applyAlignment="1">
      <alignment horizontal="center"/>
    </xf>
    <xf numFmtId="166" fontId="6" fillId="0" borderId="2" xfId="1" applyFont="1" applyBorder="1" applyAlignment="1">
      <alignment horizontal="center"/>
    </xf>
    <xf numFmtId="166" fontId="6" fillId="2" borderId="2" xfId="1" applyFont="1" applyFill="1" applyBorder="1" applyProtection="1"/>
    <xf numFmtId="166" fontId="6" fillId="0" borderId="2" xfId="1" applyFont="1" applyBorder="1" applyProtection="1"/>
    <xf numFmtId="0" fontId="11" fillId="2" borderId="11" xfId="0" applyFont="1" applyFill="1" applyBorder="1" applyAlignment="1">
      <alignment horizontal="center"/>
    </xf>
    <xf numFmtId="0" fontId="12" fillId="0" borderId="1" xfId="0" applyFont="1" applyBorder="1"/>
    <xf numFmtId="164" fontId="11" fillId="0" borderId="1" xfId="0" applyNumberFormat="1" applyFont="1" applyBorder="1"/>
    <xf numFmtId="0" fontId="11" fillId="2" borderId="12" xfId="0" applyFont="1" applyFill="1" applyBorder="1"/>
    <xf numFmtId="0" fontId="11" fillId="2" borderId="0" xfId="0" applyFont="1" applyFill="1"/>
    <xf numFmtId="0" fontId="11" fillId="2" borderId="0" xfId="0" applyFont="1" applyFill="1" applyAlignment="1">
      <alignment horizontal="right" vertical="center" wrapText="1"/>
    </xf>
    <xf numFmtId="168" fontId="11" fillId="2" borderId="8" xfId="0" applyNumberFormat="1" applyFont="1" applyFill="1" applyBorder="1" applyAlignment="1">
      <alignment horizontal="left" vertical="center" wrapText="1"/>
    </xf>
    <xf numFmtId="166" fontId="11" fillId="2" borderId="1" xfId="1" applyFont="1" applyFill="1" applyBorder="1" applyProtection="1">
      <protection locked="0"/>
    </xf>
    <xf numFmtId="0" fontId="5" fillId="0" borderId="1" xfId="0" applyFont="1" applyBorder="1"/>
    <xf numFmtId="168" fontId="13" fillId="2" borderId="8" xfId="0" applyNumberFormat="1" applyFont="1" applyFill="1" applyBorder="1" applyAlignment="1">
      <alignment horizontal="left" vertical="center" wrapText="1"/>
    </xf>
    <xf numFmtId="166" fontId="11" fillId="0" borderId="1" xfId="0" applyNumberFormat="1" applyFont="1" applyBorder="1"/>
    <xf numFmtId="0" fontId="11" fillId="2" borderId="8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vertical="center" wrapText="1"/>
    </xf>
    <xf numFmtId="0" fontId="11" fillId="2" borderId="8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/>
    </xf>
    <xf numFmtId="0" fontId="14" fillId="0" borderId="1" xfId="0" applyFont="1" applyBorder="1"/>
    <xf numFmtId="166" fontId="14" fillId="0" borderId="1" xfId="0" applyNumberFormat="1" applyFont="1" applyBorder="1"/>
    <xf numFmtId="0" fontId="2" fillId="0" borderId="5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4" fillId="2" borderId="3" xfId="0" applyFont="1" applyFill="1" applyBorder="1"/>
    <xf numFmtId="0" fontId="5" fillId="2" borderId="3" xfId="0" applyFont="1" applyFill="1" applyBorder="1"/>
    <xf numFmtId="0" fontId="7" fillId="2" borderId="3" xfId="0" applyFont="1" applyFill="1" applyBorder="1"/>
    <xf numFmtId="171" fontId="6" fillId="0" borderId="2" xfId="2" applyNumberFormat="1" applyFont="1" applyBorder="1" applyAlignment="1">
      <alignment horizontal="left"/>
    </xf>
    <xf numFmtId="169" fontId="6" fillId="0" borderId="2" xfId="0" applyNumberFormat="1" applyFont="1" applyBorder="1" applyAlignment="1">
      <alignment horizontal="left" wrapText="1"/>
    </xf>
    <xf numFmtId="0" fontId="16" fillId="0" borderId="21" xfId="0" applyFont="1" applyBorder="1" applyAlignment="1">
      <alignment horizontal="left" vertical="top" wrapText="1"/>
    </xf>
    <xf numFmtId="1" fontId="17" fillId="0" borderId="21" xfId="0" applyNumberFormat="1" applyFont="1" applyBorder="1" applyAlignment="1">
      <alignment horizontal="left" vertical="top" indent="2" shrinkToFit="1"/>
    </xf>
    <xf numFmtId="172" fontId="17" fillId="0" borderId="21" xfId="0" applyNumberFormat="1" applyFont="1" applyBorder="1" applyAlignment="1">
      <alignment horizontal="right" vertical="top" shrinkToFit="1"/>
    </xf>
    <xf numFmtId="172" fontId="17" fillId="4" borderId="21" xfId="0" applyNumberFormat="1" applyFont="1" applyFill="1" applyBorder="1" applyAlignment="1">
      <alignment horizontal="left" vertical="top" shrinkToFit="1"/>
    </xf>
    <xf numFmtId="1" fontId="17" fillId="0" borderId="21" xfId="0" applyNumberFormat="1" applyFont="1" applyBorder="1" applyAlignment="1">
      <alignment horizontal="center" vertical="top" shrinkToFit="1"/>
    </xf>
    <xf numFmtId="173" fontId="17" fillId="4" borderId="21" xfId="0" applyNumberFormat="1" applyFont="1" applyFill="1" applyBorder="1" applyAlignment="1">
      <alignment horizontal="left" vertical="top" shrinkToFit="1"/>
    </xf>
    <xf numFmtId="1" fontId="17" fillId="0" borderId="21" xfId="0" applyNumberFormat="1" applyFont="1" applyBorder="1" applyAlignment="1">
      <alignment horizontal="left" vertical="top" indent="3" shrinkToFit="1"/>
    </xf>
    <xf numFmtId="1" fontId="17" fillId="0" borderId="22" xfId="0" applyNumberFormat="1" applyFont="1" applyBorder="1" applyAlignment="1">
      <alignment horizontal="left" vertical="top" indent="2" shrinkToFit="1"/>
    </xf>
    <xf numFmtId="0" fontId="2" fillId="0" borderId="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11" xfId="0" applyFont="1" applyFill="1" applyBorder="1" applyAlignment="1">
      <alignment horizontal="center"/>
    </xf>
    <xf numFmtId="168" fontId="11" fillId="2" borderId="0" xfId="0" applyNumberFormat="1" applyFont="1" applyFill="1" applyAlignment="1">
      <alignment horizontal="left" vertical="center" wrapText="1"/>
    </xf>
    <xf numFmtId="168" fontId="11" fillId="2" borderId="8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/>
    </xf>
    <xf numFmtId="169" fontId="7" fillId="0" borderId="1" xfId="0" applyNumberFormat="1" applyFont="1" applyBorder="1"/>
    <xf numFmtId="0" fontId="7" fillId="0" borderId="1" xfId="0" applyFont="1" applyBorder="1" applyProtection="1">
      <protection locked="0"/>
    </xf>
    <xf numFmtId="169" fontId="4" fillId="0" borderId="1" xfId="0" applyNumberFormat="1" applyFont="1" applyBorder="1"/>
    <xf numFmtId="0" fontId="4" fillId="0" borderId="1" xfId="0" applyFont="1" applyBorder="1"/>
    <xf numFmtId="0" fontId="7" fillId="2" borderId="7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168" fontId="13" fillId="2" borderId="0" xfId="0" applyNumberFormat="1" applyFont="1" applyFill="1" applyAlignment="1">
      <alignment horizontal="left" vertical="center" wrapText="1"/>
    </xf>
    <xf numFmtId="168" fontId="13" fillId="2" borderId="8" xfId="0" applyNumberFormat="1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left" vertical="center" wrapText="1"/>
    </xf>
    <xf numFmtId="0" fontId="11" fillId="2" borderId="8" xfId="0" applyFont="1" applyFill="1" applyBorder="1" applyAlignment="1">
      <alignment horizontal="left" vertical="center" wrapText="1"/>
    </xf>
    <xf numFmtId="169" fontId="4" fillId="0" borderId="3" xfId="0" applyNumberFormat="1" applyFont="1" applyBorder="1" applyAlignment="1">
      <alignment horizontal="left"/>
    </xf>
    <xf numFmtId="169" fontId="4" fillId="0" borderId="4" xfId="0" applyNumberFormat="1" applyFont="1" applyBorder="1" applyAlignment="1">
      <alignment horizontal="left"/>
    </xf>
    <xf numFmtId="169" fontId="15" fillId="0" borderId="3" xfId="3" applyNumberFormat="1" applyBorder="1" applyAlignment="1">
      <alignment horizontal="left"/>
    </xf>
    <xf numFmtId="0" fontId="5" fillId="2" borderId="1" xfId="0" applyFont="1" applyFill="1" applyBorder="1" applyAlignment="1" applyProtection="1">
      <alignment horizontal="center"/>
      <protection locked="0"/>
    </xf>
    <xf numFmtId="0" fontId="0" fillId="5" borderId="23" xfId="0" applyFill="1" applyBorder="1"/>
    <xf numFmtId="0" fontId="0" fillId="0" borderId="23" xfId="0" applyBorder="1"/>
    <xf numFmtId="0" fontId="10" fillId="0" borderId="0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0" fillId="5" borderId="23" xfId="0" applyFill="1" applyBorder="1" applyAlignment="1">
      <alignment wrapText="1"/>
    </xf>
    <xf numFmtId="0" fontId="0" fillId="0" borderId="23" xfId="0" applyBorder="1" applyAlignment="1">
      <alignment wrapText="1"/>
    </xf>
    <xf numFmtId="0" fontId="0" fillId="5" borderId="23" xfId="0" quotePrefix="1" applyFill="1" applyBorder="1" applyAlignment="1">
      <alignment wrapText="1"/>
    </xf>
    <xf numFmtId="1" fontId="17" fillId="0" borderId="0" xfId="0" applyNumberFormat="1" applyFont="1" applyBorder="1" applyAlignment="1">
      <alignment horizontal="center" vertical="top" shrinkToFit="1"/>
    </xf>
    <xf numFmtId="173" fontId="17" fillId="4" borderId="0" xfId="0" applyNumberFormat="1" applyFont="1" applyFill="1" applyBorder="1" applyAlignment="1">
      <alignment horizontal="left" vertical="top" shrinkToFit="1"/>
    </xf>
    <xf numFmtId="0" fontId="19" fillId="5" borderId="3" xfId="0" applyFont="1" applyFill="1" applyBorder="1" applyAlignment="1">
      <alignment horizontal="left"/>
    </xf>
    <xf numFmtId="0" fontId="19" fillId="0" borderId="3" xfId="0" applyFont="1" applyBorder="1" applyAlignment="1">
      <alignment horizontal="left"/>
    </xf>
  </cellXfs>
  <cellStyles count="4">
    <cellStyle name="Comma" xfId="2" builtinId="3"/>
    <cellStyle name="Currency" xfId="1" builtinId="4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jpeg"/><Relationship Id="rId1" Type="http://schemas.openxmlformats.org/officeDocument/2006/relationships/image" Target="../media/image1.jp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jpeg"/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DA9AA4-F1A4-4BA4-A669-D71087476C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1A6929-EE86-46D0-95B0-B7C492991F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0530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46095</xdr:rowOff>
    </xdr:from>
    <xdr:to>
      <xdr:col>3</xdr:col>
      <xdr:colOff>178461</xdr:colOff>
      <xdr:row>4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C6DFC2-29A4-4D30-8179-337064F8D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57175" y="46095"/>
          <a:ext cx="3845586" cy="85878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25</xdr:row>
      <xdr:rowOff>178138</xdr:rowOff>
    </xdr:from>
    <xdr:to>
      <xdr:col>2</xdr:col>
      <xdr:colOff>970860</xdr:colOff>
      <xdr:row>31</xdr:row>
      <xdr:rowOff>9526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E2E8E3-E89F-469F-B010-C2FB49181E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58185388"/>
          <a:ext cx="1809060" cy="974388"/>
        </a:xfrm>
        <a:prstGeom prst="rect">
          <a:avLst/>
        </a:prstGeom>
      </xdr:spPr>
    </xdr:pic>
    <xdr:clientData/>
  </xdr:twoCellAnchor>
  <xdr:twoCellAnchor editAs="oneCell">
    <xdr:from>
      <xdr:col>3</xdr:col>
      <xdr:colOff>219075</xdr:colOff>
      <xdr:row>0</xdr:row>
      <xdr:rowOff>0</xdr:rowOff>
    </xdr:from>
    <xdr:to>
      <xdr:col>3</xdr:col>
      <xdr:colOff>2114550</xdr:colOff>
      <xdr:row>4</xdr:row>
      <xdr:rowOff>186715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690CADB-CD3F-47C0-8F75-AE340E678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43375" y="0"/>
          <a:ext cx="1895475" cy="94871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6AC209-8F89-4EF0-BCF0-1764CDF54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F915ACF-4019-4E71-A6D7-5C7246A887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05765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779F96-0146-468C-A5B7-505D1BF3AA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265DF7E-2C40-4393-A00C-3C3066236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0530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9DE4775-91F7-4605-B92F-76B2CB7511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4195403-D30D-46CA-8DEA-F9B098C19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0530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5B46D4-B2B9-4195-89E8-5C5B2A738D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57B70F3-17D5-4DBD-8E0B-F4B303C54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057650" y="19050"/>
          <a:ext cx="1895475" cy="94871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324</xdr:row>
      <xdr:rowOff>178138</xdr:rowOff>
    </xdr:from>
    <xdr:to>
      <xdr:col>2</xdr:col>
      <xdr:colOff>970860</xdr:colOff>
      <xdr:row>330</xdr:row>
      <xdr:rowOff>9526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1721BB2-FC7B-4C65-A015-89EFD45C8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122450563"/>
          <a:ext cx="1809060" cy="97438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324</xdr:row>
      <xdr:rowOff>178138</xdr:rowOff>
    </xdr:from>
    <xdr:to>
      <xdr:col>2</xdr:col>
      <xdr:colOff>970860</xdr:colOff>
      <xdr:row>330</xdr:row>
      <xdr:rowOff>9526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024F99-8FE9-46F5-A5D8-D3E090BFA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122450563"/>
          <a:ext cx="1809060" cy="9743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F5255E-3AEE-4F62-8E23-ACB209CACD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69512D3-ECE3-4AA3-B33B-2D16ABEB98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05765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F87D26-4CB7-4C26-9A34-9A94F7FCF3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E815B17-4A4A-46DB-AF08-B3FF9F52A4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05765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632456-A90C-4A42-8FCC-B707BC103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8E95AC-2D1C-47A2-91EC-9ED7B850B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05765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02481B-35D3-47D3-B4E9-19EB13D7E4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E45BF65-13E8-48D1-B049-302A8770C5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05765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B5900F-81E3-4030-BA94-F5BC2002C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CE6EBAA-EBB2-4CAB-9D4D-27E6B38FAD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05765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46095</xdr:rowOff>
    </xdr:from>
    <xdr:to>
      <xdr:col>3</xdr:col>
      <xdr:colOff>178461</xdr:colOff>
      <xdr:row>4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EDC980-2424-43C7-9D08-7C8544B6E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57175" y="46095"/>
          <a:ext cx="3845586" cy="85878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22</xdr:row>
      <xdr:rowOff>178138</xdr:rowOff>
    </xdr:from>
    <xdr:to>
      <xdr:col>2</xdr:col>
      <xdr:colOff>970860</xdr:colOff>
      <xdr:row>28</xdr:row>
      <xdr:rowOff>9526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6B9A523-9D07-4EDE-A639-2D6503165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11131888"/>
          <a:ext cx="1809060" cy="974388"/>
        </a:xfrm>
        <a:prstGeom prst="rect">
          <a:avLst/>
        </a:prstGeom>
      </xdr:spPr>
    </xdr:pic>
    <xdr:clientData/>
  </xdr:twoCellAnchor>
  <xdr:twoCellAnchor editAs="oneCell">
    <xdr:from>
      <xdr:col>3</xdr:col>
      <xdr:colOff>219075</xdr:colOff>
      <xdr:row>0</xdr:row>
      <xdr:rowOff>0</xdr:rowOff>
    </xdr:from>
    <xdr:to>
      <xdr:col>3</xdr:col>
      <xdr:colOff>2114550</xdr:colOff>
      <xdr:row>4</xdr:row>
      <xdr:rowOff>186715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9F50F59-062E-411E-AC7A-1667101F7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91025" y="0"/>
          <a:ext cx="1895475" cy="94871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D778E64-EB4F-40A6-BEF0-CF82F7A22C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466453A-E7A4-45BB-84B7-70373A2593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0530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A409009-7E51-48CC-AAEC-6F79C08EC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E4D0BF9-6A1B-4B4E-8059-639343B24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05300" y="19050"/>
          <a:ext cx="1895475" cy="948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SEQUIP@SASKTEL.NET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hyperlink" Target="mailto:RSEQUIP@SASKTEL.NET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hyperlink" Target="mailto:RSEQUIP@SASKTEL.NET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hyperlink" Target="mailto:RSEQUIP@SASKTEL.NET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hyperlink" Target="mailto:RSEQUIP@SASKTEL.NET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hyperlink" Target="mailto:RSEQUIP@SASKTEL.NE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mailto:RSEQUIP@SASKTEL.NE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mailto:RSEQUIP@SASKTEL.NE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mailto:RSEQUIP@SASKTEL.NET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mailto:RSEQUIP@SASKTEL.NET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mailto:RSEQUIP@SASKTEL.NET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mailto:RSEQUIP@SASKTEL.NET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hyperlink" Target="mailto:RSEQUIP@SASKTEL.NET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hyperlink" Target="mailto:RSEQUIP@SASKTEL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81AB4-DFBE-4D76-97FE-0C7F33856F71}">
  <sheetPr filterMode="1">
    <pageSetUpPr fitToPage="1"/>
  </sheetPr>
  <dimension ref="B1:I56"/>
  <sheetViews>
    <sheetView workbookViewId="0">
      <selection activeCell="B15" sqref="B15:H49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6.140625" bestFit="1" customWidth="1"/>
    <col min="7" max="7" width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60" t="s">
        <v>27</v>
      </c>
      <c r="F1" s="60"/>
      <c r="G1" s="44"/>
      <c r="H1" s="60" t="s">
        <v>29</v>
      </c>
      <c r="I1" s="61"/>
    </row>
    <row r="2" spans="2:9" ht="15" customHeight="1" x14ac:dyDescent="0.25">
      <c r="B2" s="4"/>
      <c r="E2" s="62"/>
      <c r="F2" s="62"/>
      <c r="G2" s="45"/>
      <c r="H2" s="62"/>
      <c r="I2" s="63"/>
    </row>
    <row r="3" spans="2:9" ht="15" customHeight="1" x14ac:dyDescent="0.25">
      <c r="B3" s="4"/>
      <c r="E3" s="62"/>
      <c r="F3" s="62"/>
      <c r="G3" s="45"/>
      <c r="H3" s="62"/>
      <c r="I3" s="63"/>
    </row>
    <row r="4" spans="2:9" ht="15" customHeight="1" x14ac:dyDescent="0.25">
      <c r="B4" s="4"/>
      <c r="E4" s="62"/>
      <c r="F4" s="62"/>
      <c r="G4" s="45"/>
      <c r="H4" s="62"/>
      <c r="I4" s="63"/>
    </row>
    <row r="5" spans="2:9" ht="15" customHeight="1" x14ac:dyDescent="0.25">
      <c r="B5" s="5"/>
      <c r="C5" s="1"/>
      <c r="D5" s="1"/>
      <c r="E5" s="64"/>
      <c r="F5" s="64"/>
      <c r="G5" s="46"/>
      <c r="H5" s="64"/>
      <c r="I5" s="65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7" t="s">
        <v>6</v>
      </c>
      <c r="C7" s="84" t="s">
        <v>37</v>
      </c>
      <c r="D7" s="85"/>
      <c r="E7" s="9" t="s">
        <v>7</v>
      </c>
      <c r="F7" s="10" t="e">
        <f>#REF!</f>
        <v>#REF!</v>
      </c>
      <c r="G7" s="10"/>
      <c r="H7" s="11" t="s">
        <v>8</v>
      </c>
      <c r="I7" s="12"/>
    </row>
    <row r="8" spans="2:9" x14ac:dyDescent="0.25">
      <c r="B8" s="48" t="s">
        <v>9</v>
      </c>
      <c r="C8" s="84" t="s">
        <v>38</v>
      </c>
      <c r="D8" s="85"/>
      <c r="E8" s="72" t="s">
        <v>10</v>
      </c>
      <c r="F8" s="72"/>
      <c r="G8" s="13"/>
      <c r="H8" s="76">
        <v>13064411532</v>
      </c>
      <c r="I8" s="76"/>
    </row>
    <row r="9" spans="2:9" x14ac:dyDescent="0.25">
      <c r="B9" s="48" t="s">
        <v>11</v>
      </c>
      <c r="C9" s="84" t="s">
        <v>39</v>
      </c>
      <c r="D9" s="85"/>
      <c r="E9" s="72" t="s">
        <v>12</v>
      </c>
      <c r="F9" s="72"/>
      <c r="G9" s="13"/>
      <c r="H9" s="75"/>
      <c r="I9" s="75"/>
    </row>
    <row r="10" spans="2:9" x14ac:dyDescent="0.25">
      <c r="B10" s="48"/>
      <c r="C10" s="84"/>
      <c r="D10" s="85"/>
      <c r="E10" s="72" t="s">
        <v>13</v>
      </c>
      <c r="F10" s="72"/>
      <c r="G10" s="13"/>
      <c r="H10" s="73"/>
      <c r="I10" s="73"/>
    </row>
    <row r="11" spans="2:9" x14ac:dyDescent="0.25">
      <c r="B11" s="48"/>
      <c r="C11" s="86" t="s">
        <v>40</v>
      </c>
      <c r="D11" s="85"/>
      <c r="E11" s="72"/>
      <c r="F11" s="72"/>
      <c r="G11" s="13"/>
      <c r="H11" s="73"/>
      <c r="I11" s="73"/>
    </row>
    <row r="12" spans="2:9" x14ac:dyDescent="0.25">
      <c r="B12" s="49"/>
      <c r="C12" s="84" t="e">
        <f>#REF!</f>
        <v>#REF!</v>
      </c>
      <c r="D12" s="85"/>
      <c r="E12" s="87"/>
      <c r="F12" s="87"/>
      <c r="G12" s="14"/>
      <c r="H12" s="74"/>
      <c r="I12" s="74"/>
    </row>
    <row r="13" spans="2:9" ht="15.75" thickBot="1" x14ac:dyDescent="0.3">
      <c r="B13" s="15"/>
      <c r="C13" s="16"/>
      <c r="D13" s="16"/>
      <c r="E13" s="16"/>
      <c r="F13" s="66" t="s">
        <v>3</v>
      </c>
      <c r="G13" s="66"/>
      <c r="H13" s="66"/>
      <c r="I13" s="66"/>
    </row>
    <row r="14" spans="2:9" ht="15.75" thickBot="1" x14ac:dyDescent="0.3">
      <c r="B14" s="17" t="s">
        <v>0</v>
      </c>
      <c r="C14" s="18" t="s">
        <v>14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15</v>
      </c>
    </row>
    <row r="15" spans="2:9" x14ac:dyDescent="0.25">
      <c r="B15" s="88" t="s">
        <v>41</v>
      </c>
      <c r="C15" s="92" t="s">
        <v>47</v>
      </c>
      <c r="D15" s="88" t="s">
        <v>53</v>
      </c>
      <c r="E15" s="90">
        <v>6</v>
      </c>
      <c r="F15" s="88">
        <v>506.83</v>
      </c>
      <c r="G15" s="91"/>
      <c r="H15" s="88">
        <v>253.42</v>
      </c>
      <c r="I15" s="26">
        <f t="shared" ref="I15" si="0">ROUND(E15*H15,2)</f>
        <v>1520.52</v>
      </c>
    </row>
    <row r="16" spans="2:9" x14ac:dyDescent="0.25">
      <c r="B16" s="89" t="s">
        <v>42</v>
      </c>
      <c r="C16" s="93" t="s">
        <v>48</v>
      </c>
      <c r="D16" s="89" t="s">
        <v>54</v>
      </c>
      <c r="E16" s="90">
        <v>2</v>
      </c>
      <c r="F16" s="89">
        <v>703.83</v>
      </c>
      <c r="G16" s="91"/>
      <c r="H16" s="89">
        <v>351.92</v>
      </c>
      <c r="I16" s="26">
        <f t="shared" ref="I16:I49" si="1">ROUND(E16*H16,2)</f>
        <v>703.84</v>
      </c>
    </row>
    <row r="17" spans="2:9" ht="30" x14ac:dyDescent="0.25">
      <c r="B17" s="88" t="s">
        <v>43</v>
      </c>
      <c r="C17" s="92" t="s">
        <v>49</v>
      </c>
      <c r="D17" s="88" t="s">
        <v>55</v>
      </c>
      <c r="E17" s="90">
        <v>24</v>
      </c>
      <c r="F17" s="88">
        <v>786.41</v>
      </c>
      <c r="G17" s="91"/>
      <c r="H17" s="88">
        <v>393.21</v>
      </c>
      <c r="I17" s="26">
        <f t="shared" si="1"/>
        <v>9437.0400000000009</v>
      </c>
    </row>
    <row r="18" spans="2:9" x14ac:dyDescent="0.25">
      <c r="B18" s="89" t="s">
        <v>44</v>
      </c>
      <c r="C18" s="93" t="s">
        <v>50</v>
      </c>
      <c r="D18" s="89" t="s">
        <v>54</v>
      </c>
      <c r="E18" s="53">
        <v>8</v>
      </c>
      <c r="F18" s="89">
        <v>825.82</v>
      </c>
      <c r="G18" s="24">
        <f t="shared" ref="G18:G19" si="2">E18*F18</f>
        <v>6606.56</v>
      </c>
      <c r="H18" s="89">
        <v>412.91</v>
      </c>
      <c r="I18" s="26">
        <f t="shared" si="1"/>
        <v>3303.28</v>
      </c>
    </row>
    <row r="19" spans="2:9" x14ac:dyDescent="0.25">
      <c r="B19" s="88" t="s">
        <v>45</v>
      </c>
      <c r="C19" s="92" t="s">
        <v>51</v>
      </c>
      <c r="D19" s="88" t="s">
        <v>56</v>
      </c>
      <c r="E19" s="53">
        <v>16</v>
      </c>
      <c r="F19" s="88">
        <v>437.83</v>
      </c>
      <c r="G19" s="24">
        <f t="shared" si="2"/>
        <v>7005.28</v>
      </c>
      <c r="H19" s="88">
        <v>218.92</v>
      </c>
      <c r="I19" s="26">
        <f t="shared" ref="I19" si="3">ROUND(E19*H19,2)</f>
        <v>3502.72</v>
      </c>
    </row>
    <row r="20" spans="2:9" hidden="1" x14ac:dyDescent="0.25">
      <c r="B20" s="89" t="s">
        <v>46</v>
      </c>
      <c r="C20" s="22"/>
      <c r="D20" s="52" t="s">
        <v>36</v>
      </c>
      <c r="E20" s="53">
        <v>16</v>
      </c>
      <c r="F20" s="54">
        <v>457.89</v>
      </c>
      <c r="G20" s="24">
        <f t="shared" ref="G20" si="4">E20*F20</f>
        <v>7326.24</v>
      </c>
      <c r="H20" s="55">
        <v>206.05</v>
      </c>
      <c r="I20" s="26">
        <f t="shared" si="1"/>
        <v>3296.8</v>
      </c>
    </row>
    <row r="21" spans="2:9" hidden="1" x14ac:dyDescent="0.25">
      <c r="B21" s="22"/>
      <c r="C21" s="22"/>
      <c r="D21" s="22"/>
      <c r="E21" s="50"/>
      <c r="F21" s="24"/>
      <c r="G21" s="24"/>
      <c r="H21" s="25"/>
      <c r="I21" s="26">
        <f t="shared" si="1"/>
        <v>0</v>
      </c>
    </row>
    <row r="22" spans="2:9" hidden="1" x14ac:dyDescent="0.25">
      <c r="B22" s="22"/>
      <c r="C22" s="51"/>
      <c r="D22" s="22"/>
      <c r="E22" s="50"/>
      <c r="F22" s="24"/>
      <c r="G22" s="24"/>
      <c r="H22" s="25"/>
      <c r="I22" s="26">
        <f t="shared" si="1"/>
        <v>0</v>
      </c>
    </row>
    <row r="23" spans="2:9" hidden="1" x14ac:dyDescent="0.25">
      <c r="B23" s="22"/>
      <c r="C23" s="51"/>
      <c r="D23" s="22"/>
      <c r="E23" s="50"/>
      <c r="F23" s="24"/>
      <c r="G23" s="24"/>
      <c r="H23" s="25"/>
      <c r="I23" s="26">
        <f t="shared" si="1"/>
        <v>0</v>
      </c>
    </row>
    <row r="24" spans="2:9" hidden="1" x14ac:dyDescent="0.25">
      <c r="B24" s="22"/>
      <c r="C24" s="22"/>
      <c r="D24" s="22"/>
      <c r="E24" s="23"/>
      <c r="F24" s="24"/>
      <c r="G24" s="24"/>
      <c r="H24" s="25"/>
      <c r="I24" s="26">
        <f t="shared" si="1"/>
        <v>0</v>
      </c>
    </row>
    <row r="25" spans="2:9" hidden="1" x14ac:dyDescent="0.25">
      <c r="B25" s="22"/>
      <c r="C25" s="22"/>
      <c r="D25" s="22"/>
      <c r="E25" s="23"/>
      <c r="F25" s="24"/>
      <c r="G25" s="24"/>
      <c r="H25" s="25"/>
      <c r="I25" s="26">
        <f t="shared" si="1"/>
        <v>0</v>
      </c>
    </row>
    <row r="26" spans="2:9" hidden="1" x14ac:dyDescent="0.25">
      <c r="B26" s="22"/>
      <c r="C26" s="22"/>
      <c r="D26" s="22"/>
      <c r="E26" s="23"/>
      <c r="F26" s="24"/>
      <c r="G26" s="24"/>
      <c r="H26" s="25"/>
      <c r="I26" s="26">
        <f t="shared" si="1"/>
        <v>0</v>
      </c>
    </row>
    <row r="27" spans="2:9" hidden="1" x14ac:dyDescent="0.25">
      <c r="B27" s="22"/>
      <c r="C27" s="22"/>
      <c r="D27" s="22"/>
      <c r="E27" s="23"/>
      <c r="F27" s="24"/>
      <c r="G27" s="24"/>
      <c r="H27" s="25"/>
      <c r="I27" s="26">
        <f t="shared" si="1"/>
        <v>0</v>
      </c>
    </row>
    <row r="28" spans="2:9" hidden="1" x14ac:dyDescent="0.25">
      <c r="B28" s="22"/>
      <c r="C28" s="22"/>
      <c r="D28" s="22"/>
      <c r="E28" s="23"/>
      <c r="F28" s="24"/>
      <c r="G28" s="24"/>
      <c r="H28" s="25"/>
      <c r="I28" s="26">
        <f t="shared" si="1"/>
        <v>0</v>
      </c>
    </row>
    <row r="29" spans="2:9" hidden="1" x14ac:dyDescent="0.25">
      <c r="B29" s="22"/>
      <c r="C29" s="22"/>
      <c r="D29" s="22"/>
      <c r="E29" s="23"/>
      <c r="F29" s="24"/>
      <c r="G29" s="24"/>
      <c r="H29" s="25"/>
      <c r="I29" s="26">
        <f t="shared" si="1"/>
        <v>0</v>
      </c>
    </row>
    <row r="30" spans="2:9" hidden="1" x14ac:dyDescent="0.25">
      <c r="B30" s="22"/>
      <c r="C30" s="22"/>
      <c r="D30" s="22"/>
      <c r="E30" s="23"/>
      <c r="F30" s="24"/>
      <c r="G30" s="24"/>
      <c r="H30" s="25"/>
      <c r="I30" s="26">
        <f t="shared" si="1"/>
        <v>0</v>
      </c>
    </row>
    <row r="31" spans="2:9" hidden="1" x14ac:dyDescent="0.25">
      <c r="B31" s="22"/>
      <c r="C31" s="22"/>
      <c r="D31" s="22"/>
      <c r="E31" s="23"/>
      <c r="F31" s="24"/>
      <c r="G31" s="24"/>
      <c r="H31" s="25"/>
      <c r="I31" s="26">
        <f t="shared" si="1"/>
        <v>0</v>
      </c>
    </row>
    <row r="32" spans="2:9" hidden="1" x14ac:dyDescent="0.25">
      <c r="B32" s="22"/>
      <c r="C32" s="22"/>
      <c r="D32" s="22"/>
      <c r="E32" s="23"/>
      <c r="F32" s="24"/>
      <c r="G32" s="24"/>
      <c r="H32" s="25"/>
      <c r="I32" s="26">
        <f t="shared" si="1"/>
        <v>0</v>
      </c>
    </row>
    <row r="33" spans="2:9" hidden="1" x14ac:dyDescent="0.25">
      <c r="B33" s="22"/>
      <c r="C33" s="22"/>
      <c r="D33" s="22"/>
      <c r="E33" s="23"/>
      <c r="F33" s="24"/>
      <c r="G33" s="24"/>
      <c r="H33" s="25"/>
      <c r="I33" s="26">
        <f t="shared" si="1"/>
        <v>0</v>
      </c>
    </row>
    <row r="34" spans="2:9" hidden="1" x14ac:dyDescent="0.25">
      <c r="B34" s="22"/>
      <c r="C34" s="22"/>
      <c r="D34" s="22"/>
      <c r="E34" s="23"/>
      <c r="F34" s="24"/>
      <c r="G34" s="24"/>
      <c r="H34" s="25"/>
      <c r="I34" s="26">
        <f t="shared" si="1"/>
        <v>0</v>
      </c>
    </row>
    <row r="35" spans="2:9" hidden="1" x14ac:dyDescent="0.25">
      <c r="B35" s="22"/>
      <c r="C35" s="22"/>
      <c r="D35" s="22"/>
      <c r="E35" s="23"/>
      <c r="F35" s="24"/>
      <c r="G35" s="24"/>
      <c r="H35" s="25"/>
      <c r="I35" s="26">
        <f t="shared" si="1"/>
        <v>0</v>
      </c>
    </row>
    <row r="36" spans="2:9" hidden="1" x14ac:dyDescent="0.25">
      <c r="B36" s="22"/>
      <c r="C36" s="22"/>
      <c r="D36" s="22"/>
      <c r="E36" s="23"/>
      <c r="F36" s="24"/>
      <c r="G36" s="24"/>
      <c r="H36" s="25"/>
      <c r="I36" s="26">
        <f t="shared" si="1"/>
        <v>0</v>
      </c>
    </row>
    <row r="37" spans="2:9" hidden="1" x14ac:dyDescent="0.25">
      <c r="B37" s="22"/>
      <c r="C37" s="22"/>
      <c r="D37" s="22"/>
      <c r="E37" s="23"/>
      <c r="F37" s="24"/>
      <c r="G37" s="24"/>
      <c r="H37" s="25"/>
      <c r="I37" s="26">
        <f t="shared" si="1"/>
        <v>0</v>
      </c>
    </row>
    <row r="38" spans="2:9" hidden="1" x14ac:dyDescent="0.25">
      <c r="B38" s="22"/>
      <c r="C38" s="22"/>
      <c r="D38" s="22"/>
      <c r="E38" s="23"/>
      <c r="F38" s="24"/>
      <c r="G38" s="24"/>
      <c r="H38" s="25"/>
      <c r="I38" s="26">
        <f t="shared" si="1"/>
        <v>0</v>
      </c>
    </row>
    <row r="39" spans="2:9" hidden="1" x14ac:dyDescent="0.25">
      <c r="B39" s="22"/>
      <c r="C39" s="22"/>
      <c r="D39" s="22"/>
      <c r="E39" s="23"/>
      <c r="F39" s="24"/>
      <c r="G39" s="24"/>
      <c r="H39" s="25"/>
      <c r="I39" s="26">
        <f t="shared" si="1"/>
        <v>0</v>
      </c>
    </row>
    <row r="40" spans="2:9" hidden="1" x14ac:dyDescent="0.25">
      <c r="B40" s="22"/>
      <c r="C40" s="22"/>
      <c r="D40" s="22"/>
      <c r="E40" s="23"/>
      <c r="F40" s="24"/>
      <c r="G40" s="24"/>
      <c r="H40" s="25"/>
      <c r="I40" s="26">
        <f t="shared" si="1"/>
        <v>0</v>
      </c>
    </row>
    <row r="41" spans="2:9" hidden="1" x14ac:dyDescent="0.25">
      <c r="B41" s="22"/>
      <c r="C41" s="22"/>
      <c r="D41" s="22"/>
      <c r="E41" s="23"/>
      <c r="F41" s="24"/>
      <c r="G41" s="24"/>
      <c r="H41" s="25"/>
      <c r="I41" s="26">
        <f t="shared" si="1"/>
        <v>0</v>
      </c>
    </row>
    <row r="42" spans="2:9" hidden="1" x14ac:dyDescent="0.25">
      <c r="B42" s="22"/>
      <c r="C42" s="22"/>
      <c r="D42" s="22"/>
      <c r="E42" s="23"/>
      <c r="F42" s="24"/>
      <c r="G42" s="24"/>
      <c r="H42" s="25"/>
      <c r="I42" s="26">
        <f t="shared" si="1"/>
        <v>0</v>
      </c>
    </row>
    <row r="43" spans="2:9" hidden="1" x14ac:dyDescent="0.25">
      <c r="B43" s="22"/>
      <c r="C43" s="22"/>
      <c r="D43" s="22"/>
      <c r="E43" s="23"/>
      <c r="F43" s="24"/>
      <c r="G43" s="24"/>
      <c r="H43" s="25"/>
      <c r="I43" s="26">
        <f t="shared" si="1"/>
        <v>0</v>
      </c>
    </row>
    <row r="44" spans="2:9" hidden="1" x14ac:dyDescent="0.25">
      <c r="B44" s="22"/>
      <c r="C44" s="22"/>
      <c r="D44" s="22"/>
      <c r="E44" s="23"/>
      <c r="F44" s="24"/>
      <c r="G44" s="24"/>
      <c r="H44" s="25"/>
      <c r="I44" s="26">
        <f t="shared" si="1"/>
        <v>0</v>
      </c>
    </row>
    <row r="45" spans="2:9" hidden="1" x14ac:dyDescent="0.25">
      <c r="B45" s="22"/>
      <c r="C45" s="22"/>
      <c r="D45" s="22"/>
      <c r="E45" s="23"/>
      <c r="F45" s="24"/>
      <c r="G45" s="24"/>
      <c r="H45" s="25"/>
      <c r="I45" s="26">
        <f t="shared" si="1"/>
        <v>0</v>
      </c>
    </row>
    <row r="46" spans="2:9" hidden="1" x14ac:dyDescent="0.25">
      <c r="B46" s="22"/>
      <c r="C46" s="22"/>
      <c r="D46" s="22"/>
      <c r="E46" s="23"/>
      <c r="F46" s="24"/>
      <c r="G46" s="24"/>
      <c r="H46" s="25"/>
      <c r="I46" s="26">
        <f t="shared" si="1"/>
        <v>0</v>
      </c>
    </row>
    <row r="47" spans="2:9" hidden="1" x14ac:dyDescent="0.25">
      <c r="B47" s="22"/>
      <c r="C47" s="22"/>
      <c r="D47" s="22"/>
      <c r="E47" s="23"/>
      <c r="F47" s="24"/>
      <c r="G47" s="24"/>
      <c r="H47" s="25"/>
      <c r="I47" s="26">
        <f t="shared" si="1"/>
        <v>0</v>
      </c>
    </row>
    <row r="48" spans="2:9" hidden="1" x14ac:dyDescent="0.25">
      <c r="B48" s="22"/>
      <c r="C48" s="22"/>
      <c r="D48" s="22"/>
      <c r="E48" s="23"/>
      <c r="F48" s="24"/>
      <c r="G48" s="24"/>
      <c r="H48" s="25"/>
      <c r="I48" s="26">
        <f t="shared" si="1"/>
        <v>0</v>
      </c>
    </row>
    <row r="49" spans="2:9" x14ac:dyDescent="0.25">
      <c r="B49" s="89" t="s">
        <v>46</v>
      </c>
      <c r="C49" s="93" t="s">
        <v>52</v>
      </c>
      <c r="D49" s="89" t="s">
        <v>57</v>
      </c>
      <c r="E49" s="23">
        <v>4</v>
      </c>
      <c r="F49" s="89">
        <v>322.31</v>
      </c>
      <c r="G49" s="24"/>
      <c r="H49" s="89">
        <v>161.16</v>
      </c>
      <c r="I49" s="26">
        <f t="shared" si="1"/>
        <v>644.64</v>
      </c>
    </row>
    <row r="50" spans="2:9" x14ac:dyDescent="0.25">
      <c r="B50" s="67"/>
      <c r="C50" s="68"/>
      <c r="D50" s="68"/>
      <c r="E50" s="68"/>
      <c r="F50" s="69"/>
      <c r="G50" s="27"/>
      <c r="H50" s="28" t="s">
        <v>16</v>
      </c>
      <c r="I50" s="29">
        <f>SUM(I18:I49)</f>
        <v>10747.439999999999</v>
      </c>
    </row>
    <row r="51" spans="2:9" x14ac:dyDescent="0.25">
      <c r="B51" s="30"/>
      <c r="C51" s="31"/>
      <c r="D51" s="32" t="s">
        <v>17</v>
      </c>
      <c r="E51" s="70">
        <f>SUM(G18:G49)</f>
        <v>20938.080000000002</v>
      </c>
      <c r="F51" s="71"/>
      <c r="G51" s="33"/>
      <c r="H51" s="28" t="s">
        <v>18</v>
      </c>
      <c r="I51" s="34">
        <v>0</v>
      </c>
    </row>
    <row r="52" spans="2:9" x14ac:dyDescent="0.25">
      <c r="B52" s="30"/>
      <c r="C52" s="31"/>
      <c r="D52" s="32" t="s">
        <v>19</v>
      </c>
      <c r="E52" s="70">
        <f>SUM(I18:I49)</f>
        <v>10747.439999999999</v>
      </c>
      <c r="F52" s="71"/>
      <c r="G52" s="33"/>
      <c r="H52" s="35" t="s">
        <v>20</v>
      </c>
      <c r="I52" s="34">
        <v>0</v>
      </c>
    </row>
    <row r="53" spans="2:9" x14ac:dyDescent="0.25">
      <c r="B53" s="30"/>
      <c r="C53" s="31"/>
      <c r="D53" s="32" t="s">
        <v>21</v>
      </c>
      <c r="E53" s="80">
        <f>E51-E52</f>
        <v>10190.640000000003</v>
      </c>
      <c r="F53" s="81"/>
      <c r="G53" s="36"/>
      <c r="H53" s="28" t="s">
        <v>22</v>
      </c>
      <c r="I53" s="37">
        <f>SUM(I50:I52)</f>
        <v>10747.439999999999</v>
      </c>
    </row>
    <row r="54" spans="2:9" x14ac:dyDescent="0.25">
      <c r="B54" s="30"/>
      <c r="C54" s="31"/>
      <c r="D54" s="32"/>
      <c r="E54" s="82"/>
      <c r="F54" s="83"/>
      <c r="G54" s="38"/>
      <c r="H54" s="28" t="s">
        <v>23</v>
      </c>
      <c r="I54" s="37">
        <f>I53*0.05</f>
        <v>537.37199999999996</v>
      </c>
    </row>
    <row r="55" spans="2:9" x14ac:dyDescent="0.25">
      <c r="B55" s="30"/>
      <c r="C55" s="31"/>
      <c r="D55" s="39"/>
      <c r="E55" s="39"/>
      <c r="F55" s="40"/>
      <c r="G55" s="40"/>
      <c r="H55" s="28" t="s">
        <v>24</v>
      </c>
      <c r="I55" s="34"/>
    </row>
    <row r="56" spans="2:9" ht="15.75" x14ac:dyDescent="0.25">
      <c r="B56" s="77" t="s">
        <v>25</v>
      </c>
      <c r="C56" s="78"/>
      <c r="D56" s="78"/>
      <c r="E56" s="78"/>
      <c r="F56" s="79"/>
      <c r="G56" s="41"/>
      <c r="H56" s="42" t="s">
        <v>26</v>
      </c>
      <c r="I56" s="43">
        <f>SUM(I53:I55)</f>
        <v>11284.811999999998</v>
      </c>
    </row>
  </sheetData>
  <autoFilter ref="B14:I56" xr:uid="{79A81AB4-DFBE-4D76-97FE-0C7F33856F71}">
    <filterColumn colId="6">
      <customFilters>
        <customFilter operator="notEqual" val=" "/>
      </customFilters>
    </filterColumn>
  </autoFilter>
  <mergeCells count="25">
    <mergeCell ref="B56:F56"/>
    <mergeCell ref="E1:F5"/>
    <mergeCell ref="E53:F53"/>
    <mergeCell ref="E54:F54"/>
    <mergeCell ref="C10:D10"/>
    <mergeCell ref="C11:D11"/>
    <mergeCell ref="C12:D12"/>
    <mergeCell ref="E9:F9"/>
    <mergeCell ref="E12:F12"/>
    <mergeCell ref="E10:F10"/>
    <mergeCell ref="C7:D7"/>
    <mergeCell ref="C8:D8"/>
    <mergeCell ref="C9:D9"/>
    <mergeCell ref="E8:F8"/>
    <mergeCell ref="H1:I5"/>
    <mergeCell ref="F13:I13"/>
    <mergeCell ref="B50:F50"/>
    <mergeCell ref="E51:F51"/>
    <mergeCell ref="E52:F52"/>
    <mergeCell ref="E11:F11"/>
    <mergeCell ref="H11:I11"/>
    <mergeCell ref="H12:I12"/>
    <mergeCell ref="H10:I10"/>
    <mergeCell ref="H9:I9"/>
    <mergeCell ref="H8:I8"/>
  </mergeCells>
  <hyperlinks>
    <hyperlink ref="C11" r:id="rId1" xr:uid="{7A9BDD3C-1167-4375-86E6-38D1B6ECB965}"/>
  </hyperlinks>
  <pageMargins left="0.7" right="0.7" top="0.75" bottom="0.75" header="0.3" footer="0.3"/>
  <pageSetup scale="58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70D4C-720E-47BB-8F7F-5CF34CB8745E}">
  <dimension ref="B1:I32"/>
  <sheetViews>
    <sheetView workbookViewId="0">
      <selection activeCell="B15" sqref="B15:H25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6.42578125" customWidth="1"/>
    <col min="7" max="7" width="14.710937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60" t="s">
        <v>27</v>
      </c>
      <c r="F1" s="60"/>
      <c r="G1" s="44"/>
      <c r="H1" s="60" t="s">
        <v>34</v>
      </c>
      <c r="I1" s="61"/>
    </row>
    <row r="2" spans="2:9" ht="15" customHeight="1" x14ac:dyDescent="0.25">
      <c r="B2" s="4"/>
      <c r="E2" s="62"/>
      <c r="F2" s="62"/>
      <c r="G2" s="45"/>
      <c r="H2" s="62"/>
      <c r="I2" s="63"/>
    </row>
    <row r="3" spans="2:9" ht="15" customHeight="1" x14ac:dyDescent="0.25">
      <c r="B3" s="4"/>
      <c r="E3" s="62"/>
      <c r="F3" s="62"/>
      <c r="G3" s="45"/>
      <c r="H3" s="62"/>
      <c r="I3" s="63"/>
    </row>
    <row r="4" spans="2:9" ht="15" customHeight="1" x14ac:dyDescent="0.25">
      <c r="B4" s="4"/>
      <c r="E4" s="62"/>
      <c r="F4" s="62"/>
      <c r="G4" s="45"/>
      <c r="H4" s="62"/>
      <c r="I4" s="63"/>
    </row>
    <row r="5" spans="2:9" ht="15" customHeight="1" x14ac:dyDescent="0.25">
      <c r="B5" s="5"/>
      <c r="C5" s="1"/>
      <c r="D5" s="1"/>
      <c r="E5" s="64"/>
      <c r="F5" s="64"/>
      <c r="G5" s="46"/>
      <c r="H5" s="64"/>
      <c r="I5" s="65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7" t="s">
        <v>6</v>
      </c>
      <c r="C7" s="84" t="s">
        <v>37</v>
      </c>
      <c r="D7" s="85"/>
      <c r="E7" s="9" t="s">
        <v>7</v>
      </c>
      <c r="F7" s="10" t="e">
        <f>#REF!</f>
        <v>#REF!</v>
      </c>
      <c r="G7" s="10"/>
      <c r="H7" s="11" t="s">
        <v>8</v>
      </c>
      <c r="I7" s="12"/>
    </row>
    <row r="8" spans="2:9" x14ac:dyDescent="0.25">
      <c r="B8" s="48" t="s">
        <v>9</v>
      </c>
      <c r="C8" s="84" t="s">
        <v>38</v>
      </c>
      <c r="D8" s="85"/>
      <c r="E8" s="72" t="s">
        <v>10</v>
      </c>
      <c r="F8" s="72"/>
      <c r="G8" s="13"/>
      <c r="H8" s="76">
        <v>13064411532</v>
      </c>
      <c r="I8" s="76"/>
    </row>
    <row r="9" spans="2:9" x14ac:dyDescent="0.25">
      <c r="B9" s="48" t="s">
        <v>11</v>
      </c>
      <c r="C9" s="84" t="s">
        <v>39</v>
      </c>
      <c r="D9" s="85"/>
      <c r="E9" s="72" t="s">
        <v>12</v>
      </c>
      <c r="F9" s="72"/>
      <c r="G9" s="13"/>
      <c r="H9" s="75"/>
      <c r="I9" s="75"/>
    </row>
    <row r="10" spans="2:9" x14ac:dyDescent="0.25">
      <c r="B10" s="48"/>
      <c r="C10" s="84"/>
      <c r="D10" s="85"/>
      <c r="E10" s="72" t="s">
        <v>13</v>
      </c>
      <c r="F10" s="72"/>
      <c r="G10" s="13"/>
      <c r="H10" s="73"/>
      <c r="I10" s="73"/>
    </row>
    <row r="11" spans="2:9" x14ac:dyDescent="0.25">
      <c r="B11" s="48"/>
      <c r="C11" s="86" t="s">
        <v>40</v>
      </c>
      <c r="D11" s="85"/>
      <c r="E11" s="72"/>
      <c r="F11" s="72"/>
      <c r="G11" s="13"/>
      <c r="H11" s="73"/>
      <c r="I11" s="73"/>
    </row>
    <row r="12" spans="2:9" x14ac:dyDescent="0.25">
      <c r="B12" s="49"/>
      <c r="C12" s="84" t="e">
        <f>#REF!</f>
        <v>#REF!</v>
      </c>
      <c r="D12" s="85"/>
      <c r="E12" s="87"/>
      <c r="F12" s="87"/>
      <c r="G12" s="14"/>
      <c r="H12" s="74"/>
      <c r="I12" s="74"/>
    </row>
    <row r="13" spans="2:9" ht="15.75" thickBot="1" x14ac:dyDescent="0.3">
      <c r="B13" s="15"/>
      <c r="C13" s="16"/>
      <c r="D13" s="16"/>
      <c r="E13" s="16"/>
      <c r="F13" s="66" t="s">
        <v>3</v>
      </c>
      <c r="G13" s="66"/>
      <c r="H13" s="66"/>
      <c r="I13" s="66"/>
    </row>
    <row r="14" spans="2:9" ht="15.75" thickBot="1" x14ac:dyDescent="0.3">
      <c r="B14" s="17" t="s">
        <v>0</v>
      </c>
      <c r="C14" s="18" t="s">
        <v>14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15</v>
      </c>
    </row>
    <row r="15" spans="2:9" x14ac:dyDescent="0.25">
      <c r="B15" s="88" t="s">
        <v>371</v>
      </c>
      <c r="C15" s="92" t="s">
        <v>90</v>
      </c>
      <c r="D15" s="88" t="s">
        <v>382</v>
      </c>
      <c r="E15" s="90">
        <v>2</v>
      </c>
      <c r="F15" s="88">
        <v>6332.01</v>
      </c>
      <c r="G15" s="91"/>
      <c r="H15" s="88">
        <v>9181.42</v>
      </c>
      <c r="I15" s="26">
        <f t="shared" ref="I15:I24" si="0">ROUND(E15*H15,2)</f>
        <v>18362.84</v>
      </c>
    </row>
    <row r="16" spans="2:9" x14ac:dyDescent="0.25">
      <c r="B16" s="89" t="s">
        <v>372</v>
      </c>
      <c r="C16" s="93" t="s">
        <v>383</v>
      </c>
      <c r="D16" s="89" t="s">
        <v>384</v>
      </c>
      <c r="E16" s="90">
        <v>6</v>
      </c>
      <c r="F16" s="89">
        <v>4815.54</v>
      </c>
      <c r="G16" s="91"/>
      <c r="H16" s="89">
        <v>6982.54</v>
      </c>
      <c r="I16" s="26">
        <f t="shared" si="0"/>
        <v>41895.24</v>
      </c>
    </row>
    <row r="17" spans="2:9" x14ac:dyDescent="0.25">
      <c r="B17" s="88" t="s">
        <v>373</v>
      </c>
      <c r="C17" s="92" t="s">
        <v>385</v>
      </c>
      <c r="D17" s="88" t="s">
        <v>386</v>
      </c>
      <c r="E17" s="90">
        <v>2</v>
      </c>
      <c r="F17" s="88">
        <v>4690.32</v>
      </c>
      <c r="G17" s="91"/>
      <c r="H17" s="88">
        <v>6800.97</v>
      </c>
      <c r="I17" s="26">
        <f t="shared" si="0"/>
        <v>13601.94</v>
      </c>
    </row>
    <row r="18" spans="2:9" x14ac:dyDescent="0.25">
      <c r="B18" s="89" t="s">
        <v>374</v>
      </c>
      <c r="C18" s="93" t="s">
        <v>95</v>
      </c>
      <c r="D18" s="89" t="s">
        <v>384</v>
      </c>
      <c r="E18" s="90">
        <v>4</v>
      </c>
      <c r="F18" s="89">
        <v>4001.86</v>
      </c>
      <c r="G18" s="91"/>
      <c r="H18" s="89">
        <v>5802.69</v>
      </c>
      <c r="I18" s="26">
        <f t="shared" si="0"/>
        <v>23210.76</v>
      </c>
    </row>
    <row r="19" spans="2:9" x14ac:dyDescent="0.25">
      <c r="B19" s="88" t="s">
        <v>375</v>
      </c>
      <c r="C19" s="92" t="s">
        <v>97</v>
      </c>
      <c r="D19" s="88" t="s">
        <v>387</v>
      </c>
      <c r="E19" s="90">
        <v>1</v>
      </c>
      <c r="F19" s="88">
        <v>5824.98</v>
      </c>
      <c r="G19" s="91"/>
      <c r="H19" s="88">
        <v>8446.2199999999993</v>
      </c>
      <c r="I19" s="26">
        <f t="shared" si="0"/>
        <v>8446.2199999999993</v>
      </c>
    </row>
    <row r="20" spans="2:9" x14ac:dyDescent="0.25">
      <c r="B20" s="89" t="s">
        <v>376</v>
      </c>
      <c r="C20" s="93" t="s">
        <v>295</v>
      </c>
      <c r="D20" s="89" t="s">
        <v>384</v>
      </c>
      <c r="E20" s="90">
        <v>2</v>
      </c>
      <c r="F20" s="89">
        <v>5467.21</v>
      </c>
      <c r="G20" s="91"/>
      <c r="H20" s="89">
        <v>7927.45</v>
      </c>
      <c r="I20" s="26">
        <f t="shared" si="0"/>
        <v>15854.9</v>
      </c>
    </row>
    <row r="21" spans="2:9" x14ac:dyDescent="0.25">
      <c r="B21" s="88" t="s">
        <v>377</v>
      </c>
      <c r="C21" s="92" t="s">
        <v>388</v>
      </c>
      <c r="D21" s="88" t="s">
        <v>384</v>
      </c>
      <c r="E21" s="90">
        <v>3</v>
      </c>
      <c r="F21" s="88">
        <v>4202.54</v>
      </c>
      <c r="G21" s="91"/>
      <c r="H21" s="88">
        <v>6093.69</v>
      </c>
      <c r="I21" s="26">
        <f t="shared" si="0"/>
        <v>18281.07</v>
      </c>
    </row>
    <row r="22" spans="2:9" x14ac:dyDescent="0.25">
      <c r="B22" s="89" t="s">
        <v>378</v>
      </c>
      <c r="C22" s="93" t="s">
        <v>89</v>
      </c>
      <c r="D22" s="89" t="s">
        <v>389</v>
      </c>
      <c r="E22" s="90">
        <v>2</v>
      </c>
      <c r="F22" s="89">
        <v>6812.87</v>
      </c>
      <c r="G22" s="91"/>
      <c r="H22" s="89">
        <v>9878.66</v>
      </c>
      <c r="I22" s="26">
        <f t="shared" si="0"/>
        <v>19757.32</v>
      </c>
    </row>
    <row r="23" spans="2:9" x14ac:dyDescent="0.25">
      <c r="B23" s="88" t="s">
        <v>379</v>
      </c>
      <c r="C23" s="92" t="s">
        <v>91</v>
      </c>
      <c r="D23" s="88" t="s">
        <v>390</v>
      </c>
      <c r="E23" s="90">
        <v>2</v>
      </c>
      <c r="F23" s="88">
        <v>8802.5300000000007</v>
      </c>
      <c r="G23" s="91"/>
      <c r="H23" s="88">
        <v>12763.67</v>
      </c>
      <c r="I23" s="26">
        <f t="shared" si="0"/>
        <v>25527.34</v>
      </c>
    </row>
    <row r="24" spans="2:9" x14ac:dyDescent="0.25">
      <c r="B24" s="89" t="s">
        <v>380</v>
      </c>
      <c r="C24" s="93" t="s">
        <v>104</v>
      </c>
      <c r="D24" s="89" t="s">
        <v>391</v>
      </c>
      <c r="E24" s="90">
        <v>1</v>
      </c>
      <c r="F24" s="89">
        <v>5112.3100000000004</v>
      </c>
      <c r="G24" s="91"/>
      <c r="H24" s="89">
        <v>7412.85</v>
      </c>
      <c r="I24" s="26">
        <f t="shared" si="0"/>
        <v>7412.85</v>
      </c>
    </row>
    <row r="25" spans="2:9" x14ac:dyDescent="0.25">
      <c r="B25" s="88" t="s">
        <v>381</v>
      </c>
      <c r="C25" s="92" t="s">
        <v>103</v>
      </c>
      <c r="D25" s="88" t="s">
        <v>392</v>
      </c>
      <c r="E25" s="90">
        <v>1</v>
      </c>
      <c r="F25" s="88">
        <v>3660.4</v>
      </c>
      <c r="G25" s="91"/>
      <c r="H25" s="88">
        <v>5307.58</v>
      </c>
      <c r="I25" s="26">
        <f t="shared" ref="I25" si="1">ROUND(E25*H25,2)</f>
        <v>5307.58</v>
      </c>
    </row>
    <row r="26" spans="2:9" x14ac:dyDescent="0.25">
      <c r="B26" s="67"/>
      <c r="C26" s="68"/>
      <c r="D26" s="68"/>
      <c r="E26" s="68"/>
      <c r="F26" s="69"/>
      <c r="G26" s="27"/>
      <c r="H26" s="28" t="s">
        <v>16</v>
      </c>
      <c r="I26" s="29">
        <f>SUM(I25:I25)</f>
        <v>5307.58</v>
      </c>
    </row>
    <row r="27" spans="2:9" x14ac:dyDescent="0.25">
      <c r="B27" s="30"/>
      <c r="C27" s="31"/>
      <c r="D27" s="32" t="s">
        <v>17</v>
      </c>
      <c r="E27" s="70">
        <f>SUM(G25:G25)</f>
        <v>0</v>
      </c>
      <c r="F27" s="71"/>
      <c r="G27" s="33"/>
      <c r="H27" s="28" t="s">
        <v>18</v>
      </c>
      <c r="I27" s="34">
        <v>0</v>
      </c>
    </row>
    <row r="28" spans="2:9" x14ac:dyDescent="0.25">
      <c r="B28" s="30"/>
      <c r="C28" s="31"/>
      <c r="D28" s="32" t="s">
        <v>19</v>
      </c>
      <c r="E28" s="70">
        <f>SUM(I25:I25)</f>
        <v>5307.58</v>
      </c>
      <c r="F28" s="71"/>
      <c r="G28" s="33"/>
      <c r="H28" s="35" t="s">
        <v>20</v>
      </c>
      <c r="I28" s="34">
        <v>0</v>
      </c>
    </row>
    <row r="29" spans="2:9" x14ac:dyDescent="0.25">
      <c r="B29" s="30"/>
      <c r="C29" s="31"/>
      <c r="D29" s="32" t="s">
        <v>21</v>
      </c>
      <c r="E29" s="80">
        <f>E27-E28</f>
        <v>-5307.58</v>
      </c>
      <c r="F29" s="81"/>
      <c r="G29" s="36"/>
      <c r="H29" s="28" t="s">
        <v>22</v>
      </c>
      <c r="I29" s="37">
        <f>SUM(I26:I28)</f>
        <v>5307.58</v>
      </c>
    </row>
    <row r="30" spans="2:9" x14ac:dyDescent="0.25">
      <c r="B30" s="30"/>
      <c r="C30" s="31"/>
      <c r="D30" s="32"/>
      <c r="E30" s="82"/>
      <c r="F30" s="83"/>
      <c r="G30" s="38"/>
      <c r="H30" s="28" t="s">
        <v>23</v>
      </c>
      <c r="I30" s="37">
        <f>I29*0.05</f>
        <v>265.37900000000002</v>
      </c>
    </row>
    <row r="31" spans="2:9" x14ac:dyDescent="0.25">
      <c r="B31" s="30"/>
      <c r="C31" s="31"/>
      <c r="D31" s="39"/>
      <c r="E31" s="39"/>
      <c r="F31" s="40"/>
      <c r="G31" s="40"/>
      <c r="H31" s="28" t="s">
        <v>24</v>
      </c>
      <c r="I31" s="34"/>
    </row>
    <row r="32" spans="2:9" ht="15.75" x14ac:dyDescent="0.25">
      <c r="B32" s="77" t="s">
        <v>25</v>
      </c>
      <c r="C32" s="78"/>
      <c r="D32" s="78"/>
      <c r="E32" s="78"/>
      <c r="F32" s="79"/>
      <c r="G32" s="41"/>
      <c r="H32" s="42" t="s">
        <v>26</v>
      </c>
      <c r="I32" s="43">
        <f>SUM(I29:I31)</f>
        <v>5572.9589999999998</v>
      </c>
    </row>
  </sheetData>
  <autoFilter ref="B14:I32" xr:uid="{385D4A5F-3A2C-4DA2-9F3F-238E58578600}"/>
  <mergeCells count="25">
    <mergeCell ref="E1:F5"/>
    <mergeCell ref="H1:I5"/>
    <mergeCell ref="C7:D7"/>
    <mergeCell ref="C8:D8"/>
    <mergeCell ref="E8:F8"/>
    <mergeCell ref="H8:I8"/>
    <mergeCell ref="C9:D9"/>
    <mergeCell ref="E9:F9"/>
    <mergeCell ref="H9:I9"/>
    <mergeCell ref="C10:D10"/>
    <mergeCell ref="E10:F10"/>
    <mergeCell ref="H10:I10"/>
    <mergeCell ref="C11:D11"/>
    <mergeCell ref="E11:F11"/>
    <mergeCell ref="H11:I11"/>
    <mergeCell ref="C12:D12"/>
    <mergeCell ref="E12:F12"/>
    <mergeCell ref="H12:I12"/>
    <mergeCell ref="B32:F32"/>
    <mergeCell ref="F13:I13"/>
    <mergeCell ref="B26:F26"/>
    <mergeCell ref="E27:F27"/>
    <mergeCell ref="E28:F28"/>
    <mergeCell ref="E29:F29"/>
    <mergeCell ref="E30:F30"/>
  </mergeCells>
  <hyperlinks>
    <hyperlink ref="C11" r:id="rId1" xr:uid="{E3E96BB8-3283-4702-B3E5-6A2C6AADF515}"/>
  </hyperlinks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4FC7F-0654-4F9C-A4A1-86021FBF1DE5}">
  <dimension ref="B1:I25"/>
  <sheetViews>
    <sheetView workbookViewId="0">
      <selection activeCell="B15" sqref="B15:H18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6.42578125" customWidth="1"/>
    <col min="7" max="7" width="1.2851562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60" t="s">
        <v>27</v>
      </c>
      <c r="F1" s="60"/>
      <c r="G1" s="44"/>
      <c r="H1" s="60" t="s">
        <v>30</v>
      </c>
      <c r="I1" s="61"/>
    </row>
    <row r="2" spans="2:9" ht="15" customHeight="1" x14ac:dyDescent="0.25">
      <c r="B2" s="4"/>
      <c r="E2" s="62"/>
      <c r="F2" s="62"/>
      <c r="G2" s="45"/>
      <c r="H2" s="62"/>
      <c r="I2" s="63"/>
    </row>
    <row r="3" spans="2:9" ht="15" customHeight="1" x14ac:dyDescent="0.25">
      <c r="B3" s="4"/>
      <c r="E3" s="62"/>
      <c r="F3" s="62"/>
      <c r="G3" s="45"/>
      <c r="H3" s="62"/>
      <c r="I3" s="63"/>
    </row>
    <row r="4" spans="2:9" ht="15" customHeight="1" x14ac:dyDescent="0.25">
      <c r="B4" s="4"/>
      <c r="E4" s="62"/>
      <c r="F4" s="62"/>
      <c r="G4" s="45"/>
      <c r="H4" s="62"/>
      <c r="I4" s="63"/>
    </row>
    <row r="5" spans="2:9" ht="15" customHeight="1" x14ac:dyDescent="0.25">
      <c r="B5" s="5"/>
      <c r="C5" s="1"/>
      <c r="D5" s="1"/>
      <c r="E5" s="64"/>
      <c r="F5" s="64"/>
      <c r="G5" s="46"/>
      <c r="H5" s="64"/>
      <c r="I5" s="65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7" t="s">
        <v>6</v>
      </c>
      <c r="C7" s="84" t="s">
        <v>37</v>
      </c>
      <c r="D7" s="85"/>
      <c r="E7" s="9" t="s">
        <v>7</v>
      </c>
      <c r="F7" s="10" t="e">
        <f>#REF!</f>
        <v>#REF!</v>
      </c>
      <c r="G7" s="10"/>
      <c r="H7" s="11" t="s">
        <v>8</v>
      </c>
      <c r="I7" s="12"/>
    </row>
    <row r="8" spans="2:9" x14ac:dyDescent="0.25">
      <c r="B8" s="48" t="s">
        <v>9</v>
      </c>
      <c r="C8" s="84" t="s">
        <v>38</v>
      </c>
      <c r="D8" s="85"/>
      <c r="E8" s="72" t="s">
        <v>10</v>
      </c>
      <c r="F8" s="72"/>
      <c r="G8" s="13"/>
      <c r="H8" s="76">
        <v>13064411532</v>
      </c>
      <c r="I8" s="76"/>
    </row>
    <row r="9" spans="2:9" x14ac:dyDescent="0.25">
      <c r="B9" s="48" t="s">
        <v>11</v>
      </c>
      <c r="C9" s="84" t="s">
        <v>39</v>
      </c>
      <c r="D9" s="85"/>
      <c r="E9" s="72" t="s">
        <v>12</v>
      </c>
      <c r="F9" s="72"/>
      <c r="G9" s="13"/>
      <c r="H9" s="75"/>
      <c r="I9" s="75"/>
    </row>
    <row r="10" spans="2:9" x14ac:dyDescent="0.25">
      <c r="B10" s="48"/>
      <c r="C10" s="84"/>
      <c r="D10" s="85"/>
      <c r="E10" s="72" t="s">
        <v>13</v>
      </c>
      <c r="F10" s="72"/>
      <c r="G10" s="13"/>
      <c r="H10" s="73"/>
      <c r="I10" s="73"/>
    </row>
    <row r="11" spans="2:9" x14ac:dyDescent="0.25">
      <c r="B11" s="48"/>
      <c r="C11" s="86" t="s">
        <v>40</v>
      </c>
      <c r="D11" s="85"/>
      <c r="E11" s="72"/>
      <c r="F11" s="72"/>
      <c r="G11" s="13"/>
      <c r="H11" s="73"/>
      <c r="I11" s="73"/>
    </row>
    <row r="12" spans="2:9" x14ac:dyDescent="0.25">
      <c r="B12" s="49"/>
      <c r="C12" s="84"/>
      <c r="D12" s="85"/>
      <c r="E12" s="87"/>
      <c r="F12" s="87"/>
      <c r="G12" s="14"/>
      <c r="H12" s="74"/>
      <c r="I12" s="74"/>
    </row>
    <row r="13" spans="2:9" ht="15.75" thickBot="1" x14ac:dyDescent="0.3">
      <c r="B13" s="15"/>
      <c r="C13" s="16"/>
      <c r="D13" s="16"/>
      <c r="E13" s="16"/>
      <c r="F13" s="66" t="s">
        <v>3</v>
      </c>
      <c r="G13" s="66"/>
      <c r="H13" s="66"/>
      <c r="I13" s="66"/>
    </row>
    <row r="14" spans="2:9" ht="15.75" thickBot="1" x14ac:dyDescent="0.3">
      <c r="B14" s="17" t="s">
        <v>0</v>
      </c>
      <c r="C14" s="18" t="s">
        <v>14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15</v>
      </c>
    </row>
    <row r="15" spans="2:9" x14ac:dyDescent="0.25">
      <c r="B15" s="88" t="s">
        <v>393</v>
      </c>
      <c r="C15" s="92" t="s">
        <v>90</v>
      </c>
      <c r="D15" s="88" t="s">
        <v>393</v>
      </c>
      <c r="E15" s="53">
        <v>12</v>
      </c>
      <c r="F15" s="88">
        <v>4924.07</v>
      </c>
      <c r="G15" s="24">
        <f t="shared" ref="G15:G18" si="0">ROUND(E15*F15,2)</f>
        <v>59088.84</v>
      </c>
      <c r="H15" s="88">
        <v>2462.04</v>
      </c>
      <c r="I15" s="26">
        <f t="shared" ref="I15:I18" si="1">ROUND(E15*H15,2)</f>
        <v>29544.48</v>
      </c>
    </row>
    <row r="16" spans="2:9" x14ac:dyDescent="0.25">
      <c r="B16" s="89" t="s">
        <v>394</v>
      </c>
      <c r="C16" s="93" t="s">
        <v>91</v>
      </c>
      <c r="D16" s="89" t="s">
        <v>394</v>
      </c>
      <c r="E16" s="53">
        <v>8</v>
      </c>
      <c r="F16" s="89">
        <v>12187.24</v>
      </c>
      <c r="G16" s="24">
        <f t="shared" si="0"/>
        <v>97497.919999999998</v>
      </c>
      <c r="H16" s="89">
        <v>6093.62</v>
      </c>
      <c r="I16" s="26">
        <f t="shared" si="1"/>
        <v>48748.959999999999</v>
      </c>
    </row>
    <row r="17" spans="2:9" x14ac:dyDescent="0.25">
      <c r="B17" s="88" t="s">
        <v>395</v>
      </c>
      <c r="C17" s="92" t="s">
        <v>397</v>
      </c>
      <c r="D17" s="88" t="s">
        <v>398</v>
      </c>
      <c r="E17" s="53">
        <v>10</v>
      </c>
      <c r="F17" s="88">
        <v>24875</v>
      </c>
      <c r="G17" s="24"/>
      <c r="H17" s="88">
        <v>12437.5</v>
      </c>
      <c r="I17" s="26">
        <f t="shared" si="1"/>
        <v>124375</v>
      </c>
    </row>
    <row r="18" spans="2:9" x14ac:dyDescent="0.25">
      <c r="B18" s="89" t="s">
        <v>396</v>
      </c>
      <c r="C18" s="93" t="s">
        <v>89</v>
      </c>
      <c r="D18" s="89" t="s">
        <v>396</v>
      </c>
      <c r="E18" s="53">
        <v>8</v>
      </c>
      <c r="F18" s="89">
        <v>22581.18</v>
      </c>
      <c r="G18" s="24">
        <f t="shared" si="0"/>
        <v>180649.44</v>
      </c>
      <c r="H18" s="89">
        <v>11290.59</v>
      </c>
      <c r="I18" s="26">
        <f t="shared" si="1"/>
        <v>90324.72</v>
      </c>
    </row>
    <row r="19" spans="2:9" x14ac:dyDescent="0.25">
      <c r="B19" s="67"/>
      <c r="C19" s="68"/>
      <c r="D19" s="68"/>
      <c r="E19" s="68"/>
      <c r="F19" s="69"/>
      <c r="G19" s="27"/>
      <c r="H19" s="28" t="s">
        <v>16</v>
      </c>
      <c r="I19" s="29">
        <f>SUM(I15:I18)</f>
        <v>292993.16000000003</v>
      </c>
    </row>
    <row r="20" spans="2:9" x14ac:dyDescent="0.25">
      <c r="B20" s="30"/>
      <c r="C20" s="31"/>
      <c r="D20" s="32" t="s">
        <v>17</v>
      </c>
      <c r="E20" s="70">
        <f>SUM(G15:G18)</f>
        <v>337236.2</v>
      </c>
      <c r="F20" s="71"/>
      <c r="G20" s="33"/>
      <c r="H20" s="28" t="s">
        <v>18</v>
      </c>
      <c r="I20" s="34">
        <v>0</v>
      </c>
    </row>
    <row r="21" spans="2:9" x14ac:dyDescent="0.25">
      <c r="B21" s="30"/>
      <c r="C21" s="31"/>
      <c r="D21" s="32" t="s">
        <v>19</v>
      </c>
      <c r="E21" s="70">
        <f>SUM(I15:I18)</f>
        <v>292993.16000000003</v>
      </c>
      <c r="F21" s="71"/>
      <c r="G21" s="33"/>
      <c r="H21" s="35" t="s">
        <v>20</v>
      </c>
      <c r="I21" s="34">
        <v>0</v>
      </c>
    </row>
    <row r="22" spans="2:9" x14ac:dyDescent="0.25">
      <c r="B22" s="30"/>
      <c r="C22" s="31"/>
      <c r="D22" s="32" t="s">
        <v>21</v>
      </c>
      <c r="E22" s="80">
        <f>E20-E21</f>
        <v>44243.039999999979</v>
      </c>
      <c r="F22" s="81"/>
      <c r="G22" s="36"/>
      <c r="H22" s="28" t="s">
        <v>22</v>
      </c>
      <c r="I22" s="37">
        <f>SUM(I19:I21)</f>
        <v>292993.16000000003</v>
      </c>
    </row>
    <row r="23" spans="2:9" x14ac:dyDescent="0.25">
      <c r="B23" s="30"/>
      <c r="C23" s="31"/>
      <c r="D23" s="32"/>
      <c r="E23" s="82"/>
      <c r="F23" s="83"/>
      <c r="G23" s="38"/>
      <c r="H23" s="28" t="s">
        <v>23</v>
      </c>
      <c r="I23" s="37">
        <f>I22*0.05</f>
        <v>14649.658000000003</v>
      </c>
    </row>
    <row r="24" spans="2:9" x14ac:dyDescent="0.25">
      <c r="B24" s="30"/>
      <c r="C24" s="31"/>
      <c r="D24" s="39"/>
      <c r="E24" s="39"/>
      <c r="F24" s="40"/>
      <c r="G24" s="40"/>
      <c r="H24" s="28" t="s">
        <v>24</v>
      </c>
      <c r="I24" s="34"/>
    </row>
    <row r="25" spans="2:9" ht="15.75" x14ac:dyDescent="0.25">
      <c r="B25" s="77" t="s">
        <v>25</v>
      </c>
      <c r="C25" s="78"/>
      <c r="D25" s="78"/>
      <c r="E25" s="78"/>
      <c r="F25" s="79"/>
      <c r="G25" s="41"/>
      <c r="H25" s="42" t="s">
        <v>26</v>
      </c>
      <c r="I25" s="43">
        <f>SUM(I22:I24)</f>
        <v>307642.81800000003</v>
      </c>
    </row>
  </sheetData>
  <mergeCells count="25">
    <mergeCell ref="E1:F5"/>
    <mergeCell ref="H1:I5"/>
    <mergeCell ref="C7:D7"/>
    <mergeCell ref="C8:D8"/>
    <mergeCell ref="E8:F8"/>
    <mergeCell ref="H8:I8"/>
    <mergeCell ref="C9:D9"/>
    <mergeCell ref="E9:F9"/>
    <mergeCell ref="H9:I9"/>
    <mergeCell ref="C10:D10"/>
    <mergeCell ref="E10:F10"/>
    <mergeCell ref="H10:I10"/>
    <mergeCell ref="C11:D11"/>
    <mergeCell ref="E11:F11"/>
    <mergeCell ref="H11:I11"/>
    <mergeCell ref="C12:D12"/>
    <mergeCell ref="E12:F12"/>
    <mergeCell ref="H12:I12"/>
    <mergeCell ref="B25:F25"/>
    <mergeCell ref="F13:I13"/>
    <mergeCell ref="B19:F19"/>
    <mergeCell ref="E20:F20"/>
    <mergeCell ref="E21:F21"/>
    <mergeCell ref="E22:F22"/>
    <mergeCell ref="E23:F23"/>
  </mergeCells>
  <hyperlinks>
    <hyperlink ref="C11" r:id="rId1" xr:uid="{B455C8CF-BD4E-4884-91E2-D554C2956F95}"/>
  </hyperlinks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55399-1473-420D-A9BF-5D9EDEAB72D5}">
  <dimension ref="B1:I37"/>
  <sheetViews>
    <sheetView topLeftCell="A8" workbookViewId="0">
      <selection activeCell="B15" sqref="B15:H30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6" customWidth="1"/>
    <col min="7" max="7" width="14.710937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60" t="s">
        <v>27</v>
      </c>
      <c r="F1" s="60"/>
      <c r="G1" s="44"/>
      <c r="H1" s="60" t="s">
        <v>31</v>
      </c>
      <c r="I1" s="61"/>
    </row>
    <row r="2" spans="2:9" ht="15" customHeight="1" x14ac:dyDescent="0.25">
      <c r="B2" s="4"/>
      <c r="E2" s="62"/>
      <c r="F2" s="62"/>
      <c r="G2" s="45"/>
      <c r="H2" s="62"/>
      <c r="I2" s="63"/>
    </row>
    <row r="3" spans="2:9" ht="15" customHeight="1" x14ac:dyDescent="0.25">
      <c r="B3" s="4"/>
      <c r="E3" s="62"/>
      <c r="F3" s="62"/>
      <c r="G3" s="45"/>
      <c r="H3" s="62"/>
      <c r="I3" s="63"/>
    </row>
    <row r="4" spans="2:9" ht="15" customHeight="1" x14ac:dyDescent="0.25">
      <c r="B4" s="4"/>
      <c r="E4" s="62"/>
      <c r="F4" s="62"/>
      <c r="G4" s="45"/>
      <c r="H4" s="62"/>
      <c r="I4" s="63"/>
    </row>
    <row r="5" spans="2:9" ht="15" customHeight="1" x14ac:dyDescent="0.25">
      <c r="B5" s="5"/>
      <c r="C5" s="1"/>
      <c r="D5" s="1"/>
      <c r="E5" s="64"/>
      <c r="F5" s="64"/>
      <c r="G5" s="46"/>
      <c r="H5" s="64"/>
      <c r="I5" s="65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7" t="s">
        <v>6</v>
      </c>
      <c r="C7" s="84" t="s">
        <v>37</v>
      </c>
      <c r="D7" s="85"/>
      <c r="E7" s="9" t="s">
        <v>7</v>
      </c>
      <c r="F7" s="10" t="e">
        <f>#REF!</f>
        <v>#REF!</v>
      </c>
      <c r="G7" s="10"/>
      <c r="H7" s="11" t="s">
        <v>8</v>
      </c>
      <c r="I7" s="12"/>
    </row>
    <row r="8" spans="2:9" x14ac:dyDescent="0.25">
      <c r="B8" s="48" t="s">
        <v>9</v>
      </c>
      <c r="C8" s="84" t="s">
        <v>38</v>
      </c>
      <c r="D8" s="85"/>
      <c r="E8" s="72" t="s">
        <v>10</v>
      </c>
      <c r="F8" s="72"/>
      <c r="G8" s="13"/>
      <c r="H8" s="76">
        <v>13064411532</v>
      </c>
      <c r="I8" s="76"/>
    </row>
    <row r="9" spans="2:9" x14ac:dyDescent="0.25">
      <c r="B9" s="48" t="s">
        <v>11</v>
      </c>
      <c r="C9" s="84" t="s">
        <v>39</v>
      </c>
      <c r="D9" s="85"/>
      <c r="E9" s="72" t="s">
        <v>12</v>
      </c>
      <c r="F9" s="72"/>
      <c r="G9" s="13"/>
      <c r="H9" s="75"/>
      <c r="I9" s="75"/>
    </row>
    <row r="10" spans="2:9" x14ac:dyDescent="0.25">
      <c r="B10" s="48"/>
      <c r="C10" s="84"/>
      <c r="D10" s="85"/>
      <c r="E10" s="72" t="s">
        <v>13</v>
      </c>
      <c r="F10" s="72"/>
      <c r="G10" s="13"/>
      <c r="H10" s="73"/>
      <c r="I10" s="73"/>
    </row>
    <row r="11" spans="2:9" x14ac:dyDescent="0.25">
      <c r="B11" s="48"/>
      <c r="C11" s="86" t="s">
        <v>40</v>
      </c>
      <c r="D11" s="85"/>
      <c r="E11" s="72"/>
      <c r="F11" s="72"/>
      <c r="G11" s="13"/>
      <c r="H11" s="73"/>
      <c r="I11" s="73"/>
    </row>
    <row r="12" spans="2:9" x14ac:dyDescent="0.25">
      <c r="B12" s="49"/>
      <c r="C12" s="84" t="e">
        <f>#REF!</f>
        <v>#REF!</v>
      </c>
      <c r="D12" s="85"/>
      <c r="E12" s="87"/>
      <c r="F12" s="87"/>
      <c r="G12" s="14"/>
      <c r="H12" s="74"/>
      <c r="I12" s="74"/>
    </row>
    <row r="13" spans="2:9" ht="15.75" thickBot="1" x14ac:dyDescent="0.3">
      <c r="B13" s="15"/>
      <c r="C13" s="16"/>
      <c r="D13" s="16"/>
      <c r="E13" s="16"/>
      <c r="F13" s="66" t="s">
        <v>3</v>
      </c>
      <c r="G13" s="66"/>
      <c r="H13" s="66"/>
      <c r="I13" s="66"/>
    </row>
    <row r="14" spans="2:9" ht="15.75" thickBot="1" x14ac:dyDescent="0.3">
      <c r="B14" s="17" t="s">
        <v>0</v>
      </c>
      <c r="C14" s="18" t="s">
        <v>14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15</v>
      </c>
    </row>
    <row r="15" spans="2:9" x14ac:dyDescent="0.25">
      <c r="B15" s="88" t="s">
        <v>399</v>
      </c>
      <c r="C15" s="92" t="s">
        <v>152</v>
      </c>
      <c r="D15" s="88" t="s">
        <v>415</v>
      </c>
      <c r="E15" s="56">
        <v>1</v>
      </c>
      <c r="F15" s="88">
        <v>12839.65</v>
      </c>
      <c r="G15" s="57">
        <v>2415.84</v>
      </c>
      <c r="H15" s="88">
        <v>6419.83</v>
      </c>
      <c r="I15" s="26">
        <f t="shared" ref="I15:I30" si="0">ROUND(E15*H15,2)</f>
        <v>6419.83</v>
      </c>
    </row>
    <row r="16" spans="2:9" x14ac:dyDescent="0.25">
      <c r="B16" s="89" t="s">
        <v>400</v>
      </c>
      <c r="C16" s="93" t="s">
        <v>152</v>
      </c>
      <c r="D16" s="89" t="s">
        <v>415</v>
      </c>
      <c r="E16" s="56">
        <v>2</v>
      </c>
      <c r="F16" s="89">
        <v>10858.52</v>
      </c>
      <c r="G16" s="57">
        <v>4838.17</v>
      </c>
      <c r="H16" s="89">
        <v>5429.26</v>
      </c>
      <c r="I16" s="26">
        <f t="shared" si="0"/>
        <v>10858.52</v>
      </c>
    </row>
    <row r="17" spans="2:9" x14ac:dyDescent="0.25">
      <c r="B17" s="88" t="s">
        <v>401</v>
      </c>
      <c r="C17" s="92" t="s">
        <v>94</v>
      </c>
      <c r="D17" s="88" t="s">
        <v>415</v>
      </c>
      <c r="E17" s="56">
        <v>1</v>
      </c>
      <c r="F17" s="88">
        <v>6449.45</v>
      </c>
      <c r="G17" s="57">
        <v>6707.8</v>
      </c>
      <c r="H17" s="88">
        <v>3224.73</v>
      </c>
      <c r="I17" s="26">
        <f t="shared" si="0"/>
        <v>3224.73</v>
      </c>
    </row>
    <row r="18" spans="2:9" x14ac:dyDescent="0.25">
      <c r="B18" s="89" t="s">
        <v>402</v>
      </c>
      <c r="C18" s="93" t="s">
        <v>295</v>
      </c>
      <c r="D18" s="89" t="s">
        <v>415</v>
      </c>
      <c r="E18" s="95">
        <v>2</v>
      </c>
      <c r="F18" s="89">
        <v>6385.97</v>
      </c>
      <c r="G18" s="96"/>
      <c r="H18" s="89">
        <v>3192.99</v>
      </c>
      <c r="I18" s="26">
        <f t="shared" si="0"/>
        <v>6385.98</v>
      </c>
    </row>
    <row r="19" spans="2:9" x14ac:dyDescent="0.25">
      <c r="B19" s="88" t="s">
        <v>403</v>
      </c>
      <c r="C19" s="92" t="s">
        <v>48</v>
      </c>
      <c r="D19" s="88" t="s">
        <v>415</v>
      </c>
      <c r="E19" s="95">
        <v>1</v>
      </c>
      <c r="F19" s="88">
        <v>8861.1299999999992</v>
      </c>
      <c r="G19" s="96"/>
      <c r="H19" s="88">
        <v>4430.57</v>
      </c>
      <c r="I19" s="26">
        <f t="shared" si="0"/>
        <v>4430.57</v>
      </c>
    </row>
    <row r="20" spans="2:9" x14ac:dyDescent="0.25">
      <c r="B20" s="89" t="s">
        <v>404</v>
      </c>
      <c r="C20" s="93" t="s">
        <v>171</v>
      </c>
      <c r="D20" s="89" t="s">
        <v>415</v>
      </c>
      <c r="E20" s="95">
        <v>4</v>
      </c>
      <c r="F20" s="89">
        <v>6723.63</v>
      </c>
      <c r="G20" s="96"/>
      <c r="H20" s="89">
        <v>3361.82</v>
      </c>
      <c r="I20" s="26">
        <f t="shared" si="0"/>
        <v>13447.28</v>
      </c>
    </row>
    <row r="21" spans="2:9" x14ac:dyDescent="0.25">
      <c r="B21" s="88" t="s">
        <v>405</v>
      </c>
      <c r="C21" s="92" t="s">
        <v>90</v>
      </c>
      <c r="D21" s="88" t="s">
        <v>415</v>
      </c>
      <c r="E21" s="95">
        <v>2</v>
      </c>
      <c r="F21" s="88">
        <v>7757.98</v>
      </c>
      <c r="G21" s="96"/>
      <c r="H21" s="88">
        <v>3878.99</v>
      </c>
      <c r="I21" s="26">
        <f t="shared" si="0"/>
        <v>7757.98</v>
      </c>
    </row>
    <row r="22" spans="2:9" x14ac:dyDescent="0.25">
      <c r="B22" s="89" t="s">
        <v>406</v>
      </c>
      <c r="C22" s="93" t="s">
        <v>92</v>
      </c>
      <c r="D22" s="89" t="s">
        <v>415</v>
      </c>
      <c r="E22" s="95">
        <v>1</v>
      </c>
      <c r="F22" s="89">
        <v>11964.26</v>
      </c>
      <c r="G22" s="96"/>
      <c r="H22" s="89">
        <v>5982.13</v>
      </c>
      <c r="I22" s="26">
        <f t="shared" si="0"/>
        <v>5982.13</v>
      </c>
    </row>
    <row r="23" spans="2:9" x14ac:dyDescent="0.25">
      <c r="B23" s="88" t="s">
        <v>407</v>
      </c>
      <c r="C23" s="92" t="s">
        <v>192</v>
      </c>
      <c r="D23" s="88" t="s">
        <v>415</v>
      </c>
      <c r="E23" s="95">
        <v>3</v>
      </c>
      <c r="F23" s="88">
        <v>7940.67</v>
      </c>
      <c r="G23" s="96"/>
      <c r="H23" s="88">
        <v>3970.34</v>
      </c>
      <c r="I23" s="26">
        <f t="shared" si="0"/>
        <v>11911.02</v>
      </c>
    </row>
    <row r="24" spans="2:9" x14ac:dyDescent="0.25">
      <c r="B24" s="89" t="s">
        <v>408</v>
      </c>
      <c r="C24" s="93" t="s">
        <v>96</v>
      </c>
      <c r="D24" s="89" t="s">
        <v>415</v>
      </c>
      <c r="E24" s="90">
        <v>1</v>
      </c>
      <c r="F24" s="89">
        <v>8249.3700000000008</v>
      </c>
      <c r="G24" s="90"/>
      <c r="H24" s="89">
        <v>4124.6899999999996</v>
      </c>
      <c r="I24" s="26">
        <f t="shared" si="0"/>
        <v>4124.6899999999996</v>
      </c>
    </row>
    <row r="25" spans="2:9" x14ac:dyDescent="0.25">
      <c r="B25" s="88" t="s">
        <v>409</v>
      </c>
      <c r="C25" s="92" t="s">
        <v>97</v>
      </c>
      <c r="D25" s="88" t="s">
        <v>415</v>
      </c>
      <c r="E25" s="90">
        <v>1</v>
      </c>
      <c r="F25" s="88">
        <v>5293.74</v>
      </c>
      <c r="G25" s="90"/>
      <c r="H25" s="88">
        <v>2646.87</v>
      </c>
      <c r="I25" s="26">
        <f t="shared" si="0"/>
        <v>2646.87</v>
      </c>
    </row>
    <row r="26" spans="2:9" x14ac:dyDescent="0.25">
      <c r="B26" s="89" t="s">
        <v>410</v>
      </c>
      <c r="C26" s="93" t="s">
        <v>89</v>
      </c>
      <c r="D26" s="89" t="s">
        <v>415</v>
      </c>
      <c r="E26" s="90">
        <v>2</v>
      </c>
      <c r="F26" s="89">
        <v>10020.25</v>
      </c>
      <c r="G26" s="90"/>
      <c r="H26" s="89">
        <v>5010.13</v>
      </c>
      <c r="I26" s="26">
        <f t="shared" si="0"/>
        <v>10020.26</v>
      </c>
    </row>
    <row r="27" spans="2:9" x14ac:dyDescent="0.25">
      <c r="B27" s="88" t="s">
        <v>411</v>
      </c>
      <c r="C27" s="92" t="s">
        <v>172</v>
      </c>
      <c r="D27" s="88" t="s">
        <v>415</v>
      </c>
      <c r="E27" s="56">
        <v>1</v>
      </c>
      <c r="F27" s="88">
        <v>11160.65</v>
      </c>
      <c r="G27" s="57">
        <v>2415.84</v>
      </c>
      <c r="H27" s="88">
        <v>5580.33</v>
      </c>
      <c r="I27" s="26">
        <f t="shared" si="0"/>
        <v>5580.33</v>
      </c>
    </row>
    <row r="28" spans="2:9" x14ac:dyDescent="0.25">
      <c r="B28" s="89" t="s">
        <v>412</v>
      </c>
      <c r="C28" s="93" t="s">
        <v>91</v>
      </c>
      <c r="D28" s="89" t="s">
        <v>415</v>
      </c>
      <c r="E28" s="56">
        <v>2</v>
      </c>
      <c r="F28" s="89">
        <v>9688.74</v>
      </c>
      <c r="G28" s="57">
        <v>4838.17</v>
      </c>
      <c r="H28" s="89">
        <v>4844.37</v>
      </c>
      <c r="I28" s="26">
        <f t="shared" si="0"/>
        <v>9688.74</v>
      </c>
    </row>
    <row r="29" spans="2:9" x14ac:dyDescent="0.25">
      <c r="B29" s="88" t="s">
        <v>413</v>
      </c>
      <c r="C29" s="92" t="s">
        <v>103</v>
      </c>
      <c r="D29" s="88" t="s">
        <v>415</v>
      </c>
      <c r="E29" s="56">
        <v>1</v>
      </c>
      <c r="F29" s="88">
        <v>5195.79</v>
      </c>
      <c r="G29" s="57"/>
      <c r="H29" s="88">
        <v>2597.9</v>
      </c>
      <c r="I29" s="26">
        <f t="shared" si="0"/>
        <v>2597.9</v>
      </c>
    </row>
    <row r="30" spans="2:9" x14ac:dyDescent="0.25">
      <c r="B30" s="89" t="s">
        <v>414</v>
      </c>
      <c r="C30" s="93" t="s">
        <v>104</v>
      </c>
      <c r="D30" s="89" t="s">
        <v>415</v>
      </c>
      <c r="E30" s="56">
        <v>1</v>
      </c>
      <c r="F30" s="89">
        <v>7690.05</v>
      </c>
      <c r="G30" s="57">
        <v>6707.8</v>
      </c>
      <c r="H30" s="89">
        <v>3845.03</v>
      </c>
      <c r="I30" s="26">
        <f t="shared" si="0"/>
        <v>3845.03</v>
      </c>
    </row>
    <row r="31" spans="2:9" x14ac:dyDescent="0.25">
      <c r="B31" s="67"/>
      <c r="C31" s="68"/>
      <c r="D31" s="68"/>
      <c r="E31" s="68"/>
      <c r="F31" s="69"/>
      <c r="G31" s="27"/>
      <c r="H31" s="28" t="s">
        <v>16</v>
      </c>
      <c r="I31" s="29">
        <f>SUM(I27:I30)</f>
        <v>21712</v>
      </c>
    </row>
    <row r="32" spans="2:9" x14ac:dyDescent="0.25">
      <c r="B32" s="30"/>
      <c r="C32" s="31"/>
      <c r="D32" s="32" t="s">
        <v>17</v>
      </c>
      <c r="E32" s="70">
        <f>SUM(G27:G30)</f>
        <v>13961.810000000001</v>
      </c>
      <c r="F32" s="71"/>
      <c r="G32" s="33"/>
      <c r="H32" s="28" t="s">
        <v>18</v>
      </c>
      <c r="I32" s="34">
        <v>0</v>
      </c>
    </row>
    <row r="33" spans="2:9" x14ac:dyDescent="0.25">
      <c r="B33" s="30"/>
      <c r="C33" s="31"/>
      <c r="D33" s="32" t="s">
        <v>19</v>
      </c>
      <c r="E33" s="70">
        <f>SUM(I27:I30)</f>
        <v>21712</v>
      </c>
      <c r="F33" s="71"/>
      <c r="G33" s="33"/>
      <c r="H33" s="35" t="s">
        <v>20</v>
      </c>
      <c r="I33" s="34">
        <v>0</v>
      </c>
    </row>
    <row r="34" spans="2:9" x14ac:dyDescent="0.25">
      <c r="B34" s="30"/>
      <c r="C34" s="31"/>
      <c r="D34" s="32" t="s">
        <v>21</v>
      </c>
      <c r="E34" s="80">
        <f>E32-E33</f>
        <v>-7750.1899999999987</v>
      </c>
      <c r="F34" s="81"/>
      <c r="G34" s="36"/>
      <c r="H34" s="28" t="s">
        <v>22</v>
      </c>
      <c r="I34" s="37">
        <f>SUM(I31:I33)</f>
        <v>21712</v>
      </c>
    </row>
    <row r="35" spans="2:9" x14ac:dyDescent="0.25">
      <c r="B35" s="30"/>
      <c r="C35" s="31"/>
      <c r="D35" s="32"/>
      <c r="E35" s="82"/>
      <c r="F35" s="83"/>
      <c r="G35" s="38"/>
      <c r="H35" s="28" t="s">
        <v>23</v>
      </c>
      <c r="I35" s="37">
        <f>I34*0.05</f>
        <v>1085.6000000000001</v>
      </c>
    </row>
    <row r="36" spans="2:9" x14ac:dyDescent="0.25">
      <c r="B36" s="30"/>
      <c r="C36" s="31"/>
      <c r="D36" s="39"/>
      <c r="E36" s="39"/>
      <c r="F36" s="40"/>
      <c r="G36" s="40"/>
      <c r="H36" s="28" t="s">
        <v>24</v>
      </c>
      <c r="I36" s="34"/>
    </row>
    <row r="37" spans="2:9" ht="15.75" x14ac:dyDescent="0.25">
      <c r="B37" s="77" t="s">
        <v>25</v>
      </c>
      <c r="C37" s="78"/>
      <c r="D37" s="78"/>
      <c r="E37" s="78"/>
      <c r="F37" s="79"/>
      <c r="G37" s="41"/>
      <c r="H37" s="42" t="s">
        <v>26</v>
      </c>
      <c r="I37" s="43">
        <f>SUM(I34:I36)</f>
        <v>22797.599999999999</v>
      </c>
    </row>
  </sheetData>
  <autoFilter ref="B14:I37" xr:uid="{B7555399-1473-420D-A9BF-5D9EDEAB72D5}"/>
  <mergeCells count="25">
    <mergeCell ref="B37:F37"/>
    <mergeCell ref="F13:I13"/>
    <mergeCell ref="B31:F31"/>
    <mergeCell ref="E32:F32"/>
    <mergeCell ref="E33:F33"/>
    <mergeCell ref="E34:F34"/>
    <mergeCell ref="E35:F35"/>
    <mergeCell ref="E11:F11"/>
    <mergeCell ref="H11:I11"/>
    <mergeCell ref="E12:F12"/>
    <mergeCell ref="H12:I12"/>
    <mergeCell ref="C11:D11"/>
    <mergeCell ref="C12:D12"/>
    <mergeCell ref="E9:F9"/>
    <mergeCell ref="H9:I9"/>
    <mergeCell ref="E10:F10"/>
    <mergeCell ref="H10:I10"/>
    <mergeCell ref="C9:D9"/>
    <mergeCell ref="C10:D10"/>
    <mergeCell ref="E1:F5"/>
    <mergeCell ref="H1:I5"/>
    <mergeCell ref="E8:F8"/>
    <mergeCell ref="H8:I8"/>
    <mergeCell ref="C7:D7"/>
    <mergeCell ref="C8:D8"/>
  </mergeCells>
  <hyperlinks>
    <hyperlink ref="C11" r:id="rId1" xr:uid="{654E2C61-0DB7-4169-8CDA-9A56370D86F8}"/>
  </hyperlinks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E224B-BC2F-465F-81CA-F8BD556D9C19}">
  <dimension ref="B1:I28"/>
  <sheetViews>
    <sheetView topLeftCell="A6" workbookViewId="0">
      <selection activeCell="I25" sqref="I25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8.140625" bestFit="1" customWidth="1"/>
    <col min="5" max="5" width="7.28515625" customWidth="1"/>
    <col min="6" max="6" width="15.7109375" customWidth="1"/>
    <col min="7" max="7" width="14.710937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60" t="s">
        <v>27</v>
      </c>
      <c r="F1" s="60"/>
      <c r="G1" s="44"/>
      <c r="H1" s="60" t="s">
        <v>32</v>
      </c>
      <c r="I1" s="61"/>
    </row>
    <row r="2" spans="2:9" ht="15" customHeight="1" x14ac:dyDescent="0.25">
      <c r="B2" s="4"/>
      <c r="E2" s="62"/>
      <c r="F2" s="62"/>
      <c r="G2" s="45"/>
      <c r="H2" s="62"/>
      <c r="I2" s="63"/>
    </row>
    <row r="3" spans="2:9" ht="15" customHeight="1" x14ac:dyDescent="0.25">
      <c r="B3" s="4"/>
      <c r="E3" s="62"/>
      <c r="F3" s="62"/>
      <c r="G3" s="45"/>
      <c r="H3" s="62"/>
      <c r="I3" s="63"/>
    </row>
    <row r="4" spans="2:9" ht="15" customHeight="1" x14ac:dyDescent="0.25">
      <c r="B4" s="4"/>
      <c r="E4" s="62"/>
      <c r="F4" s="62"/>
      <c r="G4" s="45"/>
      <c r="H4" s="62"/>
      <c r="I4" s="63"/>
    </row>
    <row r="5" spans="2:9" ht="15" customHeight="1" x14ac:dyDescent="0.25">
      <c r="B5" s="5"/>
      <c r="C5" s="1"/>
      <c r="D5" s="1"/>
      <c r="E5" s="64"/>
      <c r="F5" s="64"/>
      <c r="G5" s="46"/>
      <c r="H5" s="64"/>
      <c r="I5" s="65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7" t="s">
        <v>6</v>
      </c>
      <c r="C7" s="84" t="s">
        <v>37</v>
      </c>
      <c r="D7" s="85"/>
      <c r="E7" s="9" t="s">
        <v>7</v>
      </c>
      <c r="F7" s="10" t="e">
        <f>#REF!</f>
        <v>#REF!</v>
      </c>
      <c r="G7" s="10"/>
      <c r="H7" s="11" t="s">
        <v>8</v>
      </c>
      <c r="I7" s="12"/>
    </row>
    <row r="8" spans="2:9" x14ac:dyDescent="0.25">
      <c r="B8" s="48" t="s">
        <v>9</v>
      </c>
      <c r="C8" s="84" t="s">
        <v>38</v>
      </c>
      <c r="D8" s="85"/>
      <c r="E8" s="72" t="s">
        <v>10</v>
      </c>
      <c r="F8" s="72"/>
      <c r="G8" s="13"/>
      <c r="H8" s="76">
        <v>13064411532</v>
      </c>
      <c r="I8" s="76"/>
    </row>
    <row r="9" spans="2:9" x14ac:dyDescent="0.25">
      <c r="B9" s="48" t="s">
        <v>11</v>
      </c>
      <c r="C9" s="84" t="s">
        <v>39</v>
      </c>
      <c r="D9" s="85"/>
      <c r="E9" s="72" t="s">
        <v>12</v>
      </c>
      <c r="F9" s="72"/>
      <c r="G9" s="13"/>
      <c r="H9" s="75"/>
      <c r="I9" s="75"/>
    </row>
    <row r="10" spans="2:9" x14ac:dyDescent="0.25">
      <c r="B10" s="48"/>
      <c r="C10" s="84"/>
      <c r="D10" s="85"/>
      <c r="E10" s="72" t="s">
        <v>13</v>
      </c>
      <c r="F10" s="72"/>
      <c r="G10" s="13"/>
      <c r="H10" s="73"/>
      <c r="I10" s="73"/>
    </row>
    <row r="11" spans="2:9" x14ac:dyDescent="0.25">
      <c r="B11" s="48"/>
      <c r="C11" s="86" t="s">
        <v>40</v>
      </c>
      <c r="D11" s="85"/>
      <c r="E11" s="72"/>
      <c r="F11" s="72"/>
      <c r="G11" s="13"/>
      <c r="H11" s="73"/>
      <c r="I11" s="73"/>
    </row>
    <row r="12" spans="2:9" x14ac:dyDescent="0.25">
      <c r="B12" s="49"/>
      <c r="C12" s="84" t="e">
        <f>#REF!</f>
        <v>#REF!</v>
      </c>
      <c r="D12" s="85"/>
      <c r="E12" s="87"/>
      <c r="F12" s="87"/>
      <c r="G12" s="14"/>
      <c r="H12" s="74"/>
      <c r="I12" s="74"/>
    </row>
    <row r="13" spans="2:9" ht="15.75" thickBot="1" x14ac:dyDescent="0.3">
      <c r="B13" s="15"/>
      <c r="C13" s="16"/>
      <c r="D13" s="16"/>
      <c r="E13" s="16"/>
      <c r="F13" s="66" t="s">
        <v>3</v>
      </c>
      <c r="G13" s="66"/>
      <c r="H13" s="66"/>
      <c r="I13" s="66"/>
    </row>
    <row r="14" spans="2:9" ht="15.75" thickBot="1" x14ac:dyDescent="0.3">
      <c r="B14" s="17" t="s">
        <v>0</v>
      </c>
      <c r="C14" s="18" t="s">
        <v>14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15</v>
      </c>
    </row>
    <row r="15" spans="2:9" x14ac:dyDescent="0.25">
      <c r="B15" s="88" t="s">
        <v>416</v>
      </c>
      <c r="C15" s="92" t="s">
        <v>97</v>
      </c>
      <c r="D15" s="88" t="s">
        <v>423</v>
      </c>
      <c r="E15" s="56">
        <v>1</v>
      </c>
      <c r="F15" s="88">
        <v>57500.78</v>
      </c>
      <c r="G15" s="24">
        <f>ROUND(E15*F15,2)</f>
        <v>57500.78</v>
      </c>
      <c r="H15" s="88">
        <v>31625.43</v>
      </c>
      <c r="I15" s="26">
        <f t="shared" ref="I15" si="0">ROUND(E15*H15,2)</f>
        <v>31625.43</v>
      </c>
    </row>
    <row r="16" spans="2:9" x14ac:dyDescent="0.25">
      <c r="B16" s="89" t="s">
        <v>417</v>
      </c>
      <c r="C16" s="93" t="s">
        <v>103</v>
      </c>
      <c r="D16" s="89" t="s">
        <v>424</v>
      </c>
      <c r="E16" s="56">
        <v>1</v>
      </c>
      <c r="F16" s="89">
        <v>94045.119999999995</v>
      </c>
      <c r="G16" s="24">
        <f t="shared" ref="G16:G21" si="1">ROUND(E16*F16,2)</f>
        <v>94045.119999999995</v>
      </c>
      <c r="H16" s="89">
        <v>51724.82</v>
      </c>
      <c r="I16" s="26">
        <f t="shared" ref="I16:I21" si="2">ROUND(E16*H16,2)</f>
        <v>51724.82</v>
      </c>
    </row>
    <row r="17" spans="2:9" x14ac:dyDescent="0.25">
      <c r="B17" s="88" t="s">
        <v>418</v>
      </c>
      <c r="C17" s="92" t="s">
        <v>293</v>
      </c>
      <c r="D17" s="97" t="s">
        <v>425</v>
      </c>
      <c r="E17" s="56">
        <v>4</v>
      </c>
      <c r="F17" s="88">
        <v>93190.26</v>
      </c>
      <c r="G17" s="24">
        <f t="shared" si="1"/>
        <v>372761.04</v>
      </c>
      <c r="H17" s="88">
        <v>51524.639999999999</v>
      </c>
      <c r="I17" s="26">
        <f t="shared" si="2"/>
        <v>206098.56</v>
      </c>
    </row>
    <row r="18" spans="2:9" x14ac:dyDescent="0.25">
      <c r="B18" s="89" t="s">
        <v>419</v>
      </c>
      <c r="C18" s="93" t="s">
        <v>426</v>
      </c>
      <c r="D18" s="98" t="s">
        <v>427</v>
      </c>
      <c r="E18" s="56">
        <v>2</v>
      </c>
      <c r="F18" s="89">
        <v>59935.9</v>
      </c>
      <c r="G18" s="24">
        <f t="shared" si="1"/>
        <v>119871.8</v>
      </c>
      <c r="H18" s="89">
        <v>32964.75</v>
      </c>
      <c r="I18" s="26">
        <f t="shared" si="2"/>
        <v>65929.5</v>
      </c>
    </row>
    <row r="19" spans="2:9" x14ac:dyDescent="0.25">
      <c r="B19" s="88" t="s">
        <v>420</v>
      </c>
      <c r="C19" s="92" t="s">
        <v>94</v>
      </c>
      <c r="D19" s="97" t="s">
        <v>428</v>
      </c>
      <c r="E19" s="56">
        <v>1</v>
      </c>
      <c r="F19" s="88">
        <v>83193.78</v>
      </c>
      <c r="G19" s="24">
        <f t="shared" si="1"/>
        <v>83193.78</v>
      </c>
      <c r="H19" s="88">
        <v>45756.58</v>
      </c>
      <c r="I19" s="26">
        <f t="shared" si="2"/>
        <v>45756.58</v>
      </c>
    </row>
    <row r="20" spans="2:9" x14ac:dyDescent="0.25">
      <c r="B20" s="89" t="s">
        <v>421</v>
      </c>
      <c r="C20" s="93" t="s">
        <v>429</v>
      </c>
      <c r="D20" s="89" t="s">
        <v>430</v>
      </c>
      <c r="E20" s="53">
        <v>5</v>
      </c>
      <c r="F20" s="89">
        <v>65466.7</v>
      </c>
      <c r="G20" s="24">
        <f t="shared" si="1"/>
        <v>327333.5</v>
      </c>
      <c r="H20" s="89">
        <v>36006.69</v>
      </c>
      <c r="I20" s="26">
        <f t="shared" si="2"/>
        <v>180033.45</v>
      </c>
    </row>
    <row r="21" spans="2:9" x14ac:dyDescent="0.25">
      <c r="B21" s="88" t="s">
        <v>422</v>
      </c>
      <c r="C21" s="92" t="s">
        <v>431</v>
      </c>
      <c r="D21" s="88" t="s">
        <v>432</v>
      </c>
      <c r="E21" s="53">
        <v>4</v>
      </c>
      <c r="F21" s="88">
        <v>61945.72</v>
      </c>
      <c r="G21" s="24">
        <f t="shared" si="1"/>
        <v>247782.88</v>
      </c>
      <c r="H21" s="88">
        <v>34070.15</v>
      </c>
      <c r="I21" s="26">
        <f t="shared" si="2"/>
        <v>136280.6</v>
      </c>
    </row>
    <row r="22" spans="2:9" x14ac:dyDescent="0.25">
      <c r="B22" s="67"/>
      <c r="C22" s="68"/>
      <c r="D22" s="68"/>
      <c r="E22" s="68"/>
      <c r="F22" s="69"/>
      <c r="G22" s="27"/>
      <c r="H22" s="28" t="s">
        <v>16</v>
      </c>
      <c r="I22" s="29">
        <f>SUM(I15:I21)</f>
        <v>717448.94000000006</v>
      </c>
    </row>
    <row r="23" spans="2:9" x14ac:dyDescent="0.25">
      <c r="B23" s="30"/>
      <c r="C23" s="31"/>
      <c r="D23" s="32" t="s">
        <v>17</v>
      </c>
      <c r="E23" s="70">
        <f>SUM(G15:G21)</f>
        <v>1302488.8999999999</v>
      </c>
      <c r="F23" s="71"/>
      <c r="G23" s="33"/>
      <c r="H23" s="28" t="s">
        <v>18</v>
      </c>
      <c r="I23" s="34">
        <v>0</v>
      </c>
    </row>
    <row r="24" spans="2:9" x14ac:dyDescent="0.25">
      <c r="B24" s="30"/>
      <c r="C24" s="31"/>
      <c r="D24" s="32" t="s">
        <v>19</v>
      </c>
      <c r="E24" s="70">
        <f>SUM(I15:I21)</f>
        <v>717448.94000000006</v>
      </c>
      <c r="F24" s="71"/>
      <c r="G24" s="33"/>
      <c r="H24" s="35" t="s">
        <v>20</v>
      </c>
      <c r="I24" s="34">
        <v>0</v>
      </c>
    </row>
    <row r="25" spans="2:9" x14ac:dyDescent="0.25">
      <c r="B25" s="30"/>
      <c r="C25" s="31"/>
      <c r="D25" s="32" t="s">
        <v>21</v>
      </c>
      <c r="E25" s="80">
        <f>E23-E24</f>
        <v>585039.95999999985</v>
      </c>
      <c r="F25" s="81"/>
      <c r="G25" s="36"/>
      <c r="H25" s="28" t="s">
        <v>22</v>
      </c>
      <c r="I25" s="37">
        <f>SUM(I22:I24)</f>
        <v>717448.94000000006</v>
      </c>
    </row>
    <row r="26" spans="2:9" x14ac:dyDescent="0.25">
      <c r="B26" s="30"/>
      <c r="C26" s="31"/>
      <c r="D26" s="32"/>
      <c r="E26" s="82"/>
      <c r="F26" s="83"/>
      <c r="G26" s="38"/>
      <c r="H26" s="28" t="s">
        <v>23</v>
      </c>
      <c r="I26" s="37">
        <f>I25*0.05</f>
        <v>35872.447000000007</v>
      </c>
    </row>
    <row r="27" spans="2:9" x14ac:dyDescent="0.25">
      <c r="B27" s="30"/>
      <c r="C27" s="31"/>
      <c r="D27" s="39"/>
      <c r="E27" s="39"/>
      <c r="F27" s="40"/>
      <c r="G27" s="40"/>
      <c r="H27" s="28" t="s">
        <v>24</v>
      </c>
      <c r="I27" s="34"/>
    </row>
    <row r="28" spans="2:9" ht="15.75" x14ac:dyDescent="0.25">
      <c r="B28" s="77" t="s">
        <v>25</v>
      </c>
      <c r="C28" s="78"/>
      <c r="D28" s="78"/>
      <c r="E28" s="78"/>
      <c r="F28" s="79"/>
      <c r="G28" s="41"/>
      <c r="H28" s="42" t="s">
        <v>26</v>
      </c>
      <c r="I28" s="43">
        <f>SUM(I25:I27)</f>
        <v>753321.3870000001</v>
      </c>
    </row>
  </sheetData>
  <autoFilter ref="B14:I28" xr:uid="{066E224B-BC2F-465F-81CA-F8BD556D9C19}"/>
  <mergeCells count="25">
    <mergeCell ref="B28:F28"/>
    <mergeCell ref="F13:I13"/>
    <mergeCell ref="B22:F22"/>
    <mergeCell ref="E23:F23"/>
    <mergeCell ref="E24:F24"/>
    <mergeCell ref="E25:F25"/>
    <mergeCell ref="E26:F26"/>
    <mergeCell ref="E11:F11"/>
    <mergeCell ref="H11:I11"/>
    <mergeCell ref="E12:F12"/>
    <mergeCell ref="H12:I12"/>
    <mergeCell ref="C11:D11"/>
    <mergeCell ref="C12:D12"/>
    <mergeCell ref="E9:F9"/>
    <mergeCell ref="H9:I9"/>
    <mergeCell ref="E10:F10"/>
    <mergeCell ref="H10:I10"/>
    <mergeCell ref="C9:D9"/>
    <mergeCell ref="C10:D10"/>
    <mergeCell ref="E1:F5"/>
    <mergeCell ref="H1:I5"/>
    <mergeCell ref="E8:F8"/>
    <mergeCell ref="H8:I8"/>
    <mergeCell ref="C7:D7"/>
    <mergeCell ref="C8:D8"/>
  </mergeCells>
  <hyperlinks>
    <hyperlink ref="C11" r:id="rId1" xr:uid="{C5551846-0571-4EC6-AF0A-E8EE469EC197}"/>
  </hyperlinks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38555-1778-4D1E-B859-18FD678FD294}">
  <dimension ref="B1:I331"/>
  <sheetViews>
    <sheetView tabSelected="1" topLeftCell="A307" workbookViewId="0">
      <selection activeCell="I331" sqref="I331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5.85546875" customWidth="1"/>
    <col min="7" max="7" width="14.710937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60" t="s">
        <v>27</v>
      </c>
      <c r="F1" s="60"/>
      <c r="G1" s="44"/>
      <c r="H1" s="60" t="s">
        <v>35</v>
      </c>
      <c r="I1" s="61"/>
    </row>
    <row r="2" spans="2:9" ht="15" customHeight="1" x14ac:dyDescent="0.25">
      <c r="B2" s="4"/>
      <c r="E2" s="62"/>
      <c r="F2" s="62"/>
      <c r="G2" s="45"/>
      <c r="H2" s="62"/>
      <c r="I2" s="63"/>
    </row>
    <row r="3" spans="2:9" ht="15" customHeight="1" x14ac:dyDescent="0.25">
      <c r="B3" s="4"/>
      <c r="E3" s="62"/>
      <c r="F3" s="62"/>
      <c r="G3" s="45"/>
      <c r="H3" s="62"/>
      <c r="I3" s="63"/>
    </row>
    <row r="4" spans="2:9" ht="15" customHeight="1" x14ac:dyDescent="0.25">
      <c r="B4" s="4"/>
      <c r="E4" s="62"/>
      <c r="F4" s="62"/>
      <c r="G4" s="45"/>
      <c r="H4" s="62"/>
      <c r="I4" s="63"/>
    </row>
    <row r="5" spans="2:9" ht="15" customHeight="1" x14ac:dyDescent="0.25">
      <c r="B5" s="5"/>
      <c r="C5" s="1"/>
      <c r="D5" s="1"/>
      <c r="E5" s="64"/>
      <c r="F5" s="64"/>
      <c r="G5" s="46"/>
      <c r="H5" s="64"/>
      <c r="I5" s="65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7" t="s">
        <v>6</v>
      </c>
      <c r="C7" s="84" t="s">
        <v>37</v>
      </c>
      <c r="D7" s="85"/>
      <c r="E7" s="9" t="s">
        <v>7</v>
      </c>
      <c r="F7" s="10" t="e">
        <f>#REF!</f>
        <v>#REF!</v>
      </c>
      <c r="G7" s="10"/>
      <c r="H7" s="11" t="s">
        <v>8</v>
      </c>
      <c r="I7" s="12"/>
    </row>
    <row r="8" spans="2:9" x14ac:dyDescent="0.25">
      <c r="B8" s="48" t="s">
        <v>9</v>
      </c>
      <c r="C8" s="84" t="s">
        <v>38</v>
      </c>
      <c r="D8" s="85"/>
      <c r="E8" s="72" t="s">
        <v>10</v>
      </c>
      <c r="F8" s="72"/>
      <c r="G8" s="13"/>
      <c r="H8" s="76">
        <v>13064411532</v>
      </c>
      <c r="I8" s="76"/>
    </row>
    <row r="9" spans="2:9" x14ac:dyDescent="0.25">
      <c r="B9" s="48" t="s">
        <v>11</v>
      </c>
      <c r="C9" s="84" t="s">
        <v>39</v>
      </c>
      <c r="D9" s="85"/>
      <c r="E9" s="72" t="s">
        <v>12</v>
      </c>
      <c r="F9" s="72"/>
      <c r="G9" s="13"/>
      <c r="H9" s="75"/>
      <c r="I9" s="75"/>
    </row>
    <row r="10" spans="2:9" x14ac:dyDescent="0.25">
      <c r="B10" s="48"/>
      <c r="C10" s="84"/>
      <c r="D10" s="85"/>
      <c r="E10" s="72" t="s">
        <v>13</v>
      </c>
      <c r="F10" s="72"/>
      <c r="G10" s="13"/>
      <c r="H10" s="73"/>
      <c r="I10" s="73"/>
    </row>
    <row r="11" spans="2:9" x14ac:dyDescent="0.25">
      <c r="B11" s="48"/>
      <c r="C11" s="86" t="s">
        <v>40</v>
      </c>
      <c r="D11" s="85"/>
      <c r="E11" s="72"/>
      <c r="F11" s="72"/>
      <c r="G11" s="13"/>
      <c r="H11" s="73"/>
      <c r="I11" s="73"/>
    </row>
    <row r="12" spans="2:9" x14ac:dyDescent="0.25">
      <c r="B12" s="49"/>
      <c r="C12" s="84"/>
      <c r="D12" s="85"/>
      <c r="E12" s="87"/>
      <c r="F12" s="87"/>
      <c r="G12" s="14"/>
      <c r="H12" s="74"/>
      <c r="I12" s="74"/>
    </row>
    <row r="13" spans="2:9" ht="15.75" thickBot="1" x14ac:dyDescent="0.3">
      <c r="B13" s="15"/>
      <c r="C13" s="16"/>
      <c r="D13" s="16"/>
      <c r="E13" s="16"/>
      <c r="F13" s="66" t="s">
        <v>3</v>
      </c>
      <c r="G13" s="66"/>
      <c r="H13" s="66"/>
      <c r="I13" s="66"/>
    </row>
    <row r="14" spans="2:9" ht="15.75" thickBot="1" x14ac:dyDescent="0.3">
      <c r="B14" s="17" t="s">
        <v>0</v>
      </c>
      <c r="C14" s="18" t="s">
        <v>14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15</v>
      </c>
    </row>
    <row r="15" spans="2:9" x14ac:dyDescent="0.25">
      <c r="B15" s="88" t="s">
        <v>41</v>
      </c>
      <c r="C15" s="92" t="s">
        <v>47</v>
      </c>
      <c r="D15" s="88" t="s">
        <v>53</v>
      </c>
      <c r="E15" s="90">
        <v>6</v>
      </c>
      <c r="F15" s="88">
        <v>506.83</v>
      </c>
      <c r="G15" s="91"/>
      <c r="H15" s="88">
        <v>253.42</v>
      </c>
      <c r="I15" s="26">
        <f>ROUND(E15*H15,2)</f>
        <v>1520.52</v>
      </c>
    </row>
    <row r="16" spans="2:9" x14ac:dyDescent="0.25">
      <c r="B16" s="89" t="s">
        <v>42</v>
      </c>
      <c r="C16" s="93" t="s">
        <v>48</v>
      </c>
      <c r="D16" s="89" t="s">
        <v>54</v>
      </c>
      <c r="E16" s="90">
        <v>2</v>
      </c>
      <c r="F16" s="89">
        <v>703.83</v>
      </c>
      <c r="G16" s="91"/>
      <c r="H16" s="89">
        <v>351.92</v>
      </c>
      <c r="I16" s="26">
        <f t="shared" ref="I16:I79" si="0">ROUND(E16*H16,2)</f>
        <v>703.84</v>
      </c>
    </row>
    <row r="17" spans="2:9" ht="30" x14ac:dyDescent="0.25">
      <c r="B17" s="88" t="s">
        <v>43</v>
      </c>
      <c r="C17" s="92" t="s">
        <v>49</v>
      </c>
      <c r="D17" s="88" t="s">
        <v>55</v>
      </c>
      <c r="E17" s="90">
        <v>24</v>
      </c>
      <c r="F17" s="88">
        <v>786.41</v>
      </c>
      <c r="G17" s="91"/>
      <c r="H17" s="88">
        <v>393.21</v>
      </c>
      <c r="I17" s="26">
        <f t="shared" si="0"/>
        <v>9437.0400000000009</v>
      </c>
    </row>
    <row r="18" spans="2:9" x14ac:dyDescent="0.25">
      <c r="B18" s="89" t="s">
        <v>44</v>
      </c>
      <c r="C18" s="93" t="s">
        <v>50</v>
      </c>
      <c r="D18" s="89" t="s">
        <v>54</v>
      </c>
      <c r="E18" s="53">
        <v>8</v>
      </c>
      <c r="F18" s="89">
        <v>825.82</v>
      </c>
      <c r="G18" s="24">
        <v>6606.56</v>
      </c>
      <c r="H18" s="89">
        <v>412.91</v>
      </c>
      <c r="I18" s="26">
        <f t="shared" si="0"/>
        <v>3303.28</v>
      </c>
    </row>
    <row r="19" spans="2:9" x14ac:dyDescent="0.25">
      <c r="B19" s="88" t="s">
        <v>45</v>
      </c>
      <c r="C19" s="92" t="s">
        <v>51</v>
      </c>
      <c r="D19" s="88" t="s">
        <v>56</v>
      </c>
      <c r="E19" s="53">
        <v>16</v>
      </c>
      <c r="F19" s="88">
        <v>437.83</v>
      </c>
      <c r="G19" s="24">
        <v>7005.28</v>
      </c>
      <c r="H19" s="88">
        <v>218.92</v>
      </c>
      <c r="I19" s="26">
        <f t="shared" si="0"/>
        <v>3502.72</v>
      </c>
    </row>
    <row r="20" spans="2:9" x14ac:dyDescent="0.25">
      <c r="B20" s="89" t="s">
        <v>46</v>
      </c>
      <c r="C20" s="93" t="s">
        <v>52</v>
      </c>
      <c r="D20" s="89" t="s">
        <v>57</v>
      </c>
      <c r="E20" s="23">
        <v>4</v>
      </c>
      <c r="F20" s="89">
        <v>322.31</v>
      </c>
      <c r="G20" s="24"/>
      <c r="H20" s="89">
        <v>161.16</v>
      </c>
      <c r="I20" s="26">
        <f t="shared" si="0"/>
        <v>644.64</v>
      </c>
    </row>
    <row r="21" spans="2:9" x14ac:dyDescent="0.25">
      <c r="B21" s="88" t="s">
        <v>58</v>
      </c>
      <c r="C21" s="92" t="s">
        <v>89</v>
      </c>
      <c r="D21" s="88" t="s">
        <v>105</v>
      </c>
      <c r="E21" s="58">
        <v>2</v>
      </c>
      <c r="F21" s="88">
        <v>79.209999999999994</v>
      </c>
      <c r="G21" s="24">
        <f>ROUND(E21*F21,2)</f>
        <v>158.41999999999999</v>
      </c>
      <c r="H21" s="88">
        <v>51.49</v>
      </c>
      <c r="I21" s="26">
        <f t="shared" si="0"/>
        <v>102.98</v>
      </c>
    </row>
    <row r="22" spans="2:9" x14ac:dyDescent="0.25">
      <c r="B22" s="89" t="s">
        <v>59</v>
      </c>
      <c r="C22" s="93" t="s">
        <v>90</v>
      </c>
      <c r="D22" s="89" t="s">
        <v>105</v>
      </c>
      <c r="E22" s="58">
        <v>2</v>
      </c>
      <c r="F22" s="89">
        <v>93.37</v>
      </c>
      <c r="G22" s="24">
        <f t="shared" ref="G22:G51" si="1">ROUND(E22*F22,2)</f>
        <v>186.74</v>
      </c>
      <c r="H22" s="89">
        <v>60.69</v>
      </c>
      <c r="I22" s="26">
        <f t="shared" si="0"/>
        <v>121.38</v>
      </c>
    </row>
    <row r="23" spans="2:9" x14ac:dyDescent="0.25">
      <c r="B23" s="88" t="s">
        <v>60</v>
      </c>
      <c r="C23" s="92" t="s">
        <v>91</v>
      </c>
      <c r="D23" s="88" t="s">
        <v>106</v>
      </c>
      <c r="E23" s="58">
        <v>2</v>
      </c>
      <c r="F23" s="88">
        <v>163.07</v>
      </c>
      <c r="G23" s="24">
        <f t="shared" si="1"/>
        <v>326.14</v>
      </c>
      <c r="H23" s="88">
        <v>106</v>
      </c>
      <c r="I23" s="26">
        <f t="shared" si="0"/>
        <v>212</v>
      </c>
    </row>
    <row r="24" spans="2:9" x14ac:dyDescent="0.25">
      <c r="B24" s="89" t="s">
        <v>61</v>
      </c>
      <c r="C24" s="93" t="s">
        <v>90</v>
      </c>
      <c r="D24" s="89" t="s">
        <v>105</v>
      </c>
      <c r="E24" s="58">
        <v>2</v>
      </c>
      <c r="F24" s="89">
        <v>75.08</v>
      </c>
      <c r="G24" s="24">
        <f t="shared" si="1"/>
        <v>150.16</v>
      </c>
      <c r="H24" s="89">
        <v>48.8</v>
      </c>
      <c r="I24" s="26">
        <f t="shared" si="0"/>
        <v>97.6</v>
      </c>
    </row>
    <row r="25" spans="2:9" x14ac:dyDescent="0.25">
      <c r="B25" s="88" t="s">
        <v>62</v>
      </c>
      <c r="C25" s="92" t="s">
        <v>92</v>
      </c>
      <c r="D25" s="88" t="s">
        <v>107</v>
      </c>
      <c r="E25" s="58">
        <v>1</v>
      </c>
      <c r="F25" s="88">
        <v>65.209999999999994</v>
      </c>
      <c r="G25" s="24">
        <f t="shared" si="1"/>
        <v>65.209999999999994</v>
      </c>
      <c r="H25" s="88">
        <v>42.39</v>
      </c>
      <c r="I25" s="26">
        <f t="shared" si="0"/>
        <v>42.39</v>
      </c>
    </row>
    <row r="26" spans="2:9" x14ac:dyDescent="0.25">
      <c r="B26" s="89" t="s">
        <v>63</v>
      </c>
      <c r="C26" s="93" t="s">
        <v>90</v>
      </c>
      <c r="D26" s="89" t="s">
        <v>108</v>
      </c>
      <c r="E26" s="58">
        <v>2</v>
      </c>
      <c r="F26" s="89">
        <v>161.83000000000001</v>
      </c>
      <c r="G26" s="24">
        <f t="shared" si="1"/>
        <v>323.66000000000003</v>
      </c>
      <c r="H26" s="89">
        <v>105.19</v>
      </c>
      <c r="I26" s="26">
        <f t="shared" si="0"/>
        <v>210.38</v>
      </c>
    </row>
    <row r="27" spans="2:9" x14ac:dyDescent="0.25">
      <c r="B27" s="88" t="s">
        <v>64</v>
      </c>
      <c r="C27" s="92" t="s">
        <v>90</v>
      </c>
      <c r="D27" s="88" t="s">
        <v>106</v>
      </c>
      <c r="E27" s="58">
        <v>2</v>
      </c>
      <c r="F27" s="88">
        <v>106.34</v>
      </c>
      <c r="G27" s="24">
        <f t="shared" si="1"/>
        <v>212.68</v>
      </c>
      <c r="H27" s="88">
        <v>69.12</v>
      </c>
      <c r="I27" s="26">
        <f t="shared" si="0"/>
        <v>138.24</v>
      </c>
    </row>
    <row r="28" spans="2:9" x14ac:dyDescent="0.25">
      <c r="B28" s="89" t="s">
        <v>65</v>
      </c>
      <c r="C28" s="93" t="s">
        <v>93</v>
      </c>
      <c r="D28" s="89" t="s">
        <v>105</v>
      </c>
      <c r="E28" s="58">
        <v>6</v>
      </c>
      <c r="F28" s="89">
        <v>72.05</v>
      </c>
      <c r="G28" s="24">
        <f t="shared" si="1"/>
        <v>432.3</v>
      </c>
      <c r="H28" s="89">
        <v>46.83</v>
      </c>
      <c r="I28" s="26">
        <f t="shared" si="0"/>
        <v>280.98</v>
      </c>
    </row>
    <row r="29" spans="2:9" x14ac:dyDescent="0.25">
      <c r="B29" s="88" t="s">
        <v>66</v>
      </c>
      <c r="C29" s="92" t="s">
        <v>94</v>
      </c>
      <c r="D29" s="88" t="s">
        <v>105</v>
      </c>
      <c r="E29" s="58">
        <v>2</v>
      </c>
      <c r="F29" s="88">
        <v>76.64</v>
      </c>
      <c r="G29" s="24">
        <f t="shared" si="1"/>
        <v>153.28</v>
      </c>
      <c r="H29" s="88">
        <v>49.82</v>
      </c>
      <c r="I29" s="26">
        <f t="shared" si="0"/>
        <v>99.64</v>
      </c>
    </row>
    <row r="30" spans="2:9" x14ac:dyDescent="0.25">
      <c r="B30" s="89" t="s">
        <v>67</v>
      </c>
      <c r="C30" s="93" t="s">
        <v>95</v>
      </c>
      <c r="D30" s="89" t="s">
        <v>106</v>
      </c>
      <c r="E30" s="58">
        <v>4</v>
      </c>
      <c r="F30" s="89">
        <v>98.15</v>
      </c>
      <c r="G30" s="24">
        <f t="shared" si="1"/>
        <v>392.6</v>
      </c>
      <c r="H30" s="89">
        <v>63.8</v>
      </c>
      <c r="I30" s="26">
        <f t="shared" si="0"/>
        <v>255.2</v>
      </c>
    </row>
    <row r="31" spans="2:9" x14ac:dyDescent="0.25">
      <c r="B31" s="88" t="s">
        <v>68</v>
      </c>
      <c r="C31" s="92" t="s">
        <v>96</v>
      </c>
      <c r="D31" s="88" t="s">
        <v>105</v>
      </c>
      <c r="E31" s="56">
        <v>1</v>
      </c>
      <c r="F31" s="88">
        <v>699.23</v>
      </c>
      <c r="G31" s="24">
        <f t="shared" si="1"/>
        <v>699.23</v>
      </c>
      <c r="H31" s="88">
        <v>454.5</v>
      </c>
      <c r="I31" s="26">
        <f t="shared" si="0"/>
        <v>454.5</v>
      </c>
    </row>
    <row r="32" spans="2:9" x14ac:dyDescent="0.25">
      <c r="B32" s="89" t="s">
        <v>69</v>
      </c>
      <c r="C32" s="93" t="s">
        <v>97</v>
      </c>
      <c r="D32" s="89" t="s">
        <v>108</v>
      </c>
      <c r="E32" s="58">
        <v>1</v>
      </c>
      <c r="F32" s="89">
        <v>298.3</v>
      </c>
      <c r="G32" s="24">
        <f t="shared" si="1"/>
        <v>298.3</v>
      </c>
      <c r="H32" s="89">
        <v>193.9</v>
      </c>
      <c r="I32" s="26">
        <f t="shared" si="0"/>
        <v>193.9</v>
      </c>
    </row>
    <row r="33" spans="2:9" x14ac:dyDescent="0.25">
      <c r="B33" s="88" t="s">
        <v>70</v>
      </c>
      <c r="C33" s="92" t="s">
        <v>97</v>
      </c>
      <c r="D33" s="88" t="s">
        <v>106</v>
      </c>
      <c r="E33" s="53">
        <v>1</v>
      </c>
      <c r="F33" s="88">
        <v>133.12</v>
      </c>
      <c r="G33" s="24">
        <f t="shared" si="1"/>
        <v>133.12</v>
      </c>
      <c r="H33" s="88">
        <v>86.53</v>
      </c>
      <c r="I33" s="26">
        <f t="shared" si="0"/>
        <v>86.53</v>
      </c>
    </row>
    <row r="34" spans="2:9" x14ac:dyDescent="0.25">
      <c r="B34" s="89" t="s">
        <v>71</v>
      </c>
      <c r="C34" s="93" t="s">
        <v>97</v>
      </c>
      <c r="D34" s="89" t="s">
        <v>105</v>
      </c>
      <c r="E34" s="58">
        <v>1</v>
      </c>
      <c r="F34" s="89">
        <v>85.13</v>
      </c>
      <c r="G34" s="24">
        <f t="shared" si="1"/>
        <v>85.13</v>
      </c>
      <c r="H34" s="89">
        <v>55.33</v>
      </c>
      <c r="I34" s="26">
        <f t="shared" si="0"/>
        <v>55.33</v>
      </c>
    </row>
    <row r="35" spans="2:9" x14ac:dyDescent="0.25">
      <c r="B35" s="88" t="s">
        <v>72</v>
      </c>
      <c r="C35" s="92" t="s">
        <v>95</v>
      </c>
      <c r="D35" s="88" t="s">
        <v>108</v>
      </c>
      <c r="E35" s="58">
        <v>4</v>
      </c>
      <c r="F35" s="88">
        <v>221.36</v>
      </c>
      <c r="G35" s="24">
        <f t="shared" si="1"/>
        <v>885.44</v>
      </c>
      <c r="H35" s="88">
        <v>143.88</v>
      </c>
      <c r="I35" s="26">
        <f t="shared" si="0"/>
        <v>575.52</v>
      </c>
    </row>
    <row r="36" spans="2:9" x14ac:dyDescent="0.25">
      <c r="B36" s="89" t="s">
        <v>73</v>
      </c>
      <c r="C36" s="93" t="s">
        <v>95</v>
      </c>
      <c r="D36" s="89" t="s">
        <v>105</v>
      </c>
      <c r="E36" s="58">
        <v>4</v>
      </c>
      <c r="F36" s="89">
        <v>515.42999999999995</v>
      </c>
      <c r="G36" s="24">
        <f t="shared" si="1"/>
        <v>2061.7199999999998</v>
      </c>
      <c r="H36" s="89">
        <v>335.03</v>
      </c>
      <c r="I36" s="26">
        <f t="shared" si="0"/>
        <v>1340.12</v>
      </c>
    </row>
    <row r="37" spans="2:9" x14ac:dyDescent="0.25">
      <c r="B37" s="88" t="s">
        <v>74</v>
      </c>
      <c r="C37" s="92" t="s">
        <v>98</v>
      </c>
      <c r="D37" s="88" t="s">
        <v>108</v>
      </c>
      <c r="E37" s="58">
        <v>5</v>
      </c>
      <c r="F37" s="88">
        <v>150.63999999999999</v>
      </c>
      <c r="G37" s="24">
        <f t="shared" si="1"/>
        <v>753.2</v>
      </c>
      <c r="H37" s="88">
        <v>97.92</v>
      </c>
      <c r="I37" s="26">
        <f t="shared" si="0"/>
        <v>489.6</v>
      </c>
    </row>
    <row r="38" spans="2:9" x14ac:dyDescent="0.25">
      <c r="B38" s="89" t="s">
        <v>75</v>
      </c>
      <c r="C38" s="93" t="s">
        <v>99</v>
      </c>
      <c r="D38" s="89" t="s">
        <v>106</v>
      </c>
      <c r="E38" s="58">
        <v>3</v>
      </c>
      <c r="F38" s="89">
        <v>115.2</v>
      </c>
      <c r="G38" s="24">
        <f t="shared" si="1"/>
        <v>345.6</v>
      </c>
      <c r="H38" s="89">
        <v>74.88</v>
      </c>
      <c r="I38" s="26">
        <f t="shared" si="0"/>
        <v>224.64</v>
      </c>
    </row>
    <row r="39" spans="2:9" ht="30" x14ac:dyDescent="0.25">
      <c r="B39" s="88" t="s">
        <v>76</v>
      </c>
      <c r="C39" s="92" t="s">
        <v>100</v>
      </c>
      <c r="D39" s="88" t="s">
        <v>108</v>
      </c>
      <c r="E39" s="56">
        <v>12</v>
      </c>
      <c r="F39" s="88">
        <v>143.47</v>
      </c>
      <c r="G39" s="24">
        <f t="shared" si="1"/>
        <v>1721.64</v>
      </c>
      <c r="H39" s="88">
        <v>93.26</v>
      </c>
      <c r="I39" s="26">
        <f t="shared" si="0"/>
        <v>1119.1199999999999</v>
      </c>
    </row>
    <row r="40" spans="2:9" ht="30" x14ac:dyDescent="0.25">
      <c r="B40" s="89" t="s">
        <v>77</v>
      </c>
      <c r="C40" s="93" t="s">
        <v>100</v>
      </c>
      <c r="D40" s="89" t="s">
        <v>106</v>
      </c>
      <c r="E40" s="56">
        <v>12</v>
      </c>
      <c r="F40" s="89">
        <v>107.3</v>
      </c>
      <c r="G40" s="24">
        <f t="shared" si="1"/>
        <v>1287.5999999999999</v>
      </c>
      <c r="H40" s="89">
        <v>69.75</v>
      </c>
      <c r="I40" s="26">
        <f t="shared" si="0"/>
        <v>837</v>
      </c>
    </row>
    <row r="41" spans="2:9" x14ac:dyDescent="0.25">
      <c r="B41" s="88" t="s">
        <v>78</v>
      </c>
      <c r="C41" s="92" t="s">
        <v>101</v>
      </c>
      <c r="D41" s="88" t="s">
        <v>105</v>
      </c>
      <c r="E41" s="56">
        <v>10</v>
      </c>
      <c r="F41" s="88">
        <v>99.49</v>
      </c>
      <c r="G41" s="24">
        <f t="shared" si="1"/>
        <v>994.9</v>
      </c>
      <c r="H41" s="88">
        <v>64.67</v>
      </c>
      <c r="I41" s="26">
        <f t="shared" si="0"/>
        <v>646.70000000000005</v>
      </c>
    </row>
    <row r="42" spans="2:9" x14ac:dyDescent="0.25">
      <c r="B42" s="89" t="s">
        <v>79</v>
      </c>
      <c r="C42" s="93" t="s">
        <v>102</v>
      </c>
      <c r="D42" s="89" t="s">
        <v>105</v>
      </c>
      <c r="E42" s="58">
        <v>7</v>
      </c>
      <c r="F42" s="89">
        <v>62.05</v>
      </c>
      <c r="G42" s="24">
        <f t="shared" si="1"/>
        <v>434.35</v>
      </c>
      <c r="H42" s="89">
        <v>40.33</v>
      </c>
      <c r="I42" s="26">
        <f t="shared" si="0"/>
        <v>282.31</v>
      </c>
    </row>
    <row r="43" spans="2:9" x14ac:dyDescent="0.25">
      <c r="B43" s="88" t="s">
        <v>80</v>
      </c>
      <c r="C43" s="92" t="s">
        <v>94</v>
      </c>
      <c r="D43" s="88" t="s">
        <v>105</v>
      </c>
      <c r="E43" s="58">
        <v>2</v>
      </c>
      <c r="F43" s="88">
        <v>59.6</v>
      </c>
      <c r="G43" s="24">
        <f t="shared" si="1"/>
        <v>119.2</v>
      </c>
      <c r="H43" s="88">
        <v>38.74</v>
      </c>
      <c r="I43" s="26">
        <f t="shared" si="0"/>
        <v>77.48</v>
      </c>
    </row>
    <row r="44" spans="2:9" x14ac:dyDescent="0.25">
      <c r="B44" s="89" t="s">
        <v>81</v>
      </c>
      <c r="C44" s="93" t="s">
        <v>103</v>
      </c>
      <c r="D44" s="89" t="s">
        <v>105</v>
      </c>
      <c r="E44" s="58">
        <v>1</v>
      </c>
      <c r="F44" s="89">
        <v>27.88</v>
      </c>
      <c r="G44" s="24">
        <f t="shared" si="1"/>
        <v>27.88</v>
      </c>
      <c r="H44" s="89">
        <v>18.12</v>
      </c>
      <c r="I44" s="26">
        <f t="shared" si="0"/>
        <v>18.12</v>
      </c>
    </row>
    <row r="45" spans="2:9" x14ac:dyDescent="0.25">
      <c r="B45" s="88" t="s">
        <v>82</v>
      </c>
      <c r="C45" s="92" t="s">
        <v>103</v>
      </c>
      <c r="D45" s="88" t="s">
        <v>105</v>
      </c>
      <c r="E45" s="58">
        <v>1</v>
      </c>
      <c r="F45" s="88">
        <v>98.82</v>
      </c>
      <c r="G45" s="24">
        <f t="shared" si="1"/>
        <v>98.82</v>
      </c>
      <c r="H45" s="88">
        <v>64.23</v>
      </c>
      <c r="I45" s="26">
        <f t="shared" si="0"/>
        <v>64.23</v>
      </c>
    </row>
    <row r="46" spans="2:9" x14ac:dyDescent="0.25">
      <c r="B46" s="89" t="s">
        <v>83</v>
      </c>
      <c r="C46" s="93" t="s">
        <v>103</v>
      </c>
      <c r="D46" s="89" t="s">
        <v>108</v>
      </c>
      <c r="E46" s="58">
        <v>1</v>
      </c>
      <c r="F46" s="89">
        <v>160.52000000000001</v>
      </c>
      <c r="G46" s="24">
        <f t="shared" si="1"/>
        <v>160.52000000000001</v>
      </c>
      <c r="H46" s="89">
        <v>104.34</v>
      </c>
      <c r="I46" s="26">
        <f t="shared" si="0"/>
        <v>104.34</v>
      </c>
    </row>
    <row r="47" spans="2:9" x14ac:dyDescent="0.25">
      <c r="B47" s="88" t="s">
        <v>84</v>
      </c>
      <c r="C47" s="92" t="s">
        <v>103</v>
      </c>
      <c r="D47" s="88" t="s">
        <v>109</v>
      </c>
      <c r="E47" s="58">
        <v>1</v>
      </c>
      <c r="F47" s="88">
        <v>81.66</v>
      </c>
      <c r="G47" s="24">
        <f t="shared" si="1"/>
        <v>81.66</v>
      </c>
      <c r="H47" s="88">
        <v>53.08</v>
      </c>
      <c r="I47" s="26">
        <f t="shared" si="0"/>
        <v>53.08</v>
      </c>
    </row>
    <row r="48" spans="2:9" x14ac:dyDescent="0.25">
      <c r="B48" s="89" t="s">
        <v>85</v>
      </c>
      <c r="C48" s="93" t="s">
        <v>103</v>
      </c>
      <c r="D48" s="89" t="s">
        <v>106</v>
      </c>
      <c r="E48" s="58">
        <v>1</v>
      </c>
      <c r="F48" s="89">
        <v>116.49</v>
      </c>
      <c r="G48" s="24">
        <f t="shared" si="1"/>
        <v>116.49</v>
      </c>
      <c r="H48" s="89">
        <v>75.72</v>
      </c>
      <c r="I48" s="26">
        <f t="shared" si="0"/>
        <v>75.72</v>
      </c>
    </row>
    <row r="49" spans="2:9" x14ac:dyDescent="0.25">
      <c r="B49" s="88" t="s">
        <v>86</v>
      </c>
      <c r="C49" s="92" t="s">
        <v>104</v>
      </c>
      <c r="D49" s="88" t="s">
        <v>106</v>
      </c>
      <c r="E49" s="58">
        <v>1</v>
      </c>
      <c r="F49" s="88">
        <v>175.78</v>
      </c>
      <c r="G49" s="24">
        <f t="shared" si="1"/>
        <v>175.78</v>
      </c>
      <c r="H49" s="88">
        <v>114.26</v>
      </c>
      <c r="I49" s="26">
        <f t="shared" si="0"/>
        <v>114.26</v>
      </c>
    </row>
    <row r="50" spans="2:9" x14ac:dyDescent="0.25">
      <c r="B50" s="89" t="s">
        <v>87</v>
      </c>
      <c r="C50" s="93" t="s">
        <v>104</v>
      </c>
      <c r="D50" s="89" t="s">
        <v>108</v>
      </c>
      <c r="E50" s="53">
        <v>1</v>
      </c>
      <c r="F50" s="89">
        <v>176.22</v>
      </c>
      <c r="G50" s="24">
        <f t="shared" si="1"/>
        <v>176.22</v>
      </c>
      <c r="H50" s="89">
        <v>114.54</v>
      </c>
      <c r="I50" s="26">
        <f t="shared" si="0"/>
        <v>114.54</v>
      </c>
    </row>
    <row r="51" spans="2:9" x14ac:dyDescent="0.25">
      <c r="B51" s="88" t="s">
        <v>88</v>
      </c>
      <c r="C51" s="92" t="s">
        <v>104</v>
      </c>
      <c r="D51" s="88" t="s">
        <v>105</v>
      </c>
      <c r="E51" s="59">
        <v>1</v>
      </c>
      <c r="F51" s="88">
        <v>170.72</v>
      </c>
      <c r="G51" s="24">
        <f t="shared" si="1"/>
        <v>170.72</v>
      </c>
      <c r="H51" s="88">
        <v>110.97</v>
      </c>
      <c r="I51" s="26">
        <f t="shared" si="0"/>
        <v>110.97</v>
      </c>
    </row>
    <row r="52" spans="2:9" x14ac:dyDescent="0.25">
      <c r="B52" s="88" t="s">
        <v>110</v>
      </c>
      <c r="C52" s="92" t="s">
        <v>92</v>
      </c>
      <c r="D52" s="88" t="s">
        <v>151</v>
      </c>
      <c r="E52" s="58">
        <v>1</v>
      </c>
      <c r="F52" s="88">
        <v>165.08</v>
      </c>
      <c r="G52" s="24">
        <f>ROUND(E52*F52,2)</f>
        <v>165.08</v>
      </c>
      <c r="H52" s="88">
        <v>82.54</v>
      </c>
      <c r="I52" s="26">
        <f t="shared" si="0"/>
        <v>82.54</v>
      </c>
    </row>
    <row r="53" spans="2:9" x14ac:dyDescent="0.25">
      <c r="B53" s="89" t="s">
        <v>111</v>
      </c>
      <c r="C53" s="93" t="s">
        <v>152</v>
      </c>
      <c r="D53" s="89" t="s">
        <v>153</v>
      </c>
      <c r="E53" s="58">
        <v>2</v>
      </c>
      <c r="F53" s="89">
        <v>114.31</v>
      </c>
      <c r="G53" s="24">
        <f t="shared" ref="G53:G92" si="2">ROUND(E53*F53,2)</f>
        <v>228.62</v>
      </c>
      <c r="H53" s="89">
        <v>57.16</v>
      </c>
      <c r="I53" s="26">
        <f t="shared" si="0"/>
        <v>114.32</v>
      </c>
    </row>
    <row r="54" spans="2:9" x14ac:dyDescent="0.25">
      <c r="B54" s="88" t="s">
        <v>112</v>
      </c>
      <c r="C54" s="92" t="s">
        <v>154</v>
      </c>
      <c r="D54" s="88" t="s">
        <v>153</v>
      </c>
      <c r="E54" s="58">
        <v>5</v>
      </c>
      <c r="F54" s="88">
        <v>128.44</v>
      </c>
      <c r="G54" s="24">
        <f t="shared" si="2"/>
        <v>642.20000000000005</v>
      </c>
      <c r="H54" s="88">
        <v>64.22</v>
      </c>
      <c r="I54" s="26">
        <f t="shared" si="0"/>
        <v>321.10000000000002</v>
      </c>
    </row>
    <row r="55" spans="2:9" x14ac:dyDescent="0.25">
      <c r="B55" s="89" t="s">
        <v>113</v>
      </c>
      <c r="C55" s="93" t="s">
        <v>155</v>
      </c>
      <c r="D55" s="89" t="s">
        <v>151</v>
      </c>
      <c r="E55" s="58">
        <v>3</v>
      </c>
      <c r="F55" s="89">
        <v>145.80000000000001</v>
      </c>
      <c r="G55" s="24">
        <f t="shared" si="2"/>
        <v>437.4</v>
      </c>
      <c r="H55" s="89">
        <v>72.900000000000006</v>
      </c>
      <c r="I55" s="26">
        <f t="shared" si="0"/>
        <v>218.7</v>
      </c>
    </row>
    <row r="56" spans="2:9" x14ac:dyDescent="0.25">
      <c r="B56" s="88" t="s">
        <v>114</v>
      </c>
      <c r="C56" s="92" t="s">
        <v>156</v>
      </c>
      <c r="D56" s="88" t="s">
        <v>157</v>
      </c>
      <c r="E56" s="58">
        <v>4</v>
      </c>
      <c r="F56" s="88">
        <v>59.71</v>
      </c>
      <c r="G56" s="24">
        <f t="shared" si="2"/>
        <v>238.84</v>
      </c>
      <c r="H56" s="88">
        <v>29.86</v>
      </c>
      <c r="I56" s="26">
        <f t="shared" si="0"/>
        <v>119.44</v>
      </c>
    </row>
    <row r="57" spans="2:9" x14ac:dyDescent="0.25">
      <c r="B57" s="89" t="s">
        <v>115</v>
      </c>
      <c r="C57" s="93" t="s">
        <v>91</v>
      </c>
      <c r="D57" s="89" t="s">
        <v>151</v>
      </c>
      <c r="E57" s="58">
        <v>2</v>
      </c>
      <c r="F57" s="89">
        <v>37.14</v>
      </c>
      <c r="G57" s="24">
        <f t="shared" si="2"/>
        <v>74.28</v>
      </c>
      <c r="H57" s="89">
        <v>18.57</v>
      </c>
      <c r="I57" s="26">
        <f t="shared" si="0"/>
        <v>37.14</v>
      </c>
    </row>
    <row r="58" spans="2:9" x14ac:dyDescent="0.25">
      <c r="B58" s="88" t="s">
        <v>116</v>
      </c>
      <c r="C58" s="92" t="s">
        <v>89</v>
      </c>
      <c r="D58" s="88" t="s">
        <v>151</v>
      </c>
      <c r="E58" s="58">
        <v>2</v>
      </c>
      <c r="F58" s="88">
        <v>46.62</v>
      </c>
      <c r="G58" s="24">
        <f t="shared" si="2"/>
        <v>93.24</v>
      </c>
      <c r="H58" s="88">
        <v>23.31</v>
      </c>
      <c r="I58" s="26">
        <f t="shared" si="0"/>
        <v>46.62</v>
      </c>
    </row>
    <row r="59" spans="2:9" x14ac:dyDescent="0.25">
      <c r="B59" s="89" t="s">
        <v>117</v>
      </c>
      <c r="C59" s="93" t="s">
        <v>158</v>
      </c>
      <c r="D59" s="89" t="s">
        <v>151</v>
      </c>
      <c r="E59" s="58">
        <v>6</v>
      </c>
      <c r="F59" s="89">
        <v>83.98</v>
      </c>
      <c r="G59" s="24">
        <f t="shared" si="2"/>
        <v>503.88</v>
      </c>
      <c r="H59" s="89">
        <v>41.99</v>
      </c>
      <c r="I59" s="26">
        <f t="shared" si="0"/>
        <v>251.94</v>
      </c>
    </row>
    <row r="60" spans="2:9" ht="30" x14ac:dyDescent="0.25">
      <c r="B60" s="88" t="s">
        <v>118</v>
      </c>
      <c r="C60" s="92" t="s">
        <v>159</v>
      </c>
      <c r="D60" s="88" t="s">
        <v>160</v>
      </c>
      <c r="E60" s="58">
        <v>14</v>
      </c>
      <c r="F60" s="88">
        <v>49.93</v>
      </c>
      <c r="G60" s="24">
        <f t="shared" si="2"/>
        <v>699.02</v>
      </c>
      <c r="H60" s="88">
        <v>24.97</v>
      </c>
      <c r="I60" s="26">
        <f t="shared" si="0"/>
        <v>349.58</v>
      </c>
    </row>
    <row r="61" spans="2:9" x14ac:dyDescent="0.25">
      <c r="B61" s="89" t="s">
        <v>119</v>
      </c>
      <c r="C61" s="93" t="s">
        <v>48</v>
      </c>
      <c r="D61" s="89" t="s">
        <v>160</v>
      </c>
      <c r="E61" s="58">
        <v>1</v>
      </c>
      <c r="F61" s="89">
        <v>41.36</v>
      </c>
      <c r="G61" s="24">
        <f t="shared" si="2"/>
        <v>41.36</v>
      </c>
      <c r="H61" s="89">
        <v>20.68</v>
      </c>
      <c r="I61" s="26">
        <f t="shared" si="0"/>
        <v>20.68</v>
      </c>
    </row>
    <row r="62" spans="2:9" ht="30" x14ac:dyDescent="0.25">
      <c r="B62" s="88" t="s">
        <v>120</v>
      </c>
      <c r="C62" s="92" t="s">
        <v>161</v>
      </c>
      <c r="D62" s="88" t="s">
        <v>160</v>
      </c>
      <c r="E62" s="56">
        <v>14</v>
      </c>
      <c r="F62" s="88">
        <v>65.349999999999994</v>
      </c>
      <c r="G62" s="24">
        <f t="shared" si="2"/>
        <v>914.9</v>
      </c>
      <c r="H62" s="88">
        <v>32.68</v>
      </c>
      <c r="I62" s="26">
        <f t="shared" si="0"/>
        <v>457.52</v>
      </c>
    </row>
    <row r="63" spans="2:9" x14ac:dyDescent="0.25">
      <c r="B63" s="89" t="s">
        <v>121</v>
      </c>
      <c r="C63" s="93" t="s">
        <v>89</v>
      </c>
      <c r="D63" s="89" t="s">
        <v>153</v>
      </c>
      <c r="E63" s="58">
        <v>2</v>
      </c>
      <c r="F63" s="89">
        <v>47.11</v>
      </c>
      <c r="G63" s="24">
        <f t="shared" si="2"/>
        <v>94.22</v>
      </c>
      <c r="H63" s="89">
        <v>23.56</v>
      </c>
      <c r="I63" s="26">
        <f t="shared" si="0"/>
        <v>47.12</v>
      </c>
    </row>
    <row r="64" spans="2:9" x14ac:dyDescent="0.25">
      <c r="B64" s="88" t="s">
        <v>122</v>
      </c>
      <c r="C64" s="92" t="s">
        <v>162</v>
      </c>
      <c r="D64" s="88" t="s">
        <v>151</v>
      </c>
      <c r="E64" s="53">
        <v>7</v>
      </c>
      <c r="F64" s="88">
        <v>90.55</v>
      </c>
      <c r="G64" s="24">
        <f t="shared" si="2"/>
        <v>633.85</v>
      </c>
      <c r="H64" s="88">
        <v>45.28</v>
      </c>
      <c r="I64" s="26">
        <f t="shared" si="0"/>
        <v>316.95999999999998</v>
      </c>
    </row>
    <row r="65" spans="2:9" x14ac:dyDescent="0.25">
      <c r="B65" s="89" t="s">
        <v>123</v>
      </c>
      <c r="C65" s="93" t="s">
        <v>163</v>
      </c>
      <c r="D65" s="89" t="s">
        <v>151</v>
      </c>
      <c r="E65" s="58">
        <v>1</v>
      </c>
      <c r="F65" s="89">
        <v>57.11</v>
      </c>
      <c r="G65" s="24">
        <f t="shared" si="2"/>
        <v>57.11</v>
      </c>
      <c r="H65" s="89">
        <v>28.56</v>
      </c>
      <c r="I65" s="26">
        <f t="shared" si="0"/>
        <v>28.56</v>
      </c>
    </row>
    <row r="66" spans="2:9" x14ac:dyDescent="0.25">
      <c r="B66" s="88" t="s">
        <v>124</v>
      </c>
      <c r="C66" s="92" t="s">
        <v>48</v>
      </c>
      <c r="D66" s="88" t="s">
        <v>160</v>
      </c>
      <c r="E66" s="58">
        <v>1</v>
      </c>
      <c r="F66" s="88">
        <v>40.159999999999997</v>
      </c>
      <c r="G66" s="24">
        <f t="shared" si="2"/>
        <v>40.159999999999997</v>
      </c>
      <c r="H66" s="88">
        <v>20.079999999999998</v>
      </c>
      <c r="I66" s="26">
        <f t="shared" si="0"/>
        <v>20.079999999999998</v>
      </c>
    </row>
    <row r="67" spans="2:9" x14ac:dyDescent="0.25">
      <c r="B67" s="89" t="s">
        <v>125</v>
      </c>
      <c r="C67" s="93" t="s">
        <v>164</v>
      </c>
      <c r="D67" s="89" t="s">
        <v>157</v>
      </c>
      <c r="E67" s="58">
        <v>2</v>
      </c>
      <c r="F67" s="89">
        <v>42.72</v>
      </c>
      <c r="G67" s="24">
        <f t="shared" si="2"/>
        <v>85.44</v>
      </c>
      <c r="H67" s="89">
        <v>21.36</v>
      </c>
      <c r="I67" s="26">
        <f t="shared" si="0"/>
        <v>42.72</v>
      </c>
    </row>
    <row r="68" spans="2:9" ht="30" x14ac:dyDescent="0.25">
      <c r="B68" s="88" t="s">
        <v>126</v>
      </c>
      <c r="C68" s="92" t="s">
        <v>165</v>
      </c>
      <c r="D68" s="88" t="s">
        <v>157</v>
      </c>
      <c r="E68" s="58">
        <v>15</v>
      </c>
      <c r="F68" s="88">
        <v>79.540000000000006</v>
      </c>
      <c r="G68" s="24">
        <f t="shared" si="2"/>
        <v>1193.0999999999999</v>
      </c>
      <c r="H68" s="88">
        <v>39.770000000000003</v>
      </c>
      <c r="I68" s="26">
        <f t="shared" si="0"/>
        <v>596.54999999999995</v>
      </c>
    </row>
    <row r="69" spans="2:9" x14ac:dyDescent="0.25">
      <c r="B69" s="89" t="s">
        <v>127</v>
      </c>
      <c r="C69" s="93" t="s">
        <v>91</v>
      </c>
      <c r="D69" s="89" t="s">
        <v>166</v>
      </c>
      <c r="E69" s="58">
        <v>2</v>
      </c>
      <c r="F69" s="89">
        <v>215.04</v>
      </c>
      <c r="G69" s="24">
        <f t="shared" si="2"/>
        <v>430.08</v>
      </c>
      <c r="H69" s="89">
        <v>107.52</v>
      </c>
      <c r="I69" s="26">
        <f t="shared" si="0"/>
        <v>215.04</v>
      </c>
    </row>
    <row r="70" spans="2:9" x14ac:dyDescent="0.25">
      <c r="B70" s="88" t="s">
        <v>128</v>
      </c>
      <c r="C70" s="92" t="s">
        <v>91</v>
      </c>
      <c r="D70" s="88" t="s">
        <v>157</v>
      </c>
      <c r="E70" s="56">
        <v>2</v>
      </c>
      <c r="F70" s="88">
        <v>76.37</v>
      </c>
      <c r="G70" s="24">
        <f t="shared" si="2"/>
        <v>152.74</v>
      </c>
      <c r="H70" s="88">
        <v>38.19</v>
      </c>
      <c r="I70" s="26">
        <f t="shared" si="0"/>
        <v>76.38</v>
      </c>
    </row>
    <row r="71" spans="2:9" x14ac:dyDescent="0.25">
      <c r="B71" s="89" t="s">
        <v>129</v>
      </c>
      <c r="C71" s="93" t="s">
        <v>97</v>
      </c>
      <c r="D71" s="89" t="s">
        <v>157</v>
      </c>
      <c r="E71" s="56">
        <v>1</v>
      </c>
      <c r="F71" s="89">
        <v>42.7</v>
      </c>
      <c r="G71" s="24">
        <f t="shared" si="2"/>
        <v>42.7</v>
      </c>
      <c r="H71" s="89">
        <v>21.35</v>
      </c>
      <c r="I71" s="26">
        <f t="shared" si="0"/>
        <v>21.35</v>
      </c>
    </row>
    <row r="72" spans="2:9" x14ac:dyDescent="0.25">
      <c r="B72" s="88" t="s">
        <v>130</v>
      </c>
      <c r="C72" s="92" t="s">
        <v>163</v>
      </c>
      <c r="D72" s="88" t="s">
        <v>167</v>
      </c>
      <c r="E72" s="56">
        <v>1</v>
      </c>
      <c r="F72" s="88">
        <v>76.959999999999994</v>
      </c>
      <c r="G72" s="24">
        <f t="shared" si="2"/>
        <v>76.959999999999994</v>
      </c>
      <c r="H72" s="88">
        <v>38.479999999999997</v>
      </c>
      <c r="I72" s="26">
        <f t="shared" si="0"/>
        <v>38.479999999999997</v>
      </c>
    </row>
    <row r="73" spans="2:9" x14ac:dyDescent="0.25">
      <c r="B73" s="89" t="s">
        <v>131</v>
      </c>
      <c r="C73" s="93" t="s">
        <v>168</v>
      </c>
      <c r="D73" s="89" t="s">
        <v>169</v>
      </c>
      <c r="E73" s="58">
        <v>6</v>
      </c>
      <c r="F73" s="89">
        <v>101.61</v>
      </c>
      <c r="G73" s="24">
        <f t="shared" si="2"/>
        <v>609.66</v>
      </c>
      <c r="H73" s="89">
        <v>50.81</v>
      </c>
      <c r="I73" s="26">
        <f t="shared" si="0"/>
        <v>304.86</v>
      </c>
    </row>
    <row r="74" spans="2:9" ht="30" x14ac:dyDescent="0.25">
      <c r="B74" s="88" t="s">
        <v>132</v>
      </c>
      <c r="C74" s="92" t="s">
        <v>170</v>
      </c>
      <c r="D74" s="88" t="s">
        <v>169</v>
      </c>
      <c r="E74" s="58">
        <v>14</v>
      </c>
      <c r="F74" s="88">
        <v>82.94</v>
      </c>
      <c r="G74" s="24">
        <f t="shared" si="2"/>
        <v>1161.1600000000001</v>
      </c>
      <c r="H74" s="88">
        <v>41.47</v>
      </c>
      <c r="I74" s="26">
        <f t="shared" si="0"/>
        <v>580.58000000000004</v>
      </c>
    </row>
    <row r="75" spans="2:9" x14ac:dyDescent="0.25">
      <c r="B75" s="89" t="s">
        <v>133</v>
      </c>
      <c r="C75" s="93" t="s">
        <v>171</v>
      </c>
      <c r="D75" s="89" t="s">
        <v>153</v>
      </c>
      <c r="E75" s="58">
        <v>4</v>
      </c>
      <c r="F75" s="89">
        <v>198.02</v>
      </c>
      <c r="G75" s="24">
        <f t="shared" si="2"/>
        <v>792.08</v>
      </c>
      <c r="H75" s="89">
        <v>99.01</v>
      </c>
      <c r="I75" s="26">
        <f t="shared" si="0"/>
        <v>396.04</v>
      </c>
    </row>
    <row r="76" spans="2:9" x14ac:dyDescent="0.25">
      <c r="B76" s="88" t="s">
        <v>134</v>
      </c>
      <c r="C76" s="92" t="s">
        <v>155</v>
      </c>
      <c r="D76" s="88" t="s">
        <v>151</v>
      </c>
      <c r="E76" s="58">
        <v>3</v>
      </c>
      <c r="F76" s="88">
        <v>247.55</v>
      </c>
      <c r="G76" s="24">
        <f t="shared" si="2"/>
        <v>742.65</v>
      </c>
      <c r="H76" s="88">
        <v>123.78</v>
      </c>
      <c r="I76" s="26">
        <f t="shared" si="0"/>
        <v>371.34</v>
      </c>
    </row>
    <row r="77" spans="2:9" x14ac:dyDescent="0.25">
      <c r="B77" s="89" t="s">
        <v>135</v>
      </c>
      <c r="C77" s="93" t="s">
        <v>172</v>
      </c>
      <c r="D77" s="89" t="s">
        <v>153</v>
      </c>
      <c r="E77" s="58">
        <v>1</v>
      </c>
      <c r="F77" s="89">
        <v>145.63999999999999</v>
      </c>
      <c r="G77" s="24">
        <f t="shared" si="2"/>
        <v>145.63999999999999</v>
      </c>
      <c r="H77" s="89">
        <v>72.819999999999993</v>
      </c>
      <c r="I77" s="26">
        <f t="shared" si="0"/>
        <v>72.819999999999993</v>
      </c>
    </row>
    <row r="78" spans="2:9" x14ac:dyDescent="0.25">
      <c r="B78" s="88" t="s">
        <v>136</v>
      </c>
      <c r="C78" s="92" t="s">
        <v>97</v>
      </c>
      <c r="D78" s="88" t="s">
        <v>173</v>
      </c>
      <c r="E78" s="58">
        <v>1</v>
      </c>
      <c r="F78" s="88">
        <v>64.069999999999993</v>
      </c>
      <c r="G78" s="24">
        <f t="shared" si="2"/>
        <v>64.069999999999993</v>
      </c>
      <c r="H78" s="88">
        <v>32.04</v>
      </c>
      <c r="I78" s="26">
        <f t="shared" si="0"/>
        <v>32.04</v>
      </c>
    </row>
    <row r="79" spans="2:9" x14ac:dyDescent="0.25">
      <c r="B79" s="89" t="s">
        <v>137</v>
      </c>
      <c r="C79" s="93" t="s">
        <v>97</v>
      </c>
      <c r="D79" s="89" t="s">
        <v>167</v>
      </c>
      <c r="E79" s="58">
        <v>1</v>
      </c>
      <c r="F79" s="89">
        <v>92.94</v>
      </c>
      <c r="G79" s="24">
        <f t="shared" si="2"/>
        <v>92.94</v>
      </c>
      <c r="H79" s="89">
        <v>46.47</v>
      </c>
      <c r="I79" s="26">
        <f t="shared" si="0"/>
        <v>46.47</v>
      </c>
    </row>
    <row r="80" spans="2:9" x14ac:dyDescent="0.25">
      <c r="B80" s="88" t="s">
        <v>138</v>
      </c>
      <c r="C80" s="92" t="s">
        <v>174</v>
      </c>
      <c r="D80" s="88" t="s">
        <v>151</v>
      </c>
      <c r="E80" s="58">
        <v>1</v>
      </c>
      <c r="F80" s="88">
        <v>275.05</v>
      </c>
      <c r="G80" s="24">
        <f t="shared" si="2"/>
        <v>275.05</v>
      </c>
      <c r="H80" s="88">
        <v>137.53</v>
      </c>
      <c r="I80" s="26">
        <f t="shared" ref="I80:I143" si="3">ROUND(E80*H80,2)</f>
        <v>137.53</v>
      </c>
    </row>
    <row r="81" spans="2:9" x14ac:dyDescent="0.25">
      <c r="B81" s="89" t="s">
        <v>139</v>
      </c>
      <c r="C81" s="93" t="s">
        <v>175</v>
      </c>
      <c r="D81" s="89" t="s">
        <v>166</v>
      </c>
      <c r="E81" s="53">
        <v>3</v>
      </c>
      <c r="F81" s="89">
        <v>119.52</v>
      </c>
      <c r="G81" s="24">
        <f t="shared" si="2"/>
        <v>358.56</v>
      </c>
      <c r="H81" s="89">
        <v>59.76</v>
      </c>
      <c r="I81" s="26">
        <f t="shared" si="3"/>
        <v>179.28</v>
      </c>
    </row>
    <row r="82" spans="2:9" x14ac:dyDescent="0.25">
      <c r="B82" s="88" t="s">
        <v>140</v>
      </c>
      <c r="C82" s="92" t="s">
        <v>103</v>
      </c>
      <c r="D82" s="88" t="s">
        <v>176</v>
      </c>
      <c r="E82" s="59">
        <v>1</v>
      </c>
      <c r="F82" s="88">
        <v>175.16</v>
      </c>
      <c r="G82" s="24">
        <f t="shared" si="2"/>
        <v>175.16</v>
      </c>
      <c r="H82" s="88">
        <v>87.58</v>
      </c>
      <c r="I82" s="26">
        <f t="shared" si="3"/>
        <v>87.58</v>
      </c>
    </row>
    <row r="83" spans="2:9" x14ac:dyDescent="0.25">
      <c r="B83" s="89" t="s">
        <v>141</v>
      </c>
      <c r="C83" s="93" t="s">
        <v>104</v>
      </c>
      <c r="D83" s="89" t="s">
        <v>177</v>
      </c>
      <c r="E83" s="53">
        <v>2</v>
      </c>
      <c r="F83" s="89">
        <v>219.2</v>
      </c>
      <c r="G83" s="24">
        <f t="shared" si="2"/>
        <v>438.4</v>
      </c>
      <c r="H83" s="89">
        <v>109.6</v>
      </c>
      <c r="I83" s="26">
        <f t="shared" si="3"/>
        <v>219.2</v>
      </c>
    </row>
    <row r="84" spans="2:9" x14ac:dyDescent="0.25">
      <c r="B84" s="88" t="s">
        <v>142</v>
      </c>
      <c r="C84" s="92" t="s">
        <v>103</v>
      </c>
      <c r="D84" s="88" t="s">
        <v>178</v>
      </c>
      <c r="E84" s="53">
        <v>1</v>
      </c>
      <c r="F84" s="88">
        <v>71.400000000000006</v>
      </c>
      <c r="G84" s="24">
        <f t="shared" si="2"/>
        <v>71.400000000000006</v>
      </c>
      <c r="H84" s="88">
        <v>35.700000000000003</v>
      </c>
      <c r="I84" s="26">
        <f t="shared" si="3"/>
        <v>35.700000000000003</v>
      </c>
    </row>
    <row r="85" spans="2:9" x14ac:dyDescent="0.25">
      <c r="B85" s="89" t="s">
        <v>143</v>
      </c>
      <c r="C85" s="93" t="s">
        <v>104</v>
      </c>
      <c r="D85" s="89" t="s">
        <v>179</v>
      </c>
      <c r="E85" s="58">
        <v>1</v>
      </c>
      <c r="F85" s="89">
        <v>27.64</v>
      </c>
      <c r="G85" s="24">
        <f t="shared" si="2"/>
        <v>27.64</v>
      </c>
      <c r="H85" s="89">
        <v>13.82</v>
      </c>
      <c r="I85" s="26">
        <f t="shared" si="3"/>
        <v>13.82</v>
      </c>
    </row>
    <row r="86" spans="2:9" x14ac:dyDescent="0.25">
      <c r="B86" s="88" t="s">
        <v>144</v>
      </c>
      <c r="C86" s="92" t="s">
        <v>103</v>
      </c>
      <c r="D86" s="88" t="s">
        <v>157</v>
      </c>
      <c r="E86" s="58">
        <v>1</v>
      </c>
      <c r="F86" s="88">
        <v>44.69</v>
      </c>
      <c r="G86" s="24">
        <f t="shared" si="2"/>
        <v>44.69</v>
      </c>
      <c r="H86" s="88">
        <v>22.35</v>
      </c>
      <c r="I86" s="26">
        <f t="shared" si="3"/>
        <v>22.35</v>
      </c>
    </row>
    <row r="87" spans="2:9" x14ac:dyDescent="0.25">
      <c r="B87" s="89" t="s">
        <v>145</v>
      </c>
      <c r="C87" s="93" t="s">
        <v>103</v>
      </c>
      <c r="D87" s="89" t="s">
        <v>180</v>
      </c>
      <c r="E87" s="53">
        <v>1</v>
      </c>
      <c r="F87" s="89">
        <v>163.86</v>
      </c>
      <c r="G87" s="24">
        <f t="shared" si="2"/>
        <v>163.86</v>
      </c>
      <c r="H87" s="89">
        <v>81.93</v>
      </c>
      <c r="I87" s="26">
        <f t="shared" si="3"/>
        <v>81.93</v>
      </c>
    </row>
    <row r="88" spans="2:9" x14ac:dyDescent="0.25">
      <c r="B88" s="88" t="s">
        <v>146</v>
      </c>
      <c r="C88" s="92" t="s">
        <v>104</v>
      </c>
      <c r="D88" s="88" t="s">
        <v>181</v>
      </c>
      <c r="E88" s="58">
        <v>1</v>
      </c>
      <c r="F88" s="88">
        <v>306.24</v>
      </c>
      <c r="G88" s="24">
        <f t="shared" si="2"/>
        <v>306.24</v>
      </c>
      <c r="H88" s="88">
        <v>153.12</v>
      </c>
      <c r="I88" s="26">
        <f t="shared" si="3"/>
        <v>153.12</v>
      </c>
    </row>
    <row r="89" spans="2:9" x14ac:dyDescent="0.25">
      <c r="B89" s="89" t="s">
        <v>147</v>
      </c>
      <c r="C89" s="93" t="s">
        <v>104</v>
      </c>
      <c r="D89" s="89" t="s">
        <v>151</v>
      </c>
      <c r="E89" s="53">
        <v>1</v>
      </c>
      <c r="F89" s="89">
        <v>28.87</v>
      </c>
      <c r="G89" s="24">
        <f t="shared" si="2"/>
        <v>28.87</v>
      </c>
      <c r="H89" s="89">
        <v>14.44</v>
      </c>
      <c r="I89" s="26">
        <f t="shared" si="3"/>
        <v>14.44</v>
      </c>
    </row>
    <row r="90" spans="2:9" x14ac:dyDescent="0.25">
      <c r="B90" s="88" t="s">
        <v>148</v>
      </c>
      <c r="C90" s="92" t="s">
        <v>104</v>
      </c>
      <c r="D90" s="88" t="s">
        <v>151</v>
      </c>
      <c r="E90" s="53">
        <v>1</v>
      </c>
      <c r="F90" s="88">
        <v>290.93</v>
      </c>
      <c r="G90" s="24">
        <f t="shared" si="2"/>
        <v>290.93</v>
      </c>
      <c r="H90" s="88">
        <v>145.47</v>
      </c>
      <c r="I90" s="26">
        <f t="shared" si="3"/>
        <v>145.47</v>
      </c>
    </row>
    <row r="91" spans="2:9" x14ac:dyDescent="0.25">
      <c r="B91" s="89" t="s">
        <v>149</v>
      </c>
      <c r="C91" s="93" t="s">
        <v>104</v>
      </c>
      <c r="D91" s="89" t="s">
        <v>182</v>
      </c>
      <c r="E91" s="58">
        <v>1</v>
      </c>
      <c r="F91" s="89">
        <v>44.04</v>
      </c>
      <c r="G91" s="24">
        <f t="shared" si="2"/>
        <v>44.04</v>
      </c>
      <c r="H91" s="89">
        <v>22.02</v>
      </c>
      <c r="I91" s="26">
        <f t="shared" si="3"/>
        <v>22.02</v>
      </c>
    </row>
    <row r="92" spans="2:9" x14ac:dyDescent="0.25">
      <c r="B92" s="88" t="s">
        <v>150</v>
      </c>
      <c r="C92" s="92" t="s">
        <v>104</v>
      </c>
      <c r="D92" s="88" t="s">
        <v>157</v>
      </c>
      <c r="E92" s="58">
        <v>1</v>
      </c>
      <c r="F92" s="88">
        <v>50.62</v>
      </c>
      <c r="G92" s="24">
        <f t="shared" si="2"/>
        <v>50.62</v>
      </c>
      <c r="H92" s="88">
        <v>25.31</v>
      </c>
      <c r="I92" s="26">
        <f t="shared" si="3"/>
        <v>25.31</v>
      </c>
    </row>
    <row r="93" spans="2:9" x14ac:dyDescent="0.25">
      <c r="B93" s="88" t="s">
        <v>114</v>
      </c>
      <c r="C93" s="92" t="s">
        <v>156</v>
      </c>
      <c r="D93" s="88" t="s">
        <v>157</v>
      </c>
      <c r="E93" s="58">
        <v>4</v>
      </c>
      <c r="F93" s="88">
        <v>59.71</v>
      </c>
      <c r="G93" s="24">
        <f>ROUND(E93*F93,2)</f>
        <v>238.84</v>
      </c>
      <c r="H93" s="88">
        <v>29.86</v>
      </c>
      <c r="I93" s="26">
        <f t="shared" si="3"/>
        <v>119.44</v>
      </c>
    </row>
    <row r="94" spans="2:9" ht="30" x14ac:dyDescent="0.25">
      <c r="B94" s="89" t="s">
        <v>118</v>
      </c>
      <c r="C94" s="93" t="s">
        <v>159</v>
      </c>
      <c r="D94" s="89" t="s">
        <v>160</v>
      </c>
      <c r="E94" s="58">
        <v>14</v>
      </c>
      <c r="F94" s="89">
        <v>49.93</v>
      </c>
      <c r="G94" s="24">
        <f t="shared" ref="G94:G112" si="4">ROUND(E94*F94,2)</f>
        <v>699.02</v>
      </c>
      <c r="H94" s="89">
        <v>24.97</v>
      </c>
      <c r="I94" s="26">
        <f t="shared" si="3"/>
        <v>349.58</v>
      </c>
    </row>
    <row r="95" spans="2:9" x14ac:dyDescent="0.25">
      <c r="B95" s="88" t="s">
        <v>119</v>
      </c>
      <c r="C95" s="92" t="s">
        <v>48</v>
      </c>
      <c r="D95" s="88" t="s">
        <v>160</v>
      </c>
      <c r="E95" s="58">
        <v>1</v>
      </c>
      <c r="F95" s="88">
        <v>41.36</v>
      </c>
      <c r="G95" s="24">
        <f t="shared" si="4"/>
        <v>41.36</v>
      </c>
      <c r="H95" s="88">
        <v>20.68</v>
      </c>
      <c r="I95" s="26">
        <f t="shared" si="3"/>
        <v>20.68</v>
      </c>
    </row>
    <row r="96" spans="2:9" ht="30" x14ac:dyDescent="0.25">
      <c r="B96" s="89" t="s">
        <v>120</v>
      </c>
      <c r="C96" s="93" t="s">
        <v>161</v>
      </c>
      <c r="D96" s="89" t="s">
        <v>160</v>
      </c>
      <c r="E96" s="58">
        <v>14</v>
      </c>
      <c r="F96" s="89">
        <v>65.349999999999994</v>
      </c>
      <c r="G96" s="24">
        <f t="shared" si="4"/>
        <v>914.9</v>
      </c>
      <c r="H96" s="89">
        <v>32.68</v>
      </c>
      <c r="I96" s="26">
        <f t="shared" si="3"/>
        <v>457.52</v>
      </c>
    </row>
    <row r="97" spans="2:9" x14ac:dyDescent="0.25">
      <c r="B97" s="88" t="s">
        <v>124</v>
      </c>
      <c r="C97" s="92" t="s">
        <v>48</v>
      </c>
      <c r="D97" s="88" t="s">
        <v>160</v>
      </c>
      <c r="E97" s="58">
        <v>1</v>
      </c>
      <c r="F97" s="88">
        <v>40.159999999999997</v>
      </c>
      <c r="G97" s="24">
        <f t="shared" si="4"/>
        <v>40.159999999999997</v>
      </c>
      <c r="H97" s="88">
        <v>20.079999999999998</v>
      </c>
      <c r="I97" s="26">
        <f t="shared" si="3"/>
        <v>20.079999999999998</v>
      </c>
    </row>
    <row r="98" spans="2:9" x14ac:dyDescent="0.25">
      <c r="B98" s="89" t="s">
        <v>125</v>
      </c>
      <c r="C98" s="93" t="s">
        <v>164</v>
      </c>
      <c r="D98" s="89" t="s">
        <v>157</v>
      </c>
      <c r="E98" s="58">
        <v>2</v>
      </c>
      <c r="F98" s="89">
        <v>42.72</v>
      </c>
      <c r="G98" s="24">
        <f t="shared" si="4"/>
        <v>85.44</v>
      </c>
      <c r="H98" s="89">
        <v>21.36</v>
      </c>
      <c r="I98" s="26">
        <f t="shared" si="3"/>
        <v>42.72</v>
      </c>
    </row>
    <row r="99" spans="2:9" ht="30" x14ac:dyDescent="0.25">
      <c r="B99" s="88" t="s">
        <v>126</v>
      </c>
      <c r="C99" s="92" t="s">
        <v>165</v>
      </c>
      <c r="D99" s="88" t="s">
        <v>157</v>
      </c>
      <c r="E99" s="58">
        <v>15</v>
      </c>
      <c r="F99" s="88">
        <v>79.540000000000006</v>
      </c>
      <c r="G99" s="24">
        <f t="shared" si="4"/>
        <v>1193.0999999999999</v>
      </c>
      <c r="H99" s="88">
        <v>39.770000000000003</v>
      </c>
      <c r="I99" s="26">
        <f t="shared" si="3"/>
        <v>596.54999999999995</v>
      </c>
    </row>
    <row r="100" spans="2:9" x14ac:dyDescent="0.25">
      <c r="B100" s="89" t="s">
        <v>128</v>
      </c>
      <c r="C100" s="93" t="s">
        <v>91</v>
      </c>
      <c r="D100" s="89" t="s">
        <v>157</v>
      </c>
      <c r="E100" s="58">
        <v>2</v>
      </c>
      <c r="F100" s="89">
        <v>76.37</v>
      </c>
      <c r="G100" s="24">
        <f t="shared" si="4"/>
        <v>152.74</v>
      </c>
      <c r="H100" s="89">
        <v>38.19</v>
      </c>
      <c r="I100" s="26">
        <f t="shared" si="3"/>
        <v>76.38</v>
      </c>
    </row>
    <row r="101" spans="2:9" x14ac:dyDescent="0.25">
      <c r="B101" s="88" t="s">
        <v>129</v>
      </c>
      <c r="C101" s="92" t="s">
        <v>97</v>
      </c>
      <c r="D101" s="88" t="s">
        <v>157</v>
      </c>
      <c r="E101" s="58">
        <v>1</v>
      </c>
      <c r="F101" s="88">
        <v>42.7</v>
      </c>
      <c r="G101" s="24">
        <f t="shared" si="4"/>
        <v>42.7</v>
      </c>
      <c r="H101" s="88">
        <v>21.35</v>
      </c>
      <c r="I101" s="26">
        <f t="shared" si="3"/>
        <v>21.35</v>
      </c>
    </row>
    <row r="102" spans="2:9" x14ac:dyDescent="0.25">
      <c r="B102" s="89" t="s">
        <v>130</v>
      </c>
      <c r="C102" s="93" t="s">
        <v>163</v>
      </c>
      <c r="D102" s="89" t="s">
        <v>167</v>
      </c>
      <c r="E102" s="58">
        <v>1</v>
      </c>
      <c r="F102" s="89">
        <v>76.959999999999994</v>
      </c>
      <c r="G102" s="24">
        <f t="shared" si="4"/>
        <v>76.959999999999994</v>
      </c>
      <c r="H102" s="89">
        <v>38.479999999999997</v>
      </c>
      <c r="I102" s="26">
        <f t="shared" si="3"/>
        <v>38.479999999999997</v>
      </c>
    </row>
    <row r="103" spans="2:9" x14ac:dyDescent="0.25">
      <c r="B103" s="88" t="s">
        <v>131</v>
      </c>
      <c r="C103" s="92" t="s">
        <v>168</v>
      </c>
      <c r="D103" s="88" t="s">
        <v>169</v>
      </c>
      <c r="E103" s="56">
        <v>6</v>
      </c>
      <c r="F103" s="88">
        <v>101.61</v>
      </c>
      <c r="G103" s="24">
        <f t="shared" si="4"/>
        <v>609.66</v>
      </c>
      <c r="H103" s="88">
        <v>50.81</v>
      </c>
      <c r="I103" s="26">
        <f t="shared" si="3"/>
        <v>304.86</v>
      </c>
    </row>
    <row r="104" spans="2:9" ht="30" x14ac:dyDescent="0.25">
      <c r="B104" s="89" t="s">
        <v>132</v>
      </c>
      <c r="C104" s="93" t="s">
        <v>170</v>
      </c>
      <c r="D104" s="89" t="s">
        <v>169</v>
      </c>
      <c r="E104" s="58">
        <v>14</v>
      </c>
      <c r="F104" s="89">
        <v>82.94</v>
      </c>
      <c r="G104" s="24">
        <f t="shared" si="4"/>
        <v>1161.1600000000001</v>
      </c>
      <c r="H104" s="89">
        <v>41.47</v>
      </c>
      <c r="I104" s="26">
        <f t="shared" si="3"/>
        <v>580.58000000000004</v>
      </c>
    </row>
    <row r="105" spans="2:9" x14ac:dyDescent="0.25">
      <c r="B105" s="88" t="s">
        <v>136</v>
      </c>
      <c r="C105" s="92" t="s">
        <v>97</v>
      </c>
      <c r="D105" s="88" t="s">
        <v>173</v>
      </c>
      <c r="E105" s="53">
        <v>1</v>
      </c>
      <c r="F105" s="88">
        <v>64.069999999999993</v>
      </c>
      <c r="G105" s="24">
        <f t="shared" si="4"/>
        <v>64.069999999999993</v>
      </c>
      <c r="H105" s="88">
        <v>32.04</v>
      </c>
      <c r="I105" s="26">
        <f t="shared" si="3"/>
        <v>32.04</v>
      </c>
    </row>
    <row r="106" spans="2:9" x14ac:dyDescent="0.25">
      <c r="B106" s="89" t="s">
        <v>137</v>
      </c>
      <c r="C106" s="93" t="s">
        <v>97</v>
      </c>
      <c r="D106" s="89" t="s">
        <v>167</v>
      </c>
      <c r="E106" s="58">
        <v>1</v>
      </c>
      <c r="F106" s="89">
        <v>92.94</v>
      </c>
      <c r="G106" s="24">
        <f t="shared" si="4"/>
        <v>92.94</v>
      </c>
      <c r="H106" s="89">
        <v>46.47</v>
      </c>
      <c r="I106" s="26">
        <f t="shared" si="3"/>
        <v>46.47</v>
      </c>
    </row>
    <row r="107" spans="2:9" x14ac:dyDescent="0.25">
      <c r="B107" s="88" t="s">
        <v>142</v>
      </c>
      <c r="C107" s="92" t="s">
        <v>103</v>
      </c>
      <c r="D107" s="88" t="s">
        <v>178</v>
      </c>
      <c r="E107" s="58">
        <v>1</v>
      </c>
      <c r="F107" s="88">
        <v>71.400000000000006</v>
      </c>
      <c r="G107" s="24">
        <f t="shared" si="4"/>
        <v>71.400000000000006</v>
      </c>
      <c r="H107" s="88">
        <v>35.700000000000003</v>
      </c>
      <c r="I107" s="26">
        <f t="shared" si="3"/>
        <v>35.700000000000003</v>
      </c>
    </row>
    <row r="108" spans="2:9" x14ac:dyDescent="0.25">
      <c r="B108" s="89" t="s">
        <v>143</v>
      </c>
      <c r="C108" s="93" t="s">
        <v>104</v>
      </c>
      <c r="D108" s="89" t="s">
        <v>179</v>
      </c>
      <c r="E108" s="58">
        <v>1</v>
      </c>
      <c r="F108" s="89">
        <v>27.64</v>
      </c>
      <c r="G108" s="24">
        <f t="shared" si="4"/>
        <v>27.64</v>
      </c>
      <c r="H108" s="89">
        <v>13.82</v>
      </c>
      <c r="I108" s="26">
        <f t="shared" si="3"/>
        <v>13.82</v>
      </c>
    </row>
    <row r="109" spans="2:9" x14ac:dyDescent="0.25">
      <c r="B109" s="88" t="s">
        <v>144</v>
      </c>
      <c r="C109" s="92" t="s">
        <v>103</v>
      </c>
      <c r="D109" s="88" t="s">
        <v>157</v>
      </c>
      <c r="E109" s="58">
        <v>1</v>
      </c>
      <c r="F109" s="88">
        <v>44.69</v>
      </c>
      <c r="G109" s="24">
        <f t="shared" si="4"/>
        <v>44.69</v>
      </c>
      <c r="H109" s="88">
        <v>22.35</v>
      </c>
      <c r="I109" s="26">
        <f t="shared" si="3"/>
        <v>22.35</v>
      </c>
    </row>
    <row r="110" spans="2:9" x14ac:dyDescent="0.25">
      <c r="B110" s="89" t="s">
        <v>145</v>
      </c>
      <c r="C110" s="93" t="s">
        <v>103</v>
      </c>
      <c r="D110" s="89" t="s">
        <v>180</v>
      </c>
      <c r="E110" s="58">
        <v>1</v>
      </c>
      <c r="F110" s="89">
        <v>163.86</v>
      </c>
      <c r="G110" s="24">
        <f t="shared" si="4"/>
        <v>163.86</v>
      </c>
      <c r="H110" s="89">
        <v>81.93</v>
      </c>
      <c r="I110" s="26">
        <f t="shared" si="3"/>
        <v>81.93</v>
      </c>
    </row>
    <row r="111" spans="2:9" x14ac:dyDescent="0.25">
      <c r="B111" s="88" t="s">
        <v>149</v>
      </c>
      <c r="C111" s="92" t="s">
        <v>104</v>
      </c>
      <c r="D111" s="88" t="s">
        <v>182</v>
      </c>
      <c r="E111" s="56">
        <v>1</v>
      </c>
      <c r="F111" s="88">
        <v>44.04</v>
      </c>
      <c r="G111" s="24">
        <f t="shared" si="4"/>
        <v>44.04</v>
      </c>
      <c r="H111" s="88">
        <v>22.02</v>
      </c>
      <c r="I111" s="26">
        <f t="shared" si="3"/>
        <v>22.02</v>
      </c>
    </row>
    <row r="112" spans="2:9" x14ac:dyDescent="0.25">
      <c r="B112" s="89" t="s">
        <v>150</v>
      </c>
      <c r="C112" s="93" t="s">
        <v>104</v>
      </c>
      <c r="D112" s="89" t="s">
        <v>157</v>
      </c>
      <c r="E112" s="56">
        <v>1</v>
      </c>
      <c r="F112" s="89">
        <v>50.62</v>
      </c>
      <c r="G112" s="24">
        <f t="shared" si="4"/>
        <v>50.62</v>
      </c>
      <c r="H112" s="89">
        <v>25.31</v>
      </c>
      <c r="I112" s="26">
        <f t="shared" si="3"/>
        <v>25.31</v>
      </c>
    </row>
    <row r="113" spans="2:9" x14ac:dyDescent="0.25">
      <c r="B113" s="88" t="s">
        <v>110</v>
      </c>
      <c r="C113" s="92" t="s">
        <v>92</v>
      </c>
      <c r="D113" s="88" t="s">
        <v>151</v>
      </c>
      <c r="E113" s="58">
        <v>1</v>
      </c>
      <c r="F113" s="88">
        <v>165.08</v>
      </c>
      <c r="G113" s="24">
        <f>ROUND(E113*F113,2)</f>
        <v>165.08</v>
      </c>
      <c r="H113" s="88">
        <v>82.54</v>
      </c>
      <c r="I113" s="26">
        <f t="shared" si="3"/>
        <v>82.54</v>
      </c>
    </row>
    <row r="114" spans="2:9" x14ac:dyDescent="0.25">
      <c r="B114" s="89" t="s">
        <v>111</v>
      </c>
      <c r="C114" s="93" t="s">
        <v>152</v>
      </c>
      <c r="D114" s="89" t="s">
        <v>153</v>
      </c>
      <c r="E114" s="58">
        <v>2</v>
      </c>
      <c r="F114" s="89">
        <v>114.31</v>
      </c>
      <c r="G114" s="24">
        <f t="shared" ref="G114:G153" si="5">ROUND(E114*F114,2)</f>
        <v>228.62</v>
      </c>
      <c r="H114" s="89">
        <v>57.16</v>
      </c>
      <c r="I114" s="26">
        <f t="shared" si="3"/>
        <v>114.32</v>
      </c>
    </row>
    <row r="115" spans="2:9" x14ac:dyDescent="0.25">
      <c r="B115" s="88" t="s">
        <v>112</v>
      </c>
      <c r="C115" s="92" t="s">
        <v>154</v>
      </c>
      <c r="D115" s="88" t="s">
        <v>153</v>
      </c>
      <c r="E115" s="58">
        <v>5</v>
      </c>
      <c r="F115" s="88">
        <v>128.44</v>
      </c>
      <c r="G115" s="24">
        <f t="shared" si="5"/>
        <v>642.20000000000005</v>
      </c>
      <c r="H115" s="88">
        <v>64.22</v>
      </c>
      <c r="I115" s="26">
        <f t="shared" si="3"/>
        <v>321.10000000000002</v>
      </c>
    </row>
    <row r="116" spans="2:9" x14ac:dyDescent="0.25">
      <c r="B116" s="89" t="s">
        <v>113</v>
      </c>
      <c r="C116" s="93" t="s">
        <v>155</v>
      </c>
      <c r="D116" s="89" t="s">
        <v>151</v>
      </c>
      <c r="E116" s="58">
        <v>3</v>
      </c>
      <c r="F116" s="89">
        <v>145.80000000000001</v>
      </c>
      <c r="G116" s="24">
        <f t="shared" si="5"/>
        <v>437.4</v>
      </c>
      <c r="H116" s="89">
        <v>72.900000000000006</v>
      </c>
      <c r="I116" s="26">
        <f t="shared" si="3"/>
        <v>218.7</v>
      </c>
    </row>
    <row r="117" spans="2:9" x14ac:dyDescent="0.25">
      <c r="B117" s="88" t="s">
        <v>114</v>
      </c>
      <c r="C117" s="92" t="s">
        <v>156</v>
      </c>
      <c r="D117" s="88" t="s">
        <v>157</v>
      </c>
      <c r="E117" s="58">
        <v>4</v>
      </c>
      <c r="F117" s="88">
        <v>59.71</v>
      </c>
      <c r="G117" s="24">
        <f t="shared" si="5"/>
        <v>238.84</v>
      </c>
      <c r="H117" s="88">
        <v>29.86</v>
      </c>
      <c r="I117" s="26">
        <f t="shared" si="3"/>
        <v>119.44</v>
      </c>
    </row>
    <row r="118" spans="2:9" x14ac:dyDescent="0.25">
      <c r="B118" s="89" t="s">
        <v>115</v>
      </c>
      <c r="C118" s="93" t="s">
        <v>91</v>
      </c>
      <c r="D118" s="89" t="s">
        <v>151</v>
      </c>
      <c r="E118" s="58">
        <v>2</v>
      </c>
      <c r="F118" s="89">
        <v>37.14</v>
      </c>
      <c r="G118" s="24">
        <f t="shared" si="5"/>
        <v>74.28</v>
      </c>
      <c r="H118" s="89">
        <v>18.57</v>
      </c>
      <c r="I118" s="26">
        <f t="shared" si="3"/>
        <v>37.14</v>
      </c>
    </row>
    <row r="119" spans="2:9" x14ac:dyDescent="0.25">
      <c r="B119" s="88" t="s">
        <v>116</v>
      </c>
      <c r="C119" s="92" t="s">
        <v>89</v>
      </c>
      <c r="D119" s="88" t="s">
        <v>151</v>
      </c>
      <c r="E119" s="58">
        <v>2</v>
      </c>
      <c r="F119" s="88">
        <v>46.62</v>
      </c>
      <c r="G119" s="24">
        <f t="shared" si="5"/>
        <v>93.24</v>
      </c>
      <c r="H119" s="88">
        <v>23.31</v>
      </c>
      <c r="I119" s="26">
        <f t="shared" si="3"/>
        <v>46.62</v>
      </c>
    </row>
    <row r="120" spans="2:9" x14ac:dyDescent="0.25">
      <c r="B120" s="89" t="s">
        <v>117</v>
      </c>
      <c r="C120" s="93" t="s">
        <v>158</v>
      </c>
      <c r="D120" s="89" t="s">
        <v>151</v>
      </c>
      <c r="E120" s="58">
        <v>6</v>
      </c>
      <c r="F120" s="89">
        <v>83.98</v>
      </c>
      <c r="G120" s="24">
        <f t="shared" si="5"/>
        <v>503.88</v>
      </c>
      <c r="H120" s="89">
        <v>41.99</v>
      </c>
      <c r="I120" s="26">
        <f t="shared" si="3"/>
        <v>251.94</v>
      </c>
    </row>
    <row r="121" spans="2:9" ht="30" x14ac:dyDescent="0.25">
      <c r="B121" s="88" t="s">
        <v>118</v>
      </c>
      <c r="C121" s="92" t="s">
        <v>159</v>
      </c>
      <c r="D121" s="88" t="s">
        <v>160</v>
      </c>
      <c r="E121" s="58">
        <v>14</v>
      </c>
      <c r="F121" s="88">
        <v>49.93</v>
      </c>
      <c r="G121" s="24">
        <f t="shared" si="5"/>
        <v>699.02</v>
      </c>
      <c r="H121" s="88">
        <v>24.97</v>
      </c>
      <c r="I121" s="26">
        <f t="shared" si="3"/>
        <v>349.58</v>
      </c>
    </row>
    <row r="122" spans="2:9" x14ac:dyDescent="0.25">
      <c r="B122" s="89" t="s">
        <v>119</v>
      </c>
      <c r="C122" s="93" t="s">
        <v>48</v>
      </c>
      <c r="D122" s="89" t="s">
        <v>160</v>
      </c>
      <c r="E122" s="58">
        <v>1</v>
      </c>
      <c r="F122" s="89">
        <v>41.36</v>
      </c>
      <c r="G122" s="24">
        <f t="shared" si="5"/>
        <v>41.36</v>
      </c>
      <c r="H122" s="89">
        <v>20.68</v>
      </c>
      <c r="I122" s="26">
        <f t="shared" si="3"/>
        <v>20.68</v>
      </c>
    </row>
    <row r="123" spans="2:9" ht="30" x14ac:dyDescent="0.25">
      <c r="B123" s="88" t="s">
        <v>120</v>
      </c>
      <c r="C123" s="92" t="s">
        <v>161</v>
      </c>
      <c r="D123" s="88" t="s">
        <v>160</v>
      </c>
      <c r="E123" s="56">
        <v>14</v>
      </c>
      <c r="F123" s="88">
        <v>65.349999999999994</v>
      </c>
      <c r="G123" s="24">
        <f t="shared" si="5"/>
        <v>914.9</v>
      </c>
      <c r="H123" s="88">
        <v>32.68</v>
      </c>
      <c r="I123" s="26">
        <f t="shared" si="3"/>
        <v>457.52</v>
      </c>
    </row>
    <row r="124" spans="2:9" x14ac:dyDescent="0.25">
      <c r="B124" s="89" t="s">
        <v>121</v>
      </c>
      <c r="C124" s="93" t="s">
        <v>89</v>
      </c>
      <c r="D124" s="89" t="s">
        <v>153</v>
      </c>
      <c r="E124" s="58">
        <v>2</v>
      </c>
      <c r="F124" s="89">
        <v>47.11</v>
      </c>
      <c r="G124" s="24">
        <f t="shared" si="5"/>
        <v>94.22</v>
      </c>
      <c r="H124" s="89">
        <v>23.56</v>
      </c>
      <c r="I124" s="26">
        <f t="shared" si="3"/>
        <v>47.12</v>
      </c>
    </row>
    <row r="125" spans="2:9" x14ac:dyDescent="0.25">
      <c r="B125" s="88" t="s">
        <v>122</v>
      </c>
      <c r="C125" s="92" t="s">
        <v>162</v>
      </c>
      <c r="D125" s="88" t="s">
        <v>151</v>
      </c>
      <c r="E125" s="53">
        <v>7</v>
      </c>
      <c r="F125" s="88">
        <v>90.55</v>
      </c>
      <c r="G125" s="24">
        <f t="shared" si="5"/>
        <v>633.85</v>
      </c>
      <c r="H125" s="88">
        <v>45.28</v>
      </c>
      <c r="I125" s="26">
        <f t="shared" si="3"/>
        <v>316.95999999999998</v>
      </c>
    </row>
    <row r="126" spans="2:9" x14ac:dyDescent="0.25">
      <c r="B126" s="89" t="s">
        <v>123</v>
      </c>
      <c r="C126" s="93" t="s">
        <v>163</v>
      </c>
      <c r="D126" s="89" t="s">
        <v>151</v>
      </c>
      <c r="E126" s="58">
        <v>1</v>
      </c>
      <c r="F126" s="89">
        <v>57.11</v>
      </c>
      <c r="G126" s="24">
        <f t="shared" si="5"/>
        <v>57.11</v>
      </c>
      <c r="H126" s="89">
        <v>28.56</v>
      </c>
      <c r="I126" s="26">
        <f t="shared" si="3"/>
        <v>28.56</v>
      </c>
    </row>
    <row r="127" spans="2:9" x14ac:dyDescent="0.25">
      <c r="B127" s="88" t="s">
        <v>124</v>
      </c>
      <c r="C127" s="92" t="s">
        <v>48</v>
      </c>
      <c r="D127" s="88" t="s">
        <v>160</v>
      </c>
      <c r="E127" s="58">
        <v>1</v>
      </c>
      <c r="F127" s="88">
        <v>40.159999999999997</v>
      </c>
      <c r="G127" s="24">
        <f t="shared" si="5"/>
        <v>40.159999999999997</v>
      </c>
      <c r="H127" s="88">
        <v>20.079999999999998</v>
      </c>
      <c r="I127" s="26">
        <f t="shared" si="3"/>
        <v>20.079999999999998</v>
      </c>
    </row>
    <row r="128" spans="2:9" x14ac:dyDescent="0.25">
      <c r="B128" s="89" t="s">
        <v>125</v>
      </c>
      <c r="C128" s="93" t="s">
        <v>164</v>
      </c>
      <c r="D128" s="89" t="s">
        <v>157</v>
      </c>
      <c r="E128" s="58">
        <v>2</v>
      </c>
      <c r="F128" s="89">
        <v>42.72</v>
      </c>
      <c r="G128" s="24">
        <f t="shared" si="5"/>
        <v>85.44</v>
      </c>
      <c r="H128" s="89">
        <v>21.36</v>
      </c>
      <c r="I128" s="26">
        <f t="shared" si="3"/>
        <v>42.72</v>
      </c>
    </row>
    <row r="129" spans="2:9" ht="30" x14ac:dyDescent="0.25">
      <c r="B129" s="88" t="s">
        <v>126</v>
      </c>
      <c r="C129" s="92" t="s">
        <v>165</v>
      </c>
      <c r="D129" s="88" t="s">
        <v>157</v>
      </c>
      <c r="E129" s="58">
        <v>15</v>
      </c>
      <c r="F129" s="88">
        <v>79.540000000000006</v>
      </c>
      <c r="G129" s="24">
        <f t="shared" si="5"/>
        <v>1193.0999999999999</v>
      </c>
      <c r="H129" s="88">
        <v>39.770000000000003</v>
      </c>
      <c r="I129" s="26">
        <f t="shared" si="3"/>
        <v>596.54999999999995</v>
      </c>
    </row>
    <row r="130" spans="2:9" x14ac:dyDescent="0.25">
      <c r="B130" s="89" t="s">
        <v>127</v>
      </c>
      <c r="C130" s="93" t="s">
        <v>91</v>
      </c>
      <c r="D130" s="89" t="s">
        <v>166</v>
      </c>
      <c r="E130" s="58">
        <v>2</v>
      </c>
      <c r="F130" s="89">
        <v>215.04</v>
      </c>
      <c r="G130" s="24">
        <f t="shared" si="5"/>
        <v>430.08</v>
      </c>
      <c r="H130" s="89">
        <v>107.52</v>
      </c>
      <c r="I130" s="26">
        <f t="shared" si="3"/>
        <v>215.04</v>
      </c>
    </row>
    <row r="131" spans="2:9" x14ac:dyDescent="0.25">
      <c r="B131" s="88" t="s">
        <v>128</v>
      </c>
      <c r="C131" s="92" t="s">
        <v>91</v>
      </c>
      <c r="D131" s="88" t="s">
        <v>157</v>
      </c>
      <c r="E131" s="56">
        <v>2</v>
      </c>
      <c r="F131" s="88">
        <v>76.37</v>
      </c>
      <c r="G131" s="24">
        <f t="shared" si="5"/>
        <v>152.74</v>
      </c>
      <c r="H131" s="88">
        <v>38.19</v>
      </c>
      <c r="I131" s="26">
        <f t="shared" si="3"/>
        <v>76.38</v>
      </c>
    </row>
    <row r="132" spans="2:9" x14ac:dyDescent="0.25">
      <c r="B132" s="89" t="s">
        <v>129</v>
      </c>
      <c r="C132" s="93" t="s">
        <v>97</v>
      </c>
      <c r="D132" s="89" t="s">
        <v>157</v>
      </c>
      <c r="E132" s="56">
        <v>1</v>
      </c>
      <c r="F132" s="89">
        <v>42.7</v>
      </c>
      <c r="G132" s="24">
        <f t="shared" si="5"/>
        <v>42.7</v>
      </c>
      <c r="H132" s="89">
        <v>21.35</v>
      </c>
      <c r="I132" s="26">
        <f t="shared" si="3"/>
        <v>21.35</v>
      </c>
    </row>
    <row r="133" spans="2:9" x14ac:dyDescent="0.25">
      <c r="B133" s="88" t="s">
        <v>130</v>
      </c>
      <c r="C133" s="92" t="s">
        <v>163</v>
      </c>
      <c r="D133" s="88" t="s">
        <v>167</v>
      </c>
      <c r="E133" s="56">
        <v>1</v>
      </c>
      <c r="F133" s="88">
        <v>76.959999999999994</v>
      </c>
      <c r="G133" s="24">
        <f t="shared" si="5"/>
        <v>76.959999999999994</v>
      </c>
      <c r="H133" s="88">
        <v>38.479999999999997</v>
      </c>
      <c r="I133" s="26">
        <f t="shared" si="3"/>
        <v>38.479999999999997</v>
      </c>
    </row>
    <row r="134" spans="2:9" x14ac:dyDescent="0.25">
      <c r="B134" s="89" t="s">
        <v>131</v>
      </c>
      <c r="C134" s="93" t="s">
        <v>168</v>
      </c>
      <c r="D134" s="89" t="s">
        <v>169</v>
      </c>
      <c r="E134" s="58">
        <v>6</v>
      </c>
      <c r="F134" s="89">
        <v>101.61</v>
      </c>
      <c r="G134" s="24">
        <f t="shared" si="5"/>
        <v>609.66</v>
      </c>
      <c r="H134" s="89">
        <v>50.81</v>
      </c>
      <c r="I134" s="26">
        <f t="shared" si="3"/>
        <v>304.86</v>
      </c>
    </row>
    <row r="135" spans="2:9" ht="30" x14ac:dyDescent="0.25">
      <c r="B135" s="88" t="s">
        <v>132</v>
      </c>
      <c r="C135" s="92" t="s">
        <v>170</v>
      </c>
      <c r="D135" s="88" t="s">
        <v>169</v>
      </c>
      <c r="E135" s="58">
        <v>14</v>
      </c>
      <c r="F135" s="88">
        <v>82.94</v>
      </c>
      <c r="G135" s="24">
        <f t="shared" si="5"/>
        <v>1161.1600000000001</v>
      </c>
      <c r="H135" s="88">
        <v>41.47</v>
      </c>
      <c r="I135" s="26">
        <f t="shared" si="3"/>
        <v>580.58000000000004</v>
      </c>
    </row>
    <row r="136" spans="2:9" x14ac:dyDescent="0.25">
      <c r="B136" s="89" t="s">
        <v>133</v>
      </c>
      <c r="C136" s="93" t="s">
        <v>171</v>
      </c>
      <c r="D136" s="89" t="s">
        <v>153</v>
      </c>
      <c r="E136" s="58">
        <v>4</v>
      </c>
      <c r="F136" s="89">
        <v>198.02</v>
      </c>
      <c r="G136" s="24">
        <f t="shared" si="5"/>
        <v>792.08</v>
      </c>
      <c r="H136" s="89">
        <v>99.01</v>
      </c>
      <c r="I136" s="26">
        <f t="shared" si="3"/>
        <v>396.04</v>
      </c>
    </row>
    <row r="137" spans="2:9" x14ac:dyDescent="0.25">
      <c r="B137" s="88" t="s">
        <v>134</v>
      </c>
      <c r="C137" s="92" t="s">
        <v>155</v>
      </c>
      <c r="D137" s="88" t="s">
        <v>151</v>
      </c>
      <c r="E137" s="58">
        <v>3</v>
      </c>
      <c r="F137" s="88">
        <v>247.55</v>
      </c>
      <c r="G137" s="24">
        <f t="shared" si="5"/>
        <v>742.65</v>
      </c>
      <c r="H137" s="88">
        <v>123.78</v>
      </c>
      <c r="I137" s="26">
        <f t="shared" si="3"/>
        <v>371.34</v>
      </c>
    </row>
    <row r="138" spans="2:9" x14ac:dyDescent="0.25">
      <c r="B138" s="89" t="s">
        <v>135</v>
      </c>
      <c r="C138" s="93" t="s">
        <v>172</v>
      </c>
      <c r="D138" s="89" t="s">
        <v>153</v>
      </c>
      <c r="E138" s="58">
        <v>1</v>
      </c>
      <c r="F138" s="89">
        <v>145.63999999999999</v>
      </c>
      <c r="G138" s="24">
        <f t="shared" si="5"/>
        <v>145.63999999999999</v>
      </c>
      <c r="H138" s="89">
        <v>72.819999999999993</v>
      </c>
      <c r="I138" s="26">
        <f t="shared" si="3"/>
        <v>72.819999999999993</v>
      </c>
    </row>
    <row r="139" spans="2:9" x14ac:dyDescent="0.25">
      <c r="B139" s="88" t="s">
        <v>136</v>
      </c>
      <c r="C139" s="92" t="s">
        <v>97</v>
      </c>
      <c r="D139" s="88" t="s">
        <v>173</v>
      </c>
      <c r="E139" s="58">
        <v>1</v>
      </c>
      <c r="F139" s="88">
        <v>64.069999999999993</v>
      </c>
      <c r="G139" s="24">
        <f t="shared" si="5"/>
        <v>64.069999999999993</v>
      </c>
      <c r="H139" s="88">
        <v>32.04</v>
      </c>
      <c r="I139" s="26">
        <f t="shared" si="3"/>
        <v>32.04</v>
      </c>
    </row>
    <row r="140" spans="2:9" x14ac:dyDescent="0.25">
      <c r="B140" s="89" t="s">
        <v>137</v>
      </c>
      <c r="C140" s="93" t="s">
        <v>97</v>
      </c>
      <c r="D140" s="89" t="s">
        <v>167</v>
      </c>
      <c r="E140" s="58">
        <v>1</v>
      </c>
      <c r="F140" s="89">
        <v>92.94</v>
      </c>
      <c r="G140" s="24">
        <f t="shared" si="5"/>
        <v>92.94</v>
      </c>
      <c r="H140" s="89">
        <v>46.47</v>
      </c>
      <c r="I140" s="26">
        <f t="shared" si="3"/>
        <v>46.47</v>
      </c>
    </row>
    <row r="141" spans="2:9" x14ac:dyDescent="0.25">
      <c r="B141" s="88" t="s">
        <v>138</v>
      </c>
      <c r="C141" s="92" t="s">
        <v>174</v>
      </c>
      <c r="D141" s="88" t="s">
        <v>151</v>
      </c>
      <c r="E141" s="58">
        <v>1</v>
      </c>
      <c r="F141" s="88">
        <v>275.05</v>
      </c>
      <c r="G141" s="24">
        <f t="shared" si="5"/>
        <v>275.05</v>
      </c>
      <c r="H141" s="88">
        <v>137.53</v>
      </c>
      <c r="I141" s="26">
        <f t="shared" si="3"/>
        <v>137.53</v>
      </c>
    </row>
    <row r="142" spans="2:9" x14ac:dyDescent="0.25">
      <c r="B142" s="89" t="s">
        <v>139</v>
      </c>
      <c r="C142" s="93" t="s">
        <v>175</v>
      </c>
      <c r="D142" s="89" t="s">
        <v>166</v>
      </c>
      <c r="E142" s="53">
        <v>3</v>
      </c>
      <c r="F142" s="89">
        <v>119.52</v>
      </c>
      <c r="G142" s="24">
        <f t="shared" si="5"/>
        <v>358.56</v>
      </c>
      <c r="H142" s="89">
        <v>59.76</v>
      </c>
      <c r="I142" s="26">
        <f t="shared" si="3"/>
        <v>179.28</v>
      </c>
    </row>
    <row r="143" spans="2:9" x14ac:dyDescent="0.25">
      <c r="B143" s="88" t="s">
        <v>140</v>
      </c>
      <c r="C143" s="92" t="s">
        <v>103</v>
      </c>
      <c r="D143" s="88" t="s">
        <v>176</v>
      </c>
      <c r="E143" s="59">
        <v>1</v>
      </c>
      <c r="F143" s="88">
        <v>175.16</v>
      </c>
      <c r="G143" s="24">
        <f t="shared" si="5"/>
        <v>175.16</v>
      </c>
      <c r="H143" s="88">
        <v>87.58</v>
      </c>
      <c r="I143" s="26">
        <f t="shared" si="3"/>
        <v>87.58</v>
      </c>
    </row>
    <row r="144" spans="2:9" x14ac:dyDescent="0.25">
      <c r="B144" s="89" t="s">
        <v>141</v>
      </c>
      <c r="C144" s="93" t="s">
        <v>104</v>
      </c>
      <c r="D144" s="89" t="s">
        <v>177</v>
      </c>
      <c r="E144" s="53">
        <v>2</v>
      </c>
      <c r="F144" s="89">
        <v>219.2</v>
      </c>
      <c r="G144" s="24">
        <f t="shared" si="5"/>
        <v>438.4</v>
      </c>
      <c r="H144" s="89">
        <v>109.6</v>
      </c>
      <c r="I144" s="26">
        <f t="shared" ref="I144:I207" si="6">ROUND(E144*H144,2)</f>
        <v>219.2</v>
      </c>
    </row>
    <row r="145" spans="2:9" x14ac:dyDescent="0.25">
      <c r="B145" s="88" t="s">
        <v>142</v>
      </c>
      <c r="C145" s="92" t="s">
        <v>103</v>
      </c>
      <c r="D145" s="88" t="s">
        <v>178</v>
      </c>
      <c r="E145" s="53">
        <v>1</v>
      </c>
      <c r="F145" s="88">
        <v>71.400000000000006</v>
      </c>
      <c r="G145" s="24">
        <f t="shared" si="5"/>
        <v>71.400000000000006</v>
      </c>
      <c r="H145" s="88">
        <v>35.700000000000003</v>
      </c>
      <c r="I145" s="26">
        <f t="shared" si="6"/>
        <v>35.700000000000003</v>
      </c>
    </row>
    <row r="146" spans="2:9" x14ac:dyDescent="0.25">
      <c r="B146" s="89" t="s">
        <v>143</v>
      </c>
      <c r="C146" s="93" t="s">
        <v>104</v>
      </c>
      <c r="D146" s="89" t="s">
        <v>179</v>
      </c>
      <c r="E146" s="58">
        <v>1</v>
      </c>
      <c r="F146" s="89">
        <v>27.64</v>
      </c>
      <c r="G146" s="24">
        <f t="shared" si="5"/>
        <v>27.64</v>
      </c>
      <c r="H146" s="89">
        <v>13.82</v>
      </c>
      <c r="I146" s="26">
        <f t="shared" si="6"/>
        <v>13.82</v>
      </c>
    </row>
    <row r="147" spans="2:9" x14ac:dyDescent="0.25">
      <c r="B147" s="88" t="s">
        <v>144</v>
      </c>
      <c r="C147" s="92" t="s">
        <v>103</v>
      </c>
      <c r="D147" s="88" t="s">
        <v>157</v>
      </c>
      <c r="E147" s="58">
        <v>1</v>
      </c>
      <c r="F147" s="88">
        <v>44.69</v>
      </c>
      <c r="G147" s="24">
        <f t="shared" si="5"/>
        <v>44.69</v>
      </c>
      <c r="H147" s="88">
        <v>22.35</v>
      </c>
      <c r="I147" s="26">
        <f t="shared" si="6"/>
        <v>22.35</v>
      </c>
    </row>
    <row r="148" spans="2:9" x14ac:dyDescent="0.25">
      <c r="B148" s="89" t="s">
        <v>145</v>
      </c>
      <c r="C148" s="93" t="s">
        <v>103</v>
      </c>
      <c r="D148" s="89" t="s">
        <v>180</v>
      </c>
      <c r="E148" s="53">
        <v>1</v>
      </c>
      <c r="F148" s="89">
        <v>163.86</v>
      </c>
      <c r="G148" s="24">
        <f t="shared" si="5"/>
        <v>163.86</v>
      </c>
      <c r="H148" s="89">
        <v>81.93</v>
      </c>
      <c r="I148" s="26">
        <f t="shared" si="6"/>
        <v>81.93</v>
      </c>
    </row>
    <row r="149" spans="2:9" x14ac:dyDescent="0.25">
      <c r="B149" s="88" t="s">
        <v>146</v>
      </c>
      <c r="C149" s="92" t="s">
        <v>104</v>
      </c>
      <c r="D149" s="88" t="s">
        <v>181</v>
      </c>
      <c r="E149" s="58">
        <v>1</v>
      </c>
      <c r="F149" s="88">
        <v>306.24</v>
      </c>
      <c r="G149" s="24">
        <f t="shared" si="5"/>
        <v>306.24</v>
      </c>
      <c r="H149" s="88">
        <v>153.12</v>
      </c>
      <c r="I149" s="26">
        <f t="shared" si="6"/>
        <v>153.12</v>
      </c>
    </row>
    <row r="150" spans="2:9" x14ac:dyDescent="0.25">
      <c r="B150" s="89" t="s">
        <v>147</v>
      </c>
      <c r="C150" s="93" t="s">
        <v>104</v>
      </c>
      <c r="D150" s="89" t="s">
        <v>151</v>
      </c>
      <c r="E150" s="53">
        <v>1</v>
      </c>
      <c r="F150" s="89">
        <v>28.87</v>
      </c>
      <c r="G150" s="24">
        <f t="shared" si="5"/>
        <v>28.87</v>
      </c>
      <c r="H150" s="89">
        <v>14.44</v>
      </c>
      <c r="I150" s="26">
        <f t="shared" si="6"/>
        <v>14.44</v>
      </c>
    </row>
    <row r="151" spans="2:9" x14ac:dyDescent="0.25">
      <c r="B151" s="88" t="s">
        <v>148</v>
      </c>
      <c r="C151" s="92" t="s">
        <v>104</v>
      </c>
      <c r="D151" s="88" t="s">
        <v>151</v>
      </c>
      <c r="E151" s="53">
        <v>1</v>
      </c>
      <c r="F151" s="88">
        <v>290.93</v>
      </c>
      <c r="G151" s="24">
        <f t="shared" si="5"/>
        <v>290.93</v>
      </c>
      <c r="H151" s="88">
        <v>145.47</v>
      </c>
      <c r="I151" s="26">
        <f t="shared" si="6"/>
        <v>145.47</v>
      </c>
    </row>
    <row r="152" spans="2:9" x14ac:dyDescent="0.25">
      <c r="B152" s="89" t="s">
        <v>149</v>
      </c>
      <c r="C152" s="93" t="s">
        <v>104</v>
      </c>
      <c r="D152" s="89" t="s">
        <v>182</v>
      </c>
      <c r="E152" s="58">
        <v>1</v>
      </c>
      <c r="F152" s="89">
        <v>44.04</v>
      </c>
      <c r="G152" s="24">
        <f t="shared" si="5"/>
        <v>44.04</v>
      </c>
      <c r="H152" s="89">
        <v>22.02</v>
      </c>
      <c r="I152" s="26">
        <f t="shared" si="6"/>
        <v>22.02</v>
      </c>
    </row>
    <row r="153" spans="2:9" x14ac:dyDescent="0.25">
      <c r="B153" s="88" t="s">
        <v>150</v>
      </c>
      <c r="C153" s="92" t="s">
        <v>104</v>
      </c>
      <c r="D153" s="88" t="s">
        <v>157</v>
      </c>
      <c r="E153" s="58">
        <v>1</v>
      </c>
      <c r="F153" s="88">
        <v>50.62</v>
      </c>
      <c r="G153" s="24">
        <f t="shared" si="5"/>
        <v>50.62</v>
      </c>
      <c r="H153" s="88">
        <v>25.31</v>
      </c>
      <c r="I153" s="26">
        <f t="shared" si="6"/>
        <v>25.31</v>
      </c>
    </row>
    <row r="154" spans="2:9" x14ac:dyDescent="0.25">
      <c r="B154" s="88" t="s">
        <v>114</v>
      </c>
      <c r="C154" s="92" t="s">
        <v>156</v>
      </c>
      <c r="D154" s="88" t="s">
        <v>157</v>
      </c>
      <c r="E154" s="58">
        <v>4</v>
      </c>
      <c r="F154" s="88">
        <v>59.71</v>
      </c>
      <c r="G154" s="24">
        <f>ROUND(E154*F154,2)</f>
        <v>238.84</v>
      </c>
      <c r="H154" s="88">
        <v>29.86</v>
      </c>
      <c r="I154" s="26">
        <f t="shared" si="6"/>
        <v>119.44</v>
      </c>
    </row>
    <row r="155" spans="2:9" ht="30" x14ac:dyDescent="0.25">
      <c r="B155" s="89" t="s">
        <v>118</v>
      </c>
      <c r="C155" s="93" t="s">
        <v>159</v>
      </c>
      <c r="D155" s="89" t="s">
        <v>160</v>
      </c>
      <c r="E155" s="58">
        <v>14</v>
      </c>
      <c r="F155" s="89">
        <v>49.93</v>
      </c>
      <c r="G155" s="24">
        <f t="shared" ref="G155:G173" si="7">ROUND(E155*F155,2)</f>
        <v>699.02</v>
      </c>
      <c r="H155" s="89">
        <v>24.97</v>
      </c>
      <c r="I155" s="26">
        <f t="shared" si="6"/>
        <v>349.58</v>
      </c>
    </row>
    <row r="156" spans="2:9" x14ac:dyDescent="0.25">
      <c r="B156" s="88" t="s">
        <v>119</v>
      </c>
      <c r="C156" s="92" t="s">
        <v>48</v>
      </c>
      <c r="D156" s="88" t="s">
        <v>160</v>
      </c>
      <c r="E156" s="58">
        <v>1</v>
      </c>
      <c r="F156" s="88">
        <v>41.36</v>
      </c>
      <c r="G156" s="24">
        <f t="shared" si="7"/>
        <v>41.36</v>
      </c>
      <c r="H156" s="88">
        <v>20.68</v>
      </c>
      <c r="I156" s="26">
        <f t="shared" si="6"/>
        <v>20.68</v>
      </c>
    </row>
    <row r="157" spans="2:9" ht="30" x14ac:dyDescent="0.25">
      <c r="B157" s="89" t="s">
        <v>120</v>
      </c>
      <c r="C157" s="93" t="s">
        <v>161</v>
      </c>
      <c r="D157" s="89" t="s">
        <v>160</v>
      </c>
      <c r="E157" s="58">
        <v>14</v>
      </c>
      <c r="F157" s="89">
        <v>65.349999999999994</v>
      </c>
      <c r="G157" s="24">
        <f t="shared" si="7"/>
        <v>914.9</v>
      </c>
      <c r="H157" s="89">
        <v>32.68</v>
      </c>
      <c r="I157" s="26">
        <f t="shared" si="6"/>
        <v>457.52</v>
      </c>
    </row>
    <row r="158" spans="2:9" x14ac:dyDescent="0.25">
      <c r="B158" s="88" t="s">
        <v>124</v>
      </c>
      <c r="C158" s="92" t="s">
        <v>48</v>
      </c>
      <c r="D158" s="88" t="s">
        <v>160</v>
      </c>
      <c r="E158" s="58">
        <v>1</v>
      </c>
      <c r="F158" s="88">
        <v>40.159999999999997</v>
      </c>
      <c r="G158" s="24">
        <f t="shared" si="7"/>
        <v>40.159999999999997</v>
      </c>
      <c r="H158" s="88">
        <v>20.079999999999998</v>
      </c>
      <c r="I158" s="26">
        <f t="shared" si="6"/>
        <v>20.079999999999998</v>
      </c>
    </row>
    <row r="159" spans="2:9" x14ac:dyDescent="0.25">
      <c r="B159" s="89" t="s">
        <v>125</v>
      </c>
      <c r="C159" s="93" t="s">
        <v>164</v>
      </c>
      <c r="D159" s="89" t="s">
        <v>157</v>
      </c>
      <c r="E159" s="58">
        <v>2</v>
      </c>
      <c r="F159" s="89">
        <v>42.72</v>
      </c>
      <c r="G159" s="24">
        <f t="shared" si="7"/>
        <v>85.44</v>
      </c>
      <c r="H159" s="89">
        <v>21.36</v>
      </c>
      <c r="I159" s="26">
        <f t="shared" si="6"/>
        <v>42.72</v>
      </c>
    </row>
    <row r="160" spans="2:9" ht="30" x14ac:dyDescent="0.25">
      <c r="B160" s="88" t="s">
        <v>126</v>
      </c>
      <c r="C160" s="92" t="s">
        <v>165</v>
      </c>
      <c r="D160" s="88" t="s">
        <v>157</v>
      </c>
      <c r="E160" s="58">
        <v>15</v>
      </c>
      <c r="F160" s="88">
        <v>79.540000000000006</v>
      </c>
      <c r="G160" s="24">
        <f t="shared" si="7"/>
        <v>1193.0999999999999</v>
      </c>
      <c r="H160" s="88">
        <v>39.770000000000003</v>
      </c>
      <c r="I160" s="26">
        <f t="shared" si="6"/>
        <v>596.54999999999995</v>
      </c>
    </row>
    <row r="161" spans="2:9" x14ac:dyDescent="0.25">
      <c r="B161" s="89" t="s">
        <v>128</v>
      </c>
      <c r="C161" s="93" t="s">
        <v>91</v>
      </c>
      <c r="D161" s="89" t="s">
        <v>157</v>
      </c>
      <c r="E161" s="58">
        <v>2</v>
      </c>
      <c r="F161" s="89">
        <v>76.37</v>
      </c>
      <c r="G161" s="24">
        <f t="shared" si="7"/>
        <v>152.74</v>
      </c>
      <c r="H161" s="89">
        <v>38.19</v>
      </c>
      <c r="I161" s="26">
        <f t="shared" si="6"/>
        <v>76.38</v>
      </c>
    </row>
    <row r="162" spans="2:9" x14ac:dyDescent="0.25">
      <c r="B162" s="88" t="s">
        <v>129</v>
      </c>
      <c r="C162" s="92" t="s">
        <v>97</v>
      </c>
      <c r="D162" s="88" t="s">
        <v>157</v>
      </c>
      <c r="E162" s="58">
        <v>1</v>
      </c>
      <c r="F162" s="88">
        <v>42.7</v>
      </c>
      <c r="G162" s="24">
        <f t="shared" si="7"/>
        <v>42.7</v>
      </c>
      <c r="H162" s="88">
        <v>21.35</v>
      </c>
      <c r="I162" s="26">
        <f t="shared" si="6"/>
        <v>21.35</v>
      </c>
    </row>
    <row r="163" spans="2:9" x14ac:dyDescent="0.25">
      <c r="B163" s="89" t="s">
        <v>130</v>
      </c>
      <c r="C163" s="93" t="s">
        <v>163</v>
      </c>
      <c r="D163" s="89" t="s">
        <v>167</v>
      </c>
      <c r="E163" s="58">
        <v>1</v>
      </c>
      <c r="F163" s="89">
        <v>76.959999999999994</v>
      </c>
      <c r="G163" s="24">
        <f t="shared" si="7"/>
        <v>76.959999999999994</v>
      </c>
      <c r="H163" s="89">
        <v>38.479999999999997</v>
      </c>
      <c r="I163" s="26">
        <f t="shared" si="6"/>
        <v>38.479999999999997</v>
      </c>
    </row>
    <row r="164" spans="2:9" x14ac:dyDescent="0.25">
      <c r="B164" s="88" t="s">
        <v>131</v>
      </c>
      <c r="C164" s="92" t="s">
        <v>168</v>
      </c>
      <c r="D164" s="88" t="s">
        <v>169</v>
      </c>
      <c r="E164" s="56">
        <v>6</v>
      </c>
      <c r="F164" s="88">
        <v>101.61</v>
      </c>
      <c r="G164" s="24">
        <f t="shared" si="7"/>
        <v>609.66</v>
      </c>
      <c r="H164" s="88">
        <v>50.81</v>
      </c>
      <c r="I164" s="26">
        <f t="shared" si="6"/>
        <v>304.86</v>
      </c>
    </row>
    <row r="165" spans="2:9" ht="30" x14ac:dyDescent="0.25">
      <c r="B165" s="89" t="s">
        <v>132</v>
      </c>
      <c r="C165" s="93" t="s">
        <v>170</v>
      </c>
      <c r="D165" s="89" t="s">
        <v>169</v>
      </c>
      <c r="E165" s="58">
        <v>14</v>
      </c>
      <c r="F165" s="89">
        <v>82.94</v>
      </c>
      <c r="G165" s="24">
        <f t="shared" si="7"/>
        <v>1161.1600000000001</v>
      </c>
      <c r="H165" s="89">
        <v>41.47</v>
      </c>
      <c r="I165" s="26">
        <f t="shared" si="6"/>
        <v>580.58000000000004</v>
      </c>
    </row>
    <row r="166" spans="2:9" x14ac:dyDescent="0.25">
      <c r="B166" s="88" t="s">
        <v>136</v>
      </c>
      <c r="C166" s="92" t="s">
        <v>97</v>
      </c>
      <c r="D166" s="88" t="s">
        <v>173</v>
      </c>
      <c r="E166" s="53">
        <v>1</v>
      </c>
      <c r="F166" s="88">
        <v>64.069999999999993</v>
      </c>
      <c r="G166" s="24">
        <f t="shared" si="7"/>
        <v>64.069999999999993</v>
      </c>
      <c r="H166" s="88">
        <v>32.04</v>
      </c>
      <c r="I166" s="26">
        <f t="shared" si="6"/>
        <v>32.04</v>
      </c>
    </row>
    <row r="167" spans="2:9" x14ac:dyDescent="0.25">
      <c r="B167" s="89" t="s">
        <v>137</v>
      </c>
      <c r="C167" s="93" t="s">
        <v>97</v>
      </c>
      <c r="D167" s="89" t="s">
        <v>167</v>
      </c>
      <c r="E167" s="58">
        <v>1</v>
      </c>
      <c r="F167" s="89">
        <v>92.94</v>
      </c>
      <c r="G167" s="24">
        <f t="shared" si="7"/>
        <v>92.94</v>
      </c>
      <c r="H167" s="89">
        <v>46.47</v>
      </c>
      <c r="I167" s="26">
        <f t="shared" si="6"/>
        <v>46.47</v>
      </c>
    </row>
    <row r="168" spans="2:9" x14ac:dyDescent="0.25">
      <c r="B168" s="88" t="s">
        <v>142</v>
      </c>
      <c r="C168" s="92" t="s">
        <v>103</v>
      </c>
      <c r="D168" s="88" t="s">
        <v>178</v>
      </c>
      <c r="E168" s="58">
        <v>1</v>
      </c>
      <c r="F168" s="88">
        <v>71.400000000000006</v>
      </c>
      <c r="G168" s="24">
        <f t="shared" si="7"/>
        <v>71.400000000000006</v>
      </c>
      <c r="H168" s="88">
        <v>35.700000000000003</v>
      </c>
      <c r="I168" s="26">
        <f t="shared" si="6"/>
        <v>35.700000000000003</v>
      </c>
    </row>
    <row r="169" spans="2:9" x14ac:dyDescent="0.25">
      <c r="B169" s="89" t="s">
        <v>143</v>
      </c>
      <c r="C169" s="93" t="s">
        <v>104</v>
      </c>
      <c r="D169" s="89" t="s">
        <v>179</v>
      </c>
      <c r="E169" s="58">
        <v>1</v>
      </c>
      <c r="F169" s="89">
        <v>27.64</v>
      </c>
      <c r="G169" s="24">
        <f t="shared" si="7"/>
        <v>27.64</v>
      </c>
      <c r="H169" s="89">
        <v>13.82</v>
      </c>
      <c r="I169" s="26">
        <f t="shared" si="6"/>
        <v>13.82</v>
      </c>
    </row>
    <row r="170" spans="2:9" x14ac:dyDescent="0.25">
      <c r="B170" s="88" t="s">
        <v>144</v>
      </c>
      <c r="C170" s="92" t="s">
        <v>103</v>
      </c>
      <c r="D170" s="88" t="s">
        <v>157</v>
      </c>
      <c r="E170" s="58">
        <v>1</v>
      </c>
      <c r="F170" s="88">
        <v>44.69</v>
      </c>
      <c r="G170" s="24">
        <f t="shared" si="7"/>
        <v>44.69</v>
      </c>
      <c r="H170" s="88">
        <v>22.35</v>
      </c>
      <c r="I170" s="26">
        <f t="shared" si="6"/>
        <v>22.35</v>
      </c>
    </row>
    <row r="171" spans="2:9" x14ac:dyDescent="0.25">
      <c r="B171" s="89" t="s">
        <v>145</v>
      </c>
      <c r="C171" s="93" t="s">
        <v>103</v>
      </c>
      <c r="D171" s="89" t="s">
        <v>180</v>
      </c>
      <c r="E171" s="58">
        <v>1</v>
      </c>
      <c r="F171" s="89">
        <v>163.86</v>
      </c>
      <c r="G171" s="24">
        <f t="shared" si="7"/>
        <v>163.86</v>
      </c>
      <c r="H171" s="89">
        <v>81.93</v>
      </c>
      <c r="I171" s="26">
        <f t="shared" si="6"/>
        <v>81.93</v>
      </c>
    </row>
    <row r="172" spans="2:9" x14ac:dyDescent="0.25">
      <c r="B172" s="88" t="s">
        <v>149</v>
      </c>
      <c r="C172" s="92" t="s">
        <v>104</v>
      </c>
      <c r="D172" s="88" t="s">
        <v>182</v>
      </c>
      <c r="E172" s="56">
        <v>1</v>
      </c>
      <c r="F172" s="88">
        <v>44.04</v>
      </c>
      <c r="G172" s="24">
        <f t="shared" si="7"/>
        <v>44.04</v>
      </c>
      <c r="H172" s="88">
        <v>22.02</v>
      </c>
      <c r="I172" s="26">
        <f t="shared" si="6"/>
        <v>22.02</v>
      </c>
    </row>
    <row r="173" spans="2:9" x14ac:dyDescent="0.25">
      <c r="B173" s="89" t="s">
        <v>150</v>
      </c>
      <c r="C173" s="93" t="s">
        <v>104</v>
      </c>
      <c r="D173" s="89" t="s">
        <v>157</v>
      </c>
      <c r="E173" s="56">
        <v>1</v>
      </c>
      <c r="F173" s="89">
        <v>50.62</v>
      </c>
      <c r="G173" s="24">
        <f t="shared" si="7"/>
        <v>50.62</v>
      </c>
      <c r="H173" s="89">
        <v>25.31</v>
      </c>
      <c r="I173" s="26">
        <f t="shared" si="6"/>
        <v>25.31</v>
      </c>
    </row>
    <row r="174" spans="2:9" x14ac:dyDescent="0.25">
      <c r="B174" s="88" t="s">
        <v>183</v>
      </c>
      <c r="C174" s="92" t="s">
        <v>97</v>
      </c>
      <c r="D174" s="88" t="s">
        <v>191</v>
      </c>
      <c r="E174" s="56">
        <v>1</v>
      </c>
      <c r="F174" s="88">
        <v>1202.8</v>
      </c>
      <c r="G174" s="25">
        <f>ROUND(E174*F174,2)</f>
        <v>1202.8</v>
      </c>
      <c r="H174" s="88">
        <v>781.82</v>
      </c>
      <c r="I174" s="26">
        <f t="shared" si="6"/>
        <v>781.82</v>
      </c>
    </row>
    <row r="175" spans="2:9" x14ac:dyDescent="0.25">
      <c r="B175" s="89" t="s">
        <v>184</v>
      </c>
      <c r="C175" s="93" t="s">
        <v>192</v>
      </c>
      <c r="D175" s="89" t="s">
        <v>193</v>
      </c>
      <c r="E175" s="56">
        <v>3</v>
      </c>
      <c r="F175" s="89">
        <v>11315.44</v>
      </c>
      <c r="G175" s="25">
        <f t="shared" ref="G175:G181" si="8">ROUND(E175*F175,2)</f>
        <v>33946.32</v>
      </c>
      <c r="H175" s="89">
        <v>7355.04</v>
      </c>
      <c r="I175" s="26">
        <f t="shared" si="6"/>
        <v>22065.119999999999</v>
      </c>
    </row>
    <row r="176" spans="2:9" x14ac:dyDescent="0.25">
      <c r="B176" s="88" t="s">
        <v>185</v>
      </c>
      <c r="C176" s="92" t="s">
        <v>192</v>
      </c>
      <c r="D176" s="88" t="s">
        <v>194</v>
      </c>
      <c r="E176" s="56">
        <v>3</v>
      </c>
      <c r="F176" s="88">
        <v>6358.4</v>
      </c>
      <c r="G176" s="25">
        <f t="shared" si="8"/>
        <v>19075.2</v>
      </c>
      <c r="H176" s="88">
        <v>4132.96</v>
      </c>
      <c r="I176" s="26">
        <f t="shared" si="6"/>
        <v>12398.88</v>
      </c>
    </row>
    <row r="177" spans="2:9" x14ac:dyDescent="0.25">
      <c r="B177" s="89" t="s">
        <v>186</v>
      </c>
      <c r="C177" s="93" t="s">
        <v>192</v>
      </c>
      <c r="D177" s="89" t="s">
        <v>195</v>
      </c>
      <c r="E177" s="56">
        <v>3</v>
      </c>
      <c r="F177" s="89">
        <v>4358.34</v>
      </c>
      <c r="G177" s="25">
        <f t="shared" si="8"/>
        <v>13075.02</v>
      </c>
      <c r="H177" s="89">
        <v>2832.92</v>
      </c>
      <c r="I177" s="26">
        <f t="shared" si="6"/>
        <v>8498.76</v>
      </c>
    </row>
    <row r="178" spans="2:9" x14ac:dyDescent="0.25">
      <c r="B178" s="88" t="s">
        <v>187</v>
      </c>
      <c r="C178" s="92" t="s">
        <v>96</v>
      </c>
      <c r="D178" s="88" t="s">
        <v>195</v>
      </c>
      <c r="E178" s="56">
        <v>1</v>
      </c>
      <c r="F178" s="88">
        <v>4541.33</v>
      </c>
      <c r="G178" s="25">
        <f t="shared" si="8"/>
        <v>4541.33</v>
      </c>
      <c r="H178" s="88">
        <v>2951.86</v>
      </c>
      <c r="I178" s="26">
        <f t="shared" si="6"/>
        <v>2951.86</v>
      </c>
    </row>
    <row r="179" spans="2:9" x14ac:dyDescent="0.25">
      <c r="B179" s="89" t="s">
        <v>188</v>
      </c>
      <c r="C179" s="93" t="s">
        <v>96</v>
      </c>
      <c r="D179" s="89" t="s">
        <v>193</v>
      </c>
      <c r="E179" s="56">
        <v>1</v>
      </c>
      <c r="F179" s="89">
        <v>10303.379999999999</v>
      </c>
      <c r="G179" s="25">
        <f t="shared" si="8"/>
        <v>10303.379999999999</v>
      </c>
      <c r="H179" s="89">
        <v>6697.2</v>
      </c>
      <c r="I179" s="26">
        <f t="shared" si="6"/>
        <v>6697.2</v>
      </c>
    </row>
    <row r="180" spans="2:9" x14ac:dyDescent="0.25">
      <c r="B180" s="88" t="s">
        <v>189</v>
      </c>
      <c r="C180" s="92" t="s">
        <v>96</v>
      </c>
      <c r="D180" s="88" t="s">
        <v>194</v>
      </c>
      <c r="E180" s="56">
        <v>1</v>
      </c>
      <c r="F180" s="88">
        <v>10665.51</v>
      </c>
      <c r="G180" s="25">
        <f t="shared" si="8"/>
        <v>10665.51</v>
      </c>
      <c r="H180" s="88">
        <v>6932.58</v>
      </c>
      <c r="I180" s="26">
        <f t="shared" si="6"/>
        <v>6932.58</v>
      </c>
    </row>
    <row r="181" spans="2:9" x14ac:dyDescent="0.25">
      <c r="B181" s="89" t="s">
        <v>190</v>
      </c>
      <c r="C181" s="93" t="s">
        <v>103</v>
      </c>
      <c r="D181" s="89" t="s">
        <v>193</v>
      </c>
      <c r="E181" s="56">
        <v>1</v>
      </c>
      <c r="F181" s="89">
        <v>9325.73</v>
      </c>
      <c r="G181" s="25">
        <f t="shared" si="8"/>
        <v>9325.73</v>
      </c>
      <c r="H181" s="89">
        <v>6061.72</v>
      </c>
      <c r="I181" s="26">
        <f t="shared" si="6"/>
        <v>6061.72</v>
      </c>
    </row>
    <row r="182" spans="2:9" x14ac:dyDescent="0.25">
      <c r="B182" s="88" t="s">
        <v>196</v>
      </c>
      <c r="C182" s="92" t="s">
        <v>48</v>
      </c>
      <c r="D182" s="88" t="s">
        <v>303</v>
      </c>
      <c r="E182" s="58">
        <v>2</v>
      </c>
      <c r="F182" s="88">
        <v>519.91</v>
      </c>
      <c r="G182" s="24">
        <f>ROUND(E182*F182,2)</f>
        <v>1039.82</v>
      </c>
      <c r="H182" s="88">
        <v>285.95</v>
      </c>
      <c r="I182" s="26">
        <f t="shared" si="6"/>
        <v>571.9</v>
      </c>
    </row>
    <row r="183" spans="2:9" x14ac:dyDescent="0.25">
      <c r="B183" s="89" t="s">
        <v>197</v>
      </c>
      <c r="C183" s="93" t="s">
        <v>172</v>
      </c>
      <c r="D183" s="89" t="s">
        <v>304</v>
      </c>
      <c r="E183" s="58">
        <v>1</v>
      </c>
      <c r="F183" s="89">
        <v>663.81</v>
      </c>
      <c r="G183" s="24">
        <f t="shared" ref="G183:G274" si="9">ROUND(E183*F183,2)</f>
        <v>663.81</v>
      </c>
      <c r="H183" s="89">
        <v>365.1</v>
      </c>
      <c r="I183" s="26">
        <f t="shared" si="6"/>
        <v>365.1</v>
      </c>
    </row>
    <row r="184" spans="2:9" x14ac:dyDescent="0.25">
      <c r="B184" s="88" t="s">
        <v>198</v>
      </c>
      <c r="C184" s="92" t="s">
        <v>172</v>
      </c>
      <c r="D184" s="88" t="s">
        <v>305</v>
      </c>
      <c r="E184" s="58">
        <v>3</v>
      </c>
      <c r="F184" s="88">
        <v>684.66</v>
      </c>
      <c r="G184" s="24">
        <f t="shared" si="9"/>
        <v>2053.98</v>
      </c>
      <c r="H184" s="88">
        <v>376.56</v>
      </c>
      <c r="I184" s="26">
        <f t="shared" si="6"/>
        <v>1129.68</v>
      </c>
    </row>
    <row r="185" spans="2:9" x14ac:dyDescent="0.25">
      <c r="B185" s="89" t="s">
        <v>199</v>
      </c>
      <c r="C185" s="93" t="s">
        <v>172</v>
      </c>
      <c r="D185" s="89" t="s">
        <v>306</v>
      </c>
      <c r="E185" s="58">
        <v>3</v>
      </c>
      <c r="F185" s="89">
        <v>684.66</v>
      </c>
      <c r="G185" s="24">
        <f t="shared" si="9"/>
        <v>2053.98</v>
      </c>
      <c r="H185" s="89">
        <v>376.56</v>
      </c>
      <c r="I185" s="26">
        <f t="shared" si="6"/>
        <v>1129.68</v>
      </c>
    </row>
    <row r="186" spans="2:9" x14ac:dyDescent="0.25">
      <c r="B186" s="88" t="s">
        <v>200</v>
      </c>
      <c r="C186" s="92" t="s">
        <v>172</v>
      </c>
      <c r="D186" s="88" t="s">
        <v>307</v>
      </c>
      <c r="E186" s="58">
        <v>2</v>
      </c>
      <c r="F186" s="88">
        <v>668.88</v>
      </c>
      <c r="G186" s="24">
        <f t="shared" si="9"/>
        <v>1337.76</v>
      </c>
      <c r="H186" s="88">
        <v>367.88</v>
      </c>
      <c r="I186" s="26">
        <f t="shared" si="6"/>
        <v>735.76</v>
      </c>
    </row>
    <row r="187" spans="2:9" x14ac:dyDescent="0.25">
      <c r="B187" s="89" t="s">
        <v>201</v>
      </c>
      <c r="C187" s="93" t="s">
        <v>172</v>
      </c>
      <c r="D187" s="89" t="s">
        <v>308</v>
      </c>
      <c r="E187" s="58">
        <v>2</v>
      </c>
      <c r="F187" s="89">
        <v>1999.05</v>
      </c>
      <c r="G187" s="24">
        <f t="shared" si="9"/>
        <v>3998.1</v>
      </c>
      <c r="H187" s="89">
        <v>1099.48</v>
      </c>
      <c r="I187" s="26">
        <f t="shared" si="6"/>
        <v>2198.96</v>
      </c>
    </row>
    <row r="188" spans="2:9" ht="30" x14ac:dyDescent="0.25">
      <c r="B188" s="88" t="s">
        <v>202</v>
      </c>
      <c r="C188" s="92" t="s">
        <v>289</v>
      </c>
      <c r="D188" s="88" t="s">
        <v>309</v>
      </c>
      <c r="E188" s="58">
        <v>44</v>
      </c>
      <c r="F188" s="88">
        <v>13.95</v>
      </c>
      <c r="G188" s="24">
        <f t="shared" si="9"/>
        <v>613.79999999999995</v>
      </c>
      <c r="H188" s="88">
        <v>7.67</v>
      </c>
      <c r="I188" s="26">
        <f t="shared" si="6"/>
        <v>337.48</v>
      </c>
    </row>
    <row r="189" spans="2:9" ht="30" x14ac:dyDescent="0.25">
      <c r="B189" s="89" t="s">
        <v>203</v>
      </c>
      <c r="C189" s="93" t="s">
        <v>290</v>
      </c>
      <c r="D189" s="89" t="s">
        <v>310</v>
      </c>
      <c r="E189" s="58">
        <v>42</v>
      </c>
      <c r="F189" s="89">
        <v>24.11</v>
      </c>
      <c r="G189" s="24">
        <f t="shared" si="9"/>
        <v>1012.62</v>
      </c>
      <c r="H189" s="89">
        <v>13.26</v>
      </c>
      <c r="I189" s="26">
        <f t="shared" si="6"/>
        <v>556.91999999999996</v>
      </c>
    </row>
    <row r="190" spans="2:9" x14ac:dyDescent="0.25">
      <c r="B190" s="88" t="s">
        <v>204</v>
      </c>
      <c r="C190" s="92" t="s">
        <v>172</v>
      </c>
      <c r="D190" s="88" t="s">
        <v>311</v>
      </c>
      <c r="E190" s="58">
        <v>2</v>
      </c>
      <c r="F190" s="88">
        <v>471.51</v>
      </c>
      <c r="G190" s="24">
        <f t="shared" si="9"/>
        <v>943.02</v>
      </c>
      <c r="H190" s="88">
        <v>259.33</v>
      </c>
      <c r="I190" s="26">
        <f t="shared" si="6"/>
        <v>518.66</v>
      </c>
    </row>
    <row r="191" spans="2:9" x14ac:dyDescent="0.25">
      <c r="B191" s="89" t="s">
        <v>205</v>
      </c>
      <c r="C191" s="93" t="s">
        <v>172</v>
      </c>
      <c r="D191" s="89" t="s">
        <v>312</v>
      </c>
      <c r="E191" s="58">
        <v>3</v>
      </c>
      <c r="F191" s="89">
        <v>471.51</v>
      </c>
      <c r="G191" s="24">
        <f t="shared" si="9"/>
        <v>1414.53</v>
      </c>
      <c r="H191" s="89">
        <v>259.33</v>
      </c>
      <c r="I191" s="26">
        <f t="shared" si="6"/>
        <v>777.99</v>
      </c>
    </row>
    <row r="192" spans="2:9" x14ac:dyDescent="0.25">
      <c r="B192" s="88" t="s">
        <v>206</v>
      </c>
      <c r="C192" s="92" t="s">
        <v>172</v>
      </c>
      <c r="D192" s="88" t="s">
        <v>313</v>
      </c>
      <c r="E192" s="56">
        <v>3</v>
      </c>
      <c r="F192" s="88">
        <v>471.51</v>
      </c>
      <c r="G192" s="24">
        <f t="shared" si="9"/>
        <v>1414.53</v>
      </c>
      <c r="H192" s="88">
        <v>259.33</v>
      </c>
      <c r="I192" s="26">
        <f t="shared" si="6"/>
        <v>777.99</v>
      </c>
    </row>
    <row r="193" spans="2:9" x14ac:dyDescent="0.25">
      <c r="B193" s="89" t="s">
        <v>207</v>
      </c>
      <c r="C193" s="93" t="s">
        <v>172</v>
      </c>
      <c r="D193" s="89" t="s">
        <v>314</v>
      </c>
      <c r="E193" s="58">
        <v>1</v>
      </c>
      <c r="F193" s="89">
        <v>16239.69</v>
      </c>
      <c r="G193" s="24">
        <f t="shared" si="9"/>
        <v>16239.69</v>
      </c>
      <c r="H193" s="89">
        <v>8931.83</v>
      </c>
      <c r="I193" s="26">
        <f t="shared" si="6"/>
        <v>8931.83</v>
      </c>
    </row>
    <row r="194" spans="2:9" x14ac:dyDescent="0.25">
      <c r="B194" s="88" t="s">
        <v>208</v>
      </c>
      <c r="C194" s="94" t="s">
        <v>97</v>
      </c>
      <c r="D194" s="88" t="s">
        <v>315</v>
      </c>
      <c r="E194" s="53">
        <v>8</v>
      </c>
      <c r="F194" s="88">
        <v>33.270000000000003</v>
      </c>
      <c r="G194" s="24">
        <f t="shared" si="9"/>
        <v>266.16000000000003</v>
      </c>
      <c r="H194" s="88">
        <v>18.3</v>
      </c>
      <c r="I194" s="26">
        <f t="shared" si="6"/>
        <v>146.4</v>
      </c>
    </row>
    <row r="195" spans="2:9" x14ac:dyDescent="0.25">
      <c r="B195" s="89" t="s">
        <v>209</v>
      </c>
      <c r="C195" s="93" t="s">
        <v>90</v>
      </c>
      <c r="D195" s="89" t="s">
        <v>316</v>
      </c>
      <c r="E195" s="58">
        <v>6</v>
      </c>
      <c r="F195" s="89">
        <v>11.16</v>
      </c>
      <c r="G195" s="24">
        <f t="shared" si="9"/>
        <v>66.959999999999994</v>
      </c>
      <c r="H195" s="89">
        <v>6.14</v>
      </c>
      <c r="I195" s="26">
        <f t="shared" si="6"/>
        <v>36.840000000000003</v>
      </c>
    </row>
    <row r="196" spans="2:9" x14ac:dyDescent="0.25">
      <c r="B196" s="88" t="s">
        <v>210</v>
      </c>
      <c r="C196" s="92" t="s">
        <v>103</v>
      </c>
      <c r="D196" s="88" t="s">
        <v>317</v>
      </c>
      <c r="E196" s="58">
        <v>28</v>
      </c>
      <c r="F196" s="88">
        <v>4.3600000000000003</v>
      </c>
      <c r="G196" s="24">
        <f t="shared" si="9"/>
        <v>122.08</v>
      </c>
      <c r="H196" s="88">
        <v>2.4</v>
      </c>
      <c r="I196" s="26">
        <f t="shared" si="6"/>
        <v>67.2</v>
      </c>
    </row>
    <row r="197" spans="2:9" x14ac:dyDescent="0.25">
      <c r="B197" s="89" t="s">
        <v>211</v>
      </c>
      <c r="C197" s="93" t="s">
        <v>90</v>
      </c>
      <c r="D197" s="89" t="s">
        <v>318</v>
      </c>
      <c r="E197" s="58">
        <v>4</v>
      </c>
      <c r="F197" s="89">
        <v>6.07</v>
      </c>
      <c r="G197" s="24">
        <f t="shared" si="9"/>
        <v>24.28</v>
      </c>
      <c r="H197" s="89">
        <v>3.34</v>
      </c>
      <c r="I197" s="26">
        <f t="shared" si="6"/>
        <v>13.36</v>
      </c>
    </row>
    <row r="198" spans="2:9" x14ac:dyDescent="0.25">
      <c r="B198" s="88" t="s">
        <v>212</v>
      </c>
      <c r="C198" s="92" t="s">
        <v>91</v>
      </c>
      <c r="D198" s="88" t="s">
        <v>319</v>
      </c>
      <c r="E198" s="58">
        <v>4</v>
      </c>
      <c r="F198" s="88">
        <v>294.91000000000003</v>
      </c>
      <c r="G198" s="24">
        <f t="shared" si="9"/>
        <v>1179.6400000000001</v>
      </c>
      <c r="H198" s="88">
        <v>162.19999999999999</v>
      </c>
      <c r="I198" s="26">
        <f t="shared" si="6"/>
        <v>648.79999999999995</v>
      </c>
    </row>
    <row r="199" spans="2:9" x14ac:dyDescent="0.25">
      <c r="B199" s="89" t="s">
        <v>213</v>
      </c>
      <c r="C199" s="93" t="s">
        <v>91</v>
      </c>
      <c r="D199" s="89" t="s">
        <v>312</v>
      </c>
      <c r="E199" s="58">
        <v>6</v>
      </c>
      <c r="F199" s="89">
        <v>294.91000000000003</v>
      </c>
      <c r="G199" s="24">
        <f t="shared" si="9"/>
        <v>1769.46</v>
      </c>
      <c r="H199" s="89">
        <v>162.19999999999999</v>
      </c>
      <c r="I199" s="26">
        <f t="shared" si="6"/>
        <v>973.2</v>
      </c>
    </row>
    <row r="200" spans="2:9" x14ac:dyDescent="0.25">
      <c r="B200" s="88" t="s">
        <v>214</v>
      </c>
      <c r="C200" s="92" t="s">
        <v>91</v>
      </c>
      <c r="D200" s="88" t="s">
        <v>313</v>
      </c>
      <c r="E200" s="56">
        <v>6</v>
      </c>
      <c r="F200" s="88">
        <v>294.91000000000003</v>
      </c>
      <c r="G200" s="24">
        <f t="shared" si="9"/>
        <v>1769.46</v>
      </c>
      <c r="H200" s="88">
        <v>162.19999999999999</v>
      </c>
      <c r="I200" s="26">
        <f t="shared" si="6"/>
        <v>973.2</v>
      </c>
    </row>
    <row r="201" spans="2:9" x14ac:dyDescent="0.25">
      <c r="B201" s="89" t="s">
        <v>215</v>
      </c>
      <c r="C201" s="93" t="s">
        <v>172</v>
      </c>
      <c r="D201" s="89" t="s">
        <v>320</v>
      </c>
      <c r="E201" s="56">
        <v>6</v>
      </c>
      <c r="F201" s="89">
        <v>693.41</v>
      </c>
      <c r="G201" s="24">
        <f t="shared" si="9"/>
        <v>4160.46</v>
      </c>
      <c r="H201" s="89">
        <v>381.38</v>
      </c>
      <c r="I201" s="26">
        <f t="shared" si="6"/>
        <v>2288.2800000000002</v>
      </c>
    </row>
    <row r="202" spans="2:9" x14ac:dyDescent="0.25">
      <c r="B202" s="88" t="s">
        <v>216</v>
      </c>
      <c r="C202" s="92" t="s">
        <v>172</v>
      </c>
      <c r="D202" s="88" t="s">
        <v>321</v>
      </c>
      <c r="E202" s="56">
        <v>1</v>
      </c>
      <c r="F202" s="88">
        <v>866.83</v>
      </c>
      <c r="G202" s="24">
        <f t="shared" si="9"/>
        <v>866.83</v>
      </c>
      <c r="H202" s="88">
        <v>476.76</v>
      </c>
      <c r="I202" s="26">
        <f t="shared" si="6"/>
        <v>476.76</v>
      </c>
    </row>
    <row r="203" spans="2:9" x14ac:dyDescent="0.25">
      <c r="B203" s="89" t="s">
        <v>217</v>
      </c>
      <c r="C203" s="93" t="s">
        <v>172</v>
      </c>
      <c r="D203" s="89" t="s">
        <v>322</v>
      </c>
      <c r="E203" s="58">
        <v>1</v>
      </c>
      <c r="F203" s="89">
        <v>866.83</v>
      </c>
      <c r="G203" s="24">
        <f t="shared" si="9"/>
        <v>866.83</v>
      </c>
      <c r="H203" s="89">
        <v>476.76</v>
      </c>
      <c r="I203" s="26">
        <f t="shared" si="6"/>
        <v>476.76</v>
      </c>
    </row>
    <row r="204" spans="2:9" x14ac:dyDescent="0.25">
      <c r="B204" s="88" t="s">
        <v>218</v>
      </c>
      <c r="C204" s="92" t="s">
        <v>93</v>
      </c>
      <c r="D204" s="88" t="s">
        <v>323</v>
      </c>
      <c r="E204" s="58">
        <v>24</v>
      </c>
      <c r="F204" s="88">
        <v>135.5</v>
      </c>
      <c r="G204" s="24">
        <f t="shared" si="9"/>
        <v>3252</v>
      </c>
      <c r="H204" s="88">
        <v>74.53</v>
      </c>
      <c r="I204" s="26">
        <f t="shared" si="6"/>
        <v>1788.72</v>
      </c>
    </row>
    <row r="205" spans="2:9" x14ac:dyDescent="0.25">
      <c r="B205" s="89" t="s">
        <v>219</v>
      </c>
      <c r="C205" s="93" t="s">
        <v>291</v>
      </c>
      <c r="D205" s="89" t="s">
        <v>303</v>
      </c>
      <c r="E205" s="58">
        <v>16</v>
      </c>
      <c r="F205" s="89">
        <v>598.84</v>
      </c>
      <c r="G205" s="24">
        <f t="shared" si="9"/>
        <v>9581.44</v>
      </c>
      <c r="H205" s="89">
        <v>329.36</v>
      </c>
      <c r="I205" s="26">
        <f t="shared" si="6"/>
        <v>5269.76</v>
      </c>
    </row>
    <row r="206" spans="2:9" x14ac:dyDescent="0.25">
      <c r="B206" s="88" t="s">
        <v>220</v>
      </c>
      <c r="C206" s="92" t="s">
        <v>97</v>
      </c>
      <c r="D206" s="88" t="s">
        <v>316</v>
      </c>
      <c r="E206" s="58">
        <v>8</v>
      </c>
      <c r="F206" s="88">
        <v>16.36</v>
      </c>
      <c r="G206" s="24">
        <f t="shared" si="9"/>
        <v>130.88</v>
      </c>
      <c r="H206" s="88">
        <v>9</v>
      </c>
      <c r="I206" s="26">
        <f t="shared" si="6"/>
        <v>72</v>
      </c>
    </row>
    <row r="207" spans="2:9" x14ac:dyDescent="0.25">
      <c r="B207" s="89" t="s">
        <v>221</v>
      </c>
      <c r="C207" s="93" t="s">
        <v>90</v>
      </c>
      <c r="D207" s="89" t="s">
        <v>324</v>
      </c>
      <c r="E207" s="58">
        <v>84</v>
      </c>
      <c r="F207" s="89">
        <v>3.54</v>
      </c>
      <c r="G207" s="24">
        <f t="shared" si="9"/>
        <v>297.36</v>
      </c>
      <c r="H207" s="89">
        <v>1.95</v>
      </c>
      <c r="I207" s="26">
        <f t="shared" si="6"/>
        <v>163.80000000000001</v>
      </c>
    </row>
    <row r="208" spans="2:9" ht="30" x14ac:dyDescent="0.25">
      <c r="B208" s="88" t="s">
        <v>222</v>
      </c>
      <c r="C208" s="92" t="s">
        <v>292</v>
      </c>
      <c r="D208" s="88" t="s">
        <v>317</v>
      </c>
      <c r="E208" s="58">
        <v>420</v>
      </c>
      <c r="F208" s="88">
        <v>3.54</v>
      </c>
      <c r="G208" s="24">
        <f t="shared" si="9"/>
        <v>1486.8</v>
      </c>
      <c r="H208" s="88">
        <v>1.95</v>
      </c>
      <c r="I208" s="26">
        <f t="shared" ref="I208:I271" si="10">ROUND(E208*H208,2)</f>
        <v>819</v>
      </c>
    </row>
    <row r="209" spans="2:9" x14ac:dyDescent="0.25">
      <c r="B209" s="89" t="s">
        <v>223</v>
      </c>
      <c r="C209" s="93" t="s">
        <v>293</v>
      </c>
      <c r="D209" s="89" t="s">
        <v>317</v>
      </c>
      <c r="E209" s="58">
        <v>152</v>
      </c>
      <c r="F209" s="89">
        <v>8</v>
      </c>
      <c r="G209" s="24">
        <f t="shared" si="9"/>
        <v>1216</v>
      </c>
      <c r="H209" s="89">
        <v>4.4000000000000004</v>
      </c>
      <c r="I209" s="26">
        <f t="shared" si="10"/>
        <v>668.8</v>
      </c>
    </row>
    <row r="210" spans="2:9" x14ac:dyDescent="0.25">
      <c r="B210" s="88" t="s">
        <v>224</v>
      </c>
      <c r="C210" s="92" t="s">
        <v>90</v>
      </c>
      <c r="D210" s="88" t="s">
        <v>316</v>
      </c>
      <c r="E210" s="58">
        <v>6</v>
      </c>
      <c r="F210" s="88">
        <v>136.91</v>
      </c>
      <c r="G210" s="24">
        <f t="shared" si="9"/>
        <v>821.46</v>
      </c>
      <c r="H210" s="88">
        <v>75.3</v>
      </c>
      <c r="I210" s="26">
        <f t="shared" si="10"/>
        <v>451.8</v>
      </c>
    </row>
    <row r="211" spans="2:9" x14ac:dyDescent="0.25">
      <c r="B211" s="89" t="s">
        <v>225</v>
      </c>
      <c r="C211" s="93" t="s">
        <v>97</v>
      </c>
      <c r="D211" s="89" t="s">
        <v>325</v>
      </c>
      <c r="E211" s="58">
        <v>4</v>
      </c>
      <c r="F211" s="89">
        <v>539.55999999999995</v>
      </c>
      <c r="G211" s="24"/>
      <c r="H211" s="89">
        <v>296.76</v>
      </c>
      <c r="I211" s="26">
        <f t="shared" si="10"/>
        <v>1187.04</v>
      </c>
    </row>
    <row r="212" spans="2:9" x14ac:dyDescent="0.25">
      <c r="B212" s="88" t="s">
        <v>226</v>
      </c>
      <c r="C212" s="92" t="s">
        <v>97</v>
      </c>
      <c r="D212" s="88" t="s">
        <v>307</v>
      </c>
      <c r="E212" s="58">
        <v>2</v>
      </c>
      <c r="F212" s="88">
        <v>862.53</v>
      </c>
      <c r="G212" s="24"/>
      <c r="H212" s="88">
        <v>474.39</v>
      </c>
      <c r="I212" s="26">
        <f t="shared" si="10"/>
        <v>948.78</v>
      </c>
    </row>
    <row r="213" spans="2:9" x14ac:dyDescent="0.25">
      <c r="B213" s="89" t="s">
        <v>227</v>
      </c>
      <c r="C213" s="93" t="s">
        <v>97</v>
      </c>
      <c r="D213" s="89" t="s">
        <v>307</v>
      </c>
      <c r="E213" s="58">
        <v>1</v>
      </c>
      <c r="F213" s="89">
        <v>381.69</v>
      </c>
      <c r="G213" s="24"/>
      <c r="H213" s="89">
        <v>209.93</v>
      </c>
      <c r="I213" s="26">
        <f t="shared" si="10"/>
        <v>209.93</v>
      </c>
    </row>
    <row r="214" spans="2:9" ht="30" x14ac:dyDescent="0.25">
      <c r="B214" s="88" t="s">
        <v>228</v>
      </c>
      <c r="C214" s="92" t="s">
        <v>294</v>
      </c>
      <c r="D214" s="88" t="s">
        <v>326</v>
      </c>
      <c r="E214" s="58">
        <v>52</v>
      </c>
      <c r="F214" s="88">
        <v>7.43</v>
      </c>
      <c r="G214" s="24"/>
      <c r="H214" s="88">
        <v>4.09</v>
      </c>
      <c r="I214" s="26">
        <f t="shared" si="10"/>
        <v>212.68</v>
      </c>
    </row>
    <row r="215" spans="2:9" x14ac:dyDescent="0.25">
      <c r="B215" s="89" t="s">
        <v>229</v>
      </c>
      <c r="C215" s="93" t="s">
        <v>172</v>
      </c>
      <c r="D215" s="89" t="s">
        <v>317</v>
      </c>
      <c r="E215" s="58">
        <v>21</v>
      </c>
      <c r="F215" s="89">
        <v>15.72</v>
      </c>
      <c r="G215" s="24"/>
      <c r="H215" s="89">
        <v>8.65</v>
      </c>
      <c r="I215" s="26">
        <f t="shared" si="10"/>
        <v>181.65</v>
      </c>
    </row>
    <row r="216" spans="2:9" x14ac:dyDescent="0.25">
      <c r="B216" s="88" t="s">
        <v>230</v>
      </c>
      <c r="C216" s="92" t="s">
        <v>164</v>
      </c>
      <c r="D216" s="88" t="s">
        <v>327</v>
      </c>
      <c r="E216" s="58">
        <v>6</v>
      </c>
      <c r="F216" s="88">
        <v>2599.77</v>
      </c>
      <c r="G216" s="24"/>
      <c r="H216" s="88">
        <v>1429.87</v>
      </c>
      <c r="I216" s="26">
        <f t="shared" si="10"/>
        <v>8579.2199999999993</v>
      </c>
    </row>
    <row r="217" spans="2:9" x14ac:dyDescent="0.25">
      <c r="B217" s="89" t="s">
        <v>231</v>
      </c>
      <c r="C217" s="93" t="s">
        <v>293</v>
      </c>
      <c r="D217" s="89" t="s">
        <v>318</v>
      </c>
      <c r="E217" s="58">
        <v>152</v>
      </c>
      <c r="F217" s="89">
        <v>10.050000000000001</v>
      </c>
      <c r="G217" s="24"/>
      <c r="H217" s="89">
        <v>5.53</v>
      </c>
      <c r="I217" s="26">
        <f t="shared" si="10"/>
        <v>840.56</v>
      </c>
    </row>
    <row r="218" spans="2:9" x14ac:dyDescent="0.25">
      <c r="B218" s="88" t="s">
        <v>232</v>
      </c>
      <c r="C218" s="92" t="s">
        <v>94</v>
      </c>
      <c r="D218" s="88" t="s">
        <v>303</v>
      </c>
      <c r="E218" s="58">
        <v>2</v>
      </c>
      <c r="F218" s="88">
        <v>468.64</v>
      </c>
      <c r="G218" s="24"/>
      <c r="H218" s="88">
        <v>257.75</v>
      </c>
      <c r="I218" s="26">
        <f t="shared" si="10"/>
        <v>515.5</v>
      </c>
    </row>
    <row r="219" spans="2:9" x14ac:dyDescent="0.25">
      <c r="B219" s="89" t="s">
        <v>233</v>
      </c>
      <c r="C219" s="93" t="s">
        <v>293</v>
      </c>
      <c r="D219" s="89" t="s">
        <v>328</v>
      </c>
      <c r="E219" s="58">
        <v>24</v>
      </c>
      <c r="F219" s="89">
        <v>61.68</v>
      </c>
      <c r="G219" s="24"/>
      <c r="H219" s="89">
        <v>33.92</v>
      </c>
      <c r="I219" s="26">
        <f t="shared" si="10"/>
        <v>814.08</v>
      </c>
    </row>
    <row r="220" spans="2:9" x14ac:dyDescent="0.25">
      <c r="B220" s="88" t="s">
        <v>234</v>
      </c>
      <c r="C220" s="92" t="s">
        <v>295</v>
      </c>
      <c r="D220" s="88" t="s">
        <v>329</v>
      </c>
      <c r="E220" s="58">
        <v>2</v>
      </c>
      <c r="F220" s="88">
        <v>274.3</v>
      </c>
      <c r="G220" s="24"/>
      <c r="H220" s="88">
        <v>150.87</v>
      </c>
      <c r="I220" s="26">
        <f t="shared" si="10"/>
        <v>301.74</v>
      </c>
    </row>
    <row r="221" spans="2:9" x14ac:dyDescent="0.25">
      <c r="B221" s="89" t="s">
        <v>235</v>
      </c>
      <c r="C221" s="93" t="s">
        <v>295</v>
      </c>
      <c r="D221" s="89" t="s">
        <v>329</v>
      </c>
      <c r="E221" s="58">
        <v>2</v>
      </c>
      <c r="F221" s="89">
        <v>274.3</v>
      </c>
      <c r="G221" s="24"/>
      <c r="H221" s="89">
        <v>150.87</v>
      </c>
      <c r="I221" s="26">
        <f t="shared" si="10"/>
        <v>301.74</v>
      </c>
    </row>
    <row r="222" spans="2:9" x14ac:dyDescent="0.25">
      <c r="B222" s="88" t="s">
        <v>236</v>
      </c>
      <c r="C222" s="92" t="s">
        <v>93</v>
      </c>
      <c r="D222" s="88" t="s">
        <v>330</v>
      </c>
      <c r="E222" s="58">
        <v>6</v>
      </c>
      <c r="F222" s="88">
        <v>307.81</v>
      </c>
      <c r="G222" s="24"/>
      <c r="H222" s="88">
        <v>169.3</v>
      </c>
      <c r="I222" s="26">
        <f t="shared" si="10"/>
        <v>1015.8</v>
      </c>
    </row>
    <row r="223" spans="2:9" x14ac:dyDescent="0.25">
      <c r="B223" s="89" t="s">
        <v>237</v>
      </c>
      <c r="C223" s="93" t="s">
        <v>97</v>
      </c>
      <c r="D223" s="89" t="s">
        <v>331</v>
      </c>
      <c r="E223" s="58">
        <v>5</v>
      </c>
      <c r="F223" s="89">
        <v>298.77999999999997</v>
      </c>
      <c r="G223" s="24"/>
      <c r="H223" s="89">
        <v>164.33</v>
      </c>
      <c r="I223" s="26">
        <f t="shared" si="10"/>
        <v>821.65</v>
      </c>
    </row>
    <row r="224" spans="2:9" x14ac:dyDescent="0.25">
      <c r="B224" s="88" t="s">
        <v>238</v>
      </c>
      <c r="C224" s="92" t="s">
        <v>97</v>
      </c>
      <c r="D224" s="88" t="s">
        <v>332</v>
      </c>
      <c r="E224" s="58">
        <v>3</v>
      </c>
      <c r="F224" s="88">
        <v>512.21</v>
      </c>
      <c r="G224" s="24"/>
      <c r="H224" s="88">
        <v>281.72000000000003</v>
      </c>
      <c r="I224" s="26">
        <f t="shared" si="10"/>
        <v>845.16</v>
      </c>
    </row>
    <row r="225" spans="2:9" x14ac:dyDescent="0.25">
      <c r="B225" s="89" t="s">
        <v>239</v>
      </c>
      <c r="C225" s="93" t="s">
        <v>97</v>
      </c>
      <c r="D225" s="89" t="s">
        <v>333</v>
      </c>
      <c r="E225" s="58">
        <v>1</v>
      </c>
      <c r="F225" s="89">
        <v>512.21</v>
      </c>
      <c r="G225" s="24"/>
      <c r="H225" s="89">
        <v>281.72000000000003</v>
      </c>
      <c r="I225" s="26">
        <f t="shared" si="10"/>
        <v>281.72000000000003</v>
      </c>
    </row>
    <row r="226" spans="2:9" x14ac:dyDescent="0.25">
      <c r="B226" s="88" t="s">
        <v>240</v>
      </c>
      <c r="C226" s="92" t="s">
        <v>97</v>
      </c>
      <c r="D226" s="88" t="s">
        <v>334</v>
      </c>
      <c r="E226" s="58">
        <v>1</v>
      </c>
      <c r="F226" s="88">
        <v>512.21</v>
      </c>
      <c r="G226" s="24"/>
      <c r="H226" s="88">
        <v>281.72000000000003</v>
      </c>
      <c r="I226" s="26">
        <f t="shared" si="10"/>
        <v>281.72000000000003</v>
      </c>
    </row>
    <row r="227" spans="2:9" x14ac:dyDescent="0.25">
      <c r="B227" s="89" t="s">
        <v>241</v>
      </c>
      <c r="C227" s="93" t="s">
        <v>97</v>
      </c>
      <c r="D227" s="89" t="s">
        <v>314</v>
      </c>
      <c r="E227" s="58">
        <v>1</v>
      </c>
      <c r="F227" s="89">
        <v>5730.86</v>
      </c>
      <c r="G227" s="24"/>
      <c r="H227" s="89">
        <v>3151.97</v>
      </c>
      <c r="I227" s="26">
        <f t="shared" si="10"/>
        <v>3151.97</v>
      </c>
    </row>
    <row r="228" spans="2:9" x14ac:dyDescent="0.25">
      <c r="B228" s="88" t="s">
        <v>242</v>
      </c>
      <c r="C228" s="92" t="s">
        <v>296</v>
      </c>
      <c r="D228" s="88" t="s">
        <v>335</v>
      </c>
      <c r="E228" s="58">
        <v>7</v>
      </c>
      <c r="F228" s="88">
        <v>166.22</v>
      </c>
      <c r="G228" s="24"/>
      <c r="H228" s="88">
        <v>83.11</v>
      </c>
      <c r="I228" s="26">
        <f t="shared" si="10"/>
        <v>581.77</v>
      </c>
    </row>
    <row r="229" spans="2:9" x14ac:dyDescent="0.25">
      <c r="B229" s="89" t="s">
        <v>243</v>
      </c>
      <c r="C229" s="93" t="s">
        <v>90</v>
      </c>
      <c r="D229" s="89" t="s">
        <v>318</v>
      </c>
      <c r="E229" s="58">
        <v>12</v>
      </c>
      <c r="F229" s="89">
        <v>7.15</v>
      </c>
      <c r="G229" s="24"/>
      <c r="H229" s="89">
        <v>3.93</v>
      </c>
      <c r="I229" s="26">
        <f t="shared" si="10"/>
        <v>47.16</v>
      </c>
    </row>
    <row r="230" spans="2:9" ht="30" x14ac:dyDescent="0.25">
      <c r="B230" s="88" t="s">
        <v>244</v>
      </c>
      <c r="C230" s="92" t="s">
        <v>297</v>
      </c>
      <c r="D230" s="88" t="s">
        <v>336</v>
      </c>
      <c r="E230" s="58">
        <v>488</v>
      </c>
      <c r="F230" s="88">
        <v>4.8499999999999996</v>
      </c>
      <c r="G230" s="24"/>
      <c r="H230" s="88">
        <v>2.67</v>
      </c>
      <c r="I230" s="26">
        <f t="shared" si="10"/>
        <v>1302.96</v>
      </c>
    </row>
    <row r="231" spans="2:9" ht="30" x14ac:dyDescent="0.25">
      <c r="B231" s="89" t="s">
        <v>245</v>
      </c>
      <c r="C231" s="93" t="s">
        <v>298</v>
      </c>
      <c r="D231" s="89" t="s">
        <v>337</v>
      </c>
      <c r="E231" s="58">
        <v>404</v>
      </c>
      <c r="F231" s="89">
        <v>3.45</v>
      </c>
      <c r="G231" s="24"/>
      <c r="H231" s="89">
        <v>1.9</v>
      </c>
      <c r="I231" s="26">
        <f t="shared" si="10"/>
        <v>767.6</v>
      </c>
    </row>
    <row r="232" spans="2:9" x14ac:dyDescent="0.25">
      <c r="B232" s="88" t="s">
        <v>246</v>
      </c>
      <c r="C232" s="92" t="s">
        <v>299</v>
      </c>
      <c r="D232" s="88" t="s">
        <v>338</v>
      </c>
      <c r="E232" s="58">
        <v>152</v>
      </c>
      <c r="F232" s="88">
        <v>7.41</v>
      </c>
      <c r="G232" s="24"/>
      <c r="H232" s="88">
        <v>4.08</v>
      </c>
      <c r="I232" s="26">
        <f t="shared" si="10"/>
        <v>620.16</v>
      </c>
    </row>
    <row r="233" spans="2:9" x14ac:dyDescent="0.25">
      <c r="B233" s="89" t="s">
        <v>247</v>
      </c>
      <c r="C233" s="93" t="s">
        <v>172</v>
      </c>
      <c r="D233" s="89" t="s">
        <v>336</v>
      </c>
      <c r="E233" s="58">
        <v>12</v>
      </c>
      <c r="F233" s="89">
        <v>35.630000000000003</v>
      </c>
      <c r="G233" s="24"/>
      <c r="H233" s="89">
        <v>19.600000000000001</v>
      </c>
      <c r="I233" s="26">
        <f t="shared" si="10"/>
        <v>235.2</v>
      </c>
    </row>
    <row r="234" spans="2:9" x14ac:dyDescent="0.25">
      <c r="B234" s="88" t="s">
        <v>248</v>
      </c>
      <c r="C234" s="92" t="s">
        <v>172</v>
      </c>
      <c r="D234" s="88" t="s">
        <v>317</v>
      </c>
      <c r="E234" s="58">
        <v>14</v>
      </c>
      <c r="F234" s="88">
        <v>28.7</v>
      </c>
      <c r="G234" s="24"/>
      <c r="H234" s="88">
        <v>15.79</v>
      </c>
      <c r="I234" s="26">
        <f t="shared" si="10"/>
        <v>221.06</v>
      </c>
    </row>
    <row r="235" spans="2:9" x14ac:dyDescent="0.25">
      <c r="B235" s="89" t="s">
        <v>249</v>
      </c>
      <c r="C235" s="93" t="s">
        <v>299</v>
      </c>
      <c r="D235" s="89" t="s">
        <v>316</v>
      </c>
      <c r="E235" s="58">
        <v>12</v>
      </c>
      <c r="F235" s="89">
        <v>476.2</v>
      </c>
      <c r="G235" s="24"/>
      <c r="H235" s="89">
        <v>261.91000000000003</v>
      </c>
      <c r="I235" s="26">
        <f t="shared" si="10"/>
        <v>3142.92</v>
      </c>
    </row>
    <row r="236" spans="2:9" x14ac:dyDescent="0.25">
      <c r="B236" s="88" t="s">
        <v>250</v>
      </c>
      <c r="C236" s="92" t="s">
        <v>172</v>
      </c>
      <c r="D236" s="88" t="s">
        <v>336</v>
      </c>
      <c r="E236" s="58">
        <v>2</v>
      </c>
      <c r="F236" s="88">
        <v>33.32</v>
      </c>
      <c r="G236" s="24"/>
      <c r="H236" s="88">
        <v>18.329999999999998</v>
      </c>
      <c r="I236" s="26">
        <f t="shared" si="10"/>
        <v>36.659999999999997</v>
      </c>
    </row>
    <row r="237" spans="2:9" x14ac:dyDescent="0.25">
      <c r="B237" s="89" t="s">
        <v>251</v>
      </c>
      <c r="C237" s="93" t="s">
        <v>172</v>
      </c>
      <c r="D237" s="89" t="s">
        <v>330</v>
      </c>
      <c r="E237" s="58">
        <v>2</v>
      </c>
      <c r="F237" s="89">
        <v>236.96</v>
      </c>
      <c r="G237" s="24"/>
      <c r="H237" s="89">
        <v>130.33000000000001</v>
      </c>
      <c r="I237" s="26">
        <f t="shared" si="10"/>
        <v>260.66000000000003</v>
      </c>
    </row>
    <row r="238" spans="2:9" x14ac:dyDescent="0.25">
      <c r="B238" s="88" t="s">
        <v>252</v>
      </c>
      <c r="C238" s="92" t="s">
        <v>90</v>
      </c>
      <c r="D238" s="88" t="s">
        <v>339</v>
      </c>
      <c r="E238" s="53">
        <v>6</v>
      </c>
      <c r="F238" s="88">
        <v>155.65</v>
      </c>
      <c r="G238" s="24">
        <f t="shared" si="9"/>
        <v>933.9</v>
      </c>
      <c r="H238" s="88">
        <v>85.61</v>
      </c>
      <c r="I238" s="26">
        <f t="shared" si="10"/>
        <v>513.66</v>
      </c>
    </row>
    <row r="239" spans="2:9" ht="30" x14ac:dyDescent="0.25">
      <c r="B239" s="89" t="s">
        <v>253</v>
      </c>
      <c r="C239" s="93" t="s">
        <v>300</v>
      </c>
      <c r="D239" s="89" t="s">
        <v>339</v>
      </c>
      <c r="E239" s="59">
        <v>14</v>
      </c>
      <c r="F239" s="89">
        <v>241.28</v>
      </c>
      <c r="G239" s="24">
        <f t="shared" si="9"/>
        <v>3377.92</v>
      </c>
      <c r="H239" s="89">
        <v>132.69999999999999</v>
      </c>
      <c r="I239" s="26">
        <f t="shared" si="10"/>
        <v>1857.8</v>
      </c>
    </row>
    <row r="240" spans="2:9" x14ac:dyDescent="0.25">
      <c r="B240" s="88" t="s">
        <v>254</v>
      </c>
      <c r="C240" s="92" t="s">
        <v>164</v>
      </c>
      <c r="D240" s="88" t="s">
        <v>339</v>
      </c>
      <c r="E240" s="53">
        <v>6</v>
      </c>
      <c r="F240" s="88">
        <v>241.28</v>
      </c>
      <c r="G240" s="24">
        <f t="shared" si="9"/>
        <v>1447.68</v>
      </c>
      <c r="H240" s="88">
        <v>132.69999999999999</v>
      </c>
      <c r="I240" s="26">
        <f t="shared" si="10"/>
        <v>796.2</v>
      </c>
    </row>
    <row r="241" spans="2:9" x14ac:dyDescent="0.25">
      <c r="B241" s="89" t="s">
        <v>255</v>
      </c>
      <c r="C241" s="93" t="s">
        <v>90</v>
      </c>
      <c r="D241" s="89" t="s">
        <v>340</v>
      </c>
      <c r="E241" s="53">
        <v>4</v>
      </c>
      <c r="F241" s="89">
        <v>428.39</v>
      </c>
      <c r="G241" s="24">
        <f t="shared" si="9"/>
        <v>1713.56</v>
      </c>
      <c r="H241" s="89">
        <v>235.61</v>
      </c>
      <c r="I241" s="26">
        <f t="shared" si="10"/>
        <v>942.44</v>
      </c>
    </row>
    <row r="242" spans="2:9" x14ac:dyDescent="0.25">
      <c r="B242" s="88" t="s">
        <v>256</v>
      </c>
      <c r="C242" s="92" t="s">
        <v>293</v>
      </c>
      <c r="D242" s="88" t="s">
        <v>341</v>
      </c>
      <c r="E242" s="58">
        <v>36</v>
      </c>
      <c r="F242" s="88">
        <v>26.26</v>
      </c>
      <c r="G242" s="24">
        <f t="shared" si="9"/>
        <v>945.36</v>
      </c>
      <c r="H242" s="88">
        <v>14.44</v>
      </c>
      <c r="I242" s="26">
        <f t="shared" si="10"/>
        <v>519.84</v>
      </c>
    </row>
    <row r="243" spans="2:9" x14ac:dyDescent="0.25">
      <c r="B243" s="89" t="s">
        <v>257</v>
      </c>
      <c r="C243" s="93" t="s">
        <v>90</v>
      </c>
      <c r="D243" s="89" t="s">
        <v>342</v>
      </c>
      <c r="E243" s="58">
        <v>4</v>
      </c>
      <c r="F243" s="89">
        <v>357.72</v>
      </c>
      <c r="G243" s="24">
        <f t="shared" si="9"/>
        <v>1430.88</v>
      </c>
      <c r="H243" s="89">
        <v>196.75</v>
      </c>
      <c r="I243" s="26">
        <f t="shared" si="10"/>
        <v>787</v>
      </c>
    </row>
    <row r="244" spans="2:9" x14ac:dyDescent="0.25">
      <c r="B244" s="88" t="s">
        <v>258</v>
      </c>
      <c r="C244" s="92" t="s">
        <v>91</v>
      </c>
      <c r="D244" s="88" t="s">
        <v>343</v>
      </c>
      <c r="E244" s="53">
        <v>2</v>
      </c>
      <c r="F244" s="88">
        <v>735.32</v>
      </c>
      <c r="G244" s="24">
        <f t="shared" si="9"/>
        <v>1470.64</v>
      </c>
      <c r="H244" s="88">
        <v>404.43</v>
      </c>
      <c r="I244" s="26">
        <f t="shared" si="10"/>
        <v>808.86</v>
      </c>
    </row>
    <row r="245" spans="2:9" x14ac:dyDescent="0.25">
      <c r="B245" s="89" t="s">
        <v>259</v>
      </c>
      <c r="C245" s="93" t="s">
        <v>91</v>
      </c>
      <c r="D245" s="89" t="s">
        <v>344</v>
      </c>
      <c r="E245" s="58">
        <v>2</v>
      </c>
      <c r="F245" s="89">
        <v>735.32</v>
      </c>
      <c r="G245" s="24">
        <f t="shared" si="9"/>
        <v>1470.64</v>
      </c>
      <c r="H245" s="89">
        <v>404.43</v>
      </c>
      <c r="I245" s="26">
        <f t="shared" si="10"/>
        <v>808.86</v>
      </c>
    </row>
    <row r="246" spans="2:9" x14ac:dyDescent="0.25">
      <c r="B246" s="88" t="s">
        <v>260</v>
      </c>
      <c r="C246" s="92" t="s">
        <v>295</v>
      </c>
      <c r="D246" s="88" t="s">
        <v>303</v>
      </c>
      <c r="E246" s="53">
        <v>6</v>
      </c>
      <c r="F246" s="88">
        <v>424.63</v>
      </c>
      <c r="G246" s="24">
        <f t="shared" si="9"/>
        <v>2547.7800000000002</v>
      </c>
      <c r="H246" s="88">
        <v>233.55</v>
      </c>
      <c r="I246" s="26">
        <f t="shared" si="10"/>
        <v>1401.3</v>
      </c>
    </row>
    <row r="247" spans="2:9" x14ac:dyDescent="0.25">
      <c r="B247" s="89" t="s">
        <v>261</v>
      </c>
      <c r="C247" s="93" t="s">
        <v>293</v>
      </c>
      <c r="D247" s="89" t="s">
        <v>325</v>
      </c>
      <c r="E247" s="53">
        <v>12</v>
      </c>
      <c r="F247" s="89">
        <v>743.06</v>
      </c>
      <c r="G247" s="24">
        <f t="shared" si="9"/>
        <v>8916.7199999999993</v>
      </c>
      <c r="H247" s="89">
        <v>408.68</v>
      </c>
      <c r="I247" s="26">
        <f t="shared" si="10"/>
        <v>4904.16</v>
      </c>
    </row>
    <row r="248" spans="2:9" x14ac:dyDescent="0.25">
      <c r="B248" s="88" t="s">
        <v>262</v>
      </c>
      <c r="C248" s="92" t="s">
        <v>293</v>
      </c>
      <c r="D248" s="88" t="s">
        <v>345</v>
      </c>
      <c r="E248" s="58">
        <v>4</v>
      </c>
      <c r="F248" s="88">
        <v>773.93</v>
      </c>
      <c r="G248" s="24">
        <f t="shared" si="9"/>
        <v>3095.72</v>
      </c>
      <c r="H248" s="88">
        <v>425.66</v>
      </c>
      <c r="I248" s="26">
        <f t="shared" si="10"/>
        <v>1702.64</v>
      </c>
    </row>
    <row r="249" spans="2:9" x14ac:dyDescent="0.25">
      <c r="B249" s="89" t="s">
        <v>263</v>
      </c>
      <c r="C249" s="93" t="s">
        <v>293</v>
      </c>
      <c r="D249" s="89" t="s">
        <v>346</v>
      </c>
      <c r="E249" s="58">
        <v>4</v>
      </c>
      <c r="F249" s="89">
        <v>773.93</v>
      </c>
      <c r="G249" s="24">
        <f t="shared" si="9"/>
        <v>3095.72</v>
      </c>
      <c r="H249" s="89">
        <v>425.66</v>
      </c>
      <c r="I249" s="26">
        <f t="shared" si="10"/>
        <v>1702.64</v>
      </c>
    </row>
    <row r="250" spans="2:9" x14ac:dyDescent="0.25">
      <c r="B250" s="88" t="s">
        <v>264</v>
      </c>
      <c r="C250" s="92" t="s">
        <v>293</v>
      </c>
      <c r="D250" s="88" t="s">
        <v>347</v>
      </c>
      <c r="E250" s="58">
        <v>36</v>
      </c>
      <c r="F250" s="88">
        <v>27.87</v>
      </c>
      <c r="G250" s="24">
        <f t="shared" si="9"/>
        <v>1003.32</v>
      </c>
      <c r="H250" s="88">
        <v>15.33</v>
      </c>
      <c r="I250" s="26">
        <f t="shared" si="10"/>
        <v>551.88</v>
      </c>
    </row>
    <row r="251" spans="2:9" x14ac:dyDescent="0.25">
      <c r="B251" s="89" t="s">
        <v>265</v>
      </c>
      <c r="C251" s="93" t="s">
        <v>293</v>
      </c>
      <c r="D251" s="89" t="s">
        <v>348</v>
      </c>
      <c r="E251" s="58">
        <v>12</v>
      </c>
      <c r="F251" s="89">
        <v>13470.19</v>
      </c>
      <c r="G251" s="24">
        <f t="shared" si="9"/>
        <v>161642.28</v>
      </c>
      <c r="H251" s="89">
        <v>7408.6</v>
      </c>
      <c r="I251" s="26">
        <f t="shared" si="10"/>
        <v>88903.2</v>
      </c>
    </row>
    <row r="252" spans="2:9" x14ac:dyDescent="0.25">
      <c r="B252" s="88" t="s">
        <v>266</v>
      </c>
      <c r="C252" s="92" t="s">
        <v>90</v>
      </c>
      <c r="D252" s="88" t="s">
        <v>349</v>
      </c>
      <c r="E252" s="58">
        <v>4</v>
      </c>
      <c r="F252" s="88">
        <v>246.48</v>
      </c>
      <c r="G252" s="24">
        <f t="shared" si="9"/>
        <v>985.92</v>
      </c>
      <c r="H252" s="88">
        <v>135.56</v>
      </c>
      <c r="I252" s="26">
        <f t="shared" si="10"/>
        <v>542.24</v>
      </c>
    </row>
    <row r="253" spans="2:9" x14ac:dyDescent="0.25">
      <c r="B253" s="89" t="s">
        <v>267</v>
      </c>
      <c r="C253" s="93" t="s">
        <v>91</v>
      </c>
      <c r="D253" s="89" t="s">
        <v>350</v>
      </c>
      <c r="E253" s="53">
        <v>16</v>
      </c>
      <c r="F253" s="89">
        <v>20.170000000000002</v>
      </c>
      <c r="G253" s="24">
        <f t="shared" si="9"/>
        <v>322.72000000000003</v>
      </c>
      <c r="H253" s="89">
        <v>11.09</v>
      </c>
      <c r="I253" s="26">
        <f t="shared" si="10"/>
        <v>177.44</v>
      </c>
    </row>
    <row r="254" spans="2:9" x14ac:dyDescent="0.25">
      <c r="B254" s="88" t="s">
        <v>268</v>
      </c>
      <c r="C254" s="92" t="s">
        <v>94</v>
      </c>
      <c r="D254" s="88" t="s">
        <v>329</v>
      </c>
      <c r="E254" s="53">
        <v>1</v>
      </c>
      <c r="F254" s="88">
        <v>173.21</v>
      </c>
      <c r="G254" s="24">
        <f t="shared" si="9"/>
        <v>173.21</v>
      </c>
      <c r="H254" s="88">
        <v>95.27</v>
      </c>
      <c r="I254" s="26">
        <f t="shared" si="10"/>
        <v>95.27</v>
      </c>
    </row>
    <row r="255" spans="2:9" x14ac:dyDescent="0.25">
      <c r="B255" s="89" t="s">
        <v>269</v>
      </c>
      <c r="C255" s="93" t="s">
        <v>94</v>
      </c>
      <c r="D255" s="89" t="s">
        <v>329</v>
      </c>
      <c r="E255" s="53">
        <v>1</v>
      </c>
      <c r="F255" s="89">
        <v>173.21</v>
      </c>
      <c r="G255" s="24">
        <f t="shared" si="9"/>
        <v>173.21</v>
      </c>
      <c r="H255" s="89">
        <v>95.27</v>
      </c>
      <c r="I255" s="26">
        <f t="shared" si="10"/>
        <v>95.27</v>
      </c>
    </row>
    <row r="256" spans="2:9" ht="30" x14ac:dyDescent="0.25">
      <c r="B256" s="88" t="s">
        <v>270</v>
      </c>
      <c r="C256" s="92" t="s">
        <v>301</v>
      </c>
      <c r="D256" s="88" t="s">
        <v>316</v>
      </c>
      <c r="E256" s="56">
        <v>20</v>
      </c>
      <c r="F256" s="88">
        <v>177.63</v>
      </c>
      <c r="G256" s="24">
        <f t="shared" si="9"/>
        <v>3552.6</v>
      </c>
      <c r="H256" s="88">
        <v>97.7</v>
      </c>
      <c r="I256" s="26">
        <f t="shared" si="10"/>
        <v>1954</v>
      </c>
    </row>
    <row r="257" spans="2:9" x14ac:dyDescent="0.25">
      <c r="B257" s="89" t="s">
        <v>271</v>
      </c>
      <c r="C257" s="93" t="s">
        <v>93</v>
      </c>
      <c r="D257" s="89" t="s">
        <v>330</v>
      </c>
      <c r="E257" s="56">
        <v>5</v>
      </c>
      <c r="F257" s="89">
        <v>12.83</v>
      </c>
      <c r="G257" s="24"/>
      <c r="H257" s="89">
        <v>7.06</v>
      </c>
      <c r="I257" s="26">
        <f t="shared" si="10"/>
        <v>35.299999999999997</v>
      </c>
    </row>
    <row r="258" spans="2:9" x14ac:dyDescent="0.25">
      <c r="B258" s="88" t="s">
        <v>272</v>
      </c>
      <c r="C258" s="92" t="s">
        <v>172</v>
      </c>
      <c r="D258" s="88" t="s">
        <v>318</v>
      </c>
      <c r="E258" s="56">
        <v>21</v>
      </c>
      <c r="F258" s="88">
        <v>24.42</v>
      </c>
      <c r="G258" s="24"/>
      <c r="H258" s="88">
        <v>13.43</v>
      </c>
      <c r="I258" s="26">
        <f t="shared" si="10"/>
        <v>282.02999999999997</v>
      </c>
    </row>
    <row r="259" spans="2:9" x14ac:dyDescent="0.25">
      <c r="B259" s="89" t="s">
        <v>273</v>
      </c>
      <c r="C259" s="93" t="s">
        <v>90</v>
      </c>
      <c r="D259" s="89" t="s">
        <v>351</v>
      </c>
      <c r="E259" s="56">
        <v>6</v>
      </c>
      <c r="F259" s="89">
        <v>1222.7</v>
      </c>
      <c r="G259" s="24"/>
      <c r="H259" s="89">
        <v>672.49</v>
      </c>
      <c r="I259" s="26">
        <f t="shared" si="10"/>
        <v>4034.94</v>
      </c>
    </row>
    <row r="260" spans="2:9" ht="30" x14ac:dyDescent="0.25">
      <c r="B260" s="88" t="s">
        <v>274</v>
      </c>
      <c r="C260" s="92" t="s">
        <v>300</v>
      </c>
      <c r="D260" s="88" t="s">
        <v>327</v>
      </c>
      <c r="E260" s="56">
        <v>14</v>
      </c>
      <c r="F260" s="88">
        <v>2210.29</v>
      </c>
      <c r="G260" s="24"/>
      <c r="H260" s="88">
        <v>1215.6600000000001</v>
      </c>
      <c r="I260" s="26">
        <f t="shared" si="10"/>
        <v>17019.240000000002</v>
      </c>
    </row>
    <row r="261" spans="2:9" x14ac:dyDescent="0.25">
      <c r="B261" s="89" t="s">
        <v>275</v>
      </c>
      <c r="C261" s="93" t="s">
        <v>293</v>
      </c>
      <c r="D261" s="89" t="s">
        <v>339</v>
      </c>
      <c r="E261" s="56">
        <v>12</v>
      </c>
      <c r="F261" s="89">
        <v>367.89</v>
      </c>
      <c r="G261" s="24"/>
      <c r="H261" s="89">
        <v>202.34</v>
      </c>
      <c r="I261" s="26">
        <f t="shared" si="10"/>
        <v>2428.08</v>
      </c>
    </row>
    <row r="262" spans="2:9" x14ac:dyDescent="0.25">
      <c r="B262" s="88" t="s">
        <v>276</v>
      </c>
      <c r="C262" s="92" t="s">
        <v>293</v>
      </c>
      <c r="D262" s="88" t="s">
        <v>303</v>
      </c>
      <c r="E262" s="56">
        <v>12</v>
      </c>
      <c r="F262" s="88">
        <v>857.3</v>
      </c>
      <c r="G262" s="24"/>
      <c r="H262" s="88">
        <v>471.52</v>
      </c>
      <c r="I262" s="26">
        <f t="shared" si="10"/>
        <v>5658.24</v>
      </c>
    </row>
    <row r="263" spans="2:9" x14ac:dyDescent="0.25">
      <c r="B263" s="89" t="s">
        <v>277</v>
      </c>
      <c r="C263" s="93" t="s">
        <v>91</v>
      </c>
      <c r="D263" s="89" t="s">
        <v>307</v>
      </c>
      <c r="E263" s="56">
        <v>4</v>
      </c>
      <c r="F263" s="89">
        <v>640.15</v>
      </c>
      <c r="G263" s="24"/>
      <c r="H263" s="89">
        <v>352.08</v>
      </c>
      <c r="I263" s="26">
        <f t="shared" si="10"/>
        <v>1408.32</v>
      </c>
    </row>
    <row r="264" spans="2:9" x14ac:dyDescent="0.25">
      <c r="B264" s="88" t="s">
        <v>278</v>
      </c>
      <c r="C264" s="92" t="s">
        <v>302</v>
      </c>
      <c r="D264" s="88" t="s">
        <v>329</v>
      </c>
      <c r="E264" s="56">
        <v>9</v>
      </c>
      <c r="F264" s="88">
        <v>236.44</v>
      </c>
      <c r="G264" s="24"/>
      <c r="H264" s="88">
        <v>130.04</v>
      </c>
      <c r="I264" s="26">
        <f t="shared" si="10"/>
        <v>1170.3599999999999</v>
      </c>
    </row>
    <row r="265" spans="2:9" x14ac:dyDescent="0.25">
      <c r="B265" s="89" t="s">
        <v>279</v>
      </c>
      <c r="C265" s="93" t="s">
        <v>302</v>
      </c>
      <c r="D265" s="89" t="s">
        <v>329</v>
      </c>
      <c r="E265" s="58">
        <v>9</v>
      </c>
      <c r="F265" s="89">
        <v>236.44</v>
      </c>
      <c r="G265" s="24">
        <f t="shared" si="9"/>
        <v>2127.96</v>
      </c>
      <c r="H265" s="89">
        <v>130.04</v>
      </c>
      <c r="I265" s="26">
        <f t="shared" si="10"/>
        <v>1170.3599999999999</v>
      </c>
    </row>
    <row r="266" spans="2:9" x14ac:dyDescent="0.25">
      <c r="B266" s="88" t="s">
        <v>280</v>
      </c>
      <c r="C266" s="92" t="s">
        <v>103</v>
      </c>
      <c r="D266" s="88" t="s">
        <v>338</v>
      </c>
      <c r="E266" s="56">
        <v>28</v>
      </c>
      <c r="F266" s="88">
        <v>2.1800000000000002</v>
      </c>
      <c r="G266" s="24">
        <f t="shared" si="9"/>
        <v>61.04</v>
      </c>
      <c r="H266" s="88">
        <v>1.2</v>
      </c>
      <c r="I266" s="26">
        <f t="shared" si="10"/>
        <v>33.6</v>
      </c>
    </row>
    <row r="267" spans="2:9" x14ac:dyDescent="0.25">
      <c r="B267" s="89" t="s">
        <v>281</v>
      </c>
      <c r="C267" s="93" t="s">
        <v>103</v>
      </c>
      <c r="D267" s="89" t="s">
        <v>352</v>
      </c>
      <c r="E267" s="58">
        <v>1</v>
      </c>
      <c r="F267" s="89">
        <v>199.48</v>
      </c>
      <c r="G267" s="24">
        <f t="shared" si="9"/>
        <v>199.48</v>
      </c>
      <c r="H267" s="89">
        <v>109.71</v>
      </c>
      <c r="I267" s="26">
        <f t="shared" si="10"/>
        <v>109.71</v>
      </c>
    </row>
    <row r="268" spans="2:9" x14ac:dyDescent="0.25">
      <c r="B268" s="88" t="s">
        <v>282</v>
      </c>
      <c r="C268" s="92" t="s">
        <v>103</v>
      </c>
      <c r="D268" s="88" t="s">
        <v>353</v>
      </c>
      <c r="E268" s="58">
        <v>1</v>
      </c>
      <c r="F268" s="88">
        <v>199.42</v>
      </c>
      <c r="G268" s="24">
        <f t="shared" si="9"/>
        <v>199.42</v>
      </c>
      <c r="H268" s="88">
        <v>109.68</v>
      </c>
      <c r="I268" s="26">
        <f t="shared" si="10"/>
        <v>109.68</v>
      </c>
    </row>
    <row r="269" spans="2:9" x14ac:dyDescent="0.25">
      <c r="B269" s="89" t="s">
        <v>283</v>
      </c>
      <c r="C269" s="93" t="s">
        <v>103</v>
      </c>
      <c r="D269" s="89" t="s">
        <v>303</v>
      </c>
      <c r="E269" s="58">
        <v>2</v>
      </c>
      <c r="F269" s="89">
        <v>358.22</v>
      </c>
      <c r="G269" s="24">
        <f t="shared" si="9"/>
        <v>716.44</v>
      </c>
      <c r="H269" s="89">
        <v>197.02</v>
      </c>
      <c r="I269" s="26">
        <f t="shared" si="10"/>
        <v>394.04</v>
      </c>
    </row>
    <row r="270" spans="2:9" x14ac:dyDescent="0.25">
      <c r="B270" s="88" t="s">
        <v>284</v>
      </c>
      <c r="C270" s="92" t="s">
        <v>103</v>
      </c>
      <c r="D270" s="88" t="s">
        <v>327</v>
      </c>
      <c r="E270" s="58">
        <v>3</v>
      </c>
      <c r="F270" s="88">
        <v>2100.86</v>
      </c>
      <c r="G270" s="24">
        <f t="shared" si="9"/>
        <v>6302.58</v>
      </c>
      <c r="H270" s="88">
        <v>1155.47</v>
      </c>
      <c r="I270" s="26">
        <f t="shared" si="10"/>
        <v>3466.41</v>
      </c>
    </row>
    <row r="271" spans="2:9" x14ac:dyDescent="0.25">
      <c r="B271" s="89" t="s">
        <v>285</v>
      </c>
      <c r="C271" s="93" t="s">
        <v>103</v>
      </c>
      <c r="D271" s="89" t="s">
        <v>354</v>
      </c>
      <c r="E271" s="58">
        <v>28</v>
      </c>
      <c r="F271" s="89">
        <v>8.4</v>
      </c>
      <c r="G271" s="24">
        <f t="shared" si="9"/>
        <v>235.2</v>
      </c>
      <c r="H271" s="89">
        <v>4.62</v>
      </c>
      <c r="I271" s="26">
        <f t="shared" si="10"/>
        <v>129.36000000000001</v>
      </c>
    </row>
    <row r="272" spans="2:9" x14ac:dyDescent="0.25">
      <c r="B272" s="88" t="s">
        <v>286</v>
      </c>
      <c r="C272" s="92" t="s">
        <v>103</v>
      </c>
      <c r="D272" s="88" t="s">
        <v>316</v>
      </c>
      <c r="E272" s="58">
        <v>3</v>
      </c>
      <c r="F272" s="88">
        <v>8.25</v>
      </c>
      <c r="G272" s="24"/>
      <c r="H272" s="88">
        <v>4.54</v>
      </c>
      <c r="I272" s="26">
        <f t="shared" ref="I272:I324" si="11">ROUND(E272*H272,2)</f>
        <v>13.62</v>
      </c>
    </row>
    <row r="273" spans="2:9" x14ac:dyDescent="0.25">
      <c r="B273" s="89" t="s">
        <v>287</v>
      </c>
      <c r="C273" s="93" t="s">
        <v>103</v>
      </c>
      <c r="D273" s="89" t="s">
        <v>347</v>
      </c>
      <c r="E273" s="58">
        <v>3</v>
      </c>
      <c r="F273" s="89">
        <v>11.7</v>
      </c>
      <c r="G273" s="24"/>
      <c r="H273" s="89">
        <v>6.44</v>
      </c>
      <c r="I273" s="26">
        <f t="shared" si="11"/>
        <v>19.32</v>
      </c>
    </row>
    <row r="274" spans="2:9" x14ac:dyDescent="0.25">
      <c r="B274" s="88" t="s">
        <v>288</v>
      </c>
      <c r="C274" s="92" t="s">
        <v>103</v>
      </c>
      <c r="D274" s="88" t="s">
        <v>339</v>
      </c>
      <c r="E274" s="56">
        <v>3</v>
      </c>
      <c r="F274" s="88">
        <v>223.23</v>
      </c>
      <c r="G274" s="24">
        <f t="shared" si="9"/>
        <v>669.69</v>
      </c>
      <c r="H274" s="88">
        <v>122.78</v>
      </c>
      <c r="I274" s="26">
        <f t="shared" si="11"/>
        <v>368.34</v>
      </c>
    </row>
    <row r="275" spans="2:9" x14ac:dyDescent="0.25">
      <c r="B275" s="88" t="s">
        <v>355</v>
      </c>
      <c r="C275" s="92" t="s">
        <v>48</v>
      </c>
      <c r="D275" s="88" t="s">
        <v>367</v>
      </c>
      <c r="E275" s="90">
        <v>6</v>
      </c>
      <c r="F275" s="88">
        <v>559.48</v>
      </c>
      <c r="G275" s="91"/>
      <c r="H275" s="88">
        <v>391.64</v>
      </c>
      <c r="I275" s="26">
        <f t="shared" si="11"/>
        <v>2349.84</v>
      </c>
    </row>
    <row r="276" spans="2:9" x14ac:dyDescent="0.25">
      <c r="B276" s="89" t="s">
        <v>356</v>
      </c>
      <c r="C276" s="93" t="s">
        <v>163</v>
      </c>
      <c r="D276" s="89" t="s">
        <v>368</v>
      </c>
      <c r="E276" s="90">
        <v>6</v>
      </c>
      <c r="F276" s="89">
        <v>2290.1</v>
      </c>
      <c r="G276" s="91"/>
      <c r="H276" s="89">
        <v>1603.07</v>
      </c>
      <c r="I276" s="26">
        <f t="shared" si="11"/>
        <v>9618.42</v>
      </c>
    </row>
    <row r="277" spans="2:9" x14ac:dyDescent="0.25">
      <c r="B277" s="88" t="s">
        <v>357</v>
      </c>
      <c r="C277" s="92" t="s">
        <v>295</v>
      </c>
      <c r="D277" s="88" t="s">
        <v>367</v>
      </c>
      <c r="E277" s="90">
        <v>12</v>
      </c>
      <c r="F277" s="88">
        <v>2250.92</v>
      </c>
      <c r="G277" s="91"/>
      <c r="H277" s="88">
        <v>1575.64</v>
      </c>
      <c r="I277" s="26">
        <f t="shared" si="11"/>
        <v>18907.68</v>
      </c>
    </row>
    <row r="278" spans="2:9" x14ac:dyDescent="0.25">
      <c r="B278" s="89" t="s">
        <v>358</v>
      </c>
      <c r="C278" s="93" t="s">
        <v>171</v>
      </c>
      <c r="D278" s="89" t="s">
        <v>367</v>
      </c>
      <c r="E278" s="90">
        <v>24</v>
      </c>
      <c r="F278" s="89">
        <v>2140.15</v>
      </c>
      <c r="G278" s="91"/>
      <c r="H278" s="89">
        <v>1498.11</v>
      </c>
      <c r="I278" s="26">
        <f t="shared" si="11"/>
        <v>35954.639999999999</v>
      </c>
    </row>
    <row r="279" spans="2:9" x14ac:dyDescent="0.25">
      <c r="B279" s="88" t="s">
        <v>359</v>
      </c>
      <c r="C279" s="92" t="s">
        <v>94</v>
      </c>
      <c r="D279" s="88" t="s">
        <v>367</v>
      </c>
      <c r="E279" s="90">
        <v>24</v>
      </c>
      <c r="F279" s="88">
        <v>2012.24</v>
      </c>
      <c r="G279" s="91"/>
      <c r="H279" s="88">
        <v>1408.57</v>
      </c>
      <c r="I279" s="26">
        <f t="shared" si="11"/>
        <v>33805.68</v>
      </c>
    </row>
    <row r="280" spans="2:9" x14ac:dyDescent="0.25">
      <c r="B280" s="89" t="s">
        <v>360</v>
      </c>
      <c r="C280" s="93" t="s">
        <v>96</v>
      </c>
      <c r="D280" s="89" t="s">
        <v>367</v>
      </c>
      <c r="E280" s="90">
        <v>6</v>
      </c>
      <c r="F280" s="89">
        <v>1654.95</v>
      </c>
      <c r="G280" s="91"/>
      <c r="H280" s="89">
        <v>1158.47</v>
      </c>
      <c r="I280" s="26">
        <f t="shared" si="11"/>
        <v>6950.82</v>
      </c>
    </row>
    <row r="281" spans="2:9" x14ac:dyDescent="0.25">
      <c r="B281" s="88" t="s">
        <v>361</v>
      </c>
      <c r="C281" s="92" t="s">
        <v>98</v>
      </c>
      <c r="D281" s="88" t="s">
        <v>367</v>
      </c>
      <c r="E281" s="90">
        <v>30</v>
      </c>
      <c r="F281" s="88">
        <v>577.79999999999995</v>
      </c>
      <c r="G281" s="91"/>
      <c r="H281" s="88">
        <v>404.46</v>
      </c>
      <c r="I281" s="26">
        <f t="shared" si="11"/>
        <v>12133.8</v>
      </c>
    </row>
    <row r="282" spans="2:9" x14ac:dyDescent="0.25">
      <c r="B282" s="89" t="s">
        <v>362</v>
      </c>
      <c r="C282" s="93" t="s">
        <v>90</v>
      </c>
      <c r="D282" s="89" t="s">
        <v>369</v>
      </c>
      <c r="E282" s="90">
        <v>12</v>
      </c>
      <c r="F282" s="89">
        <v>2140.15</v>
      </c>
      <c r="G282" s="91"/>
      <c r="H282" s="89">
        <v>1498.11</v>
      </c>
      <c r="I282" s="26">
        <f t="shared" si="11"/>
        <v>17977.32</v>
      </c>
    </row>
    <row r="283" spans="2:9" x14ac:dyDescent="0.25">
      <c r="B283" s="88" t="s">
        <v>363</v>
      </c>
      <c r="C283" s="92" t="s">
        <v>97</v>
      </c>
      <c r="D283" s="88" t="s">
        <v>367</v>
      </c>
      <c r="E283" s="90">
        <v>6</v>
      </c>
      <c r="F283" s="88">
        <v>1654.95</v>
      </c>
      <c r="G283" s="91"/>
      <c r="H283" s="88">
        <v>1158.47</v>
      </c>
      <c r="I283" s="26">
        <f t="shared" si="11"/>
        <v>6950.82</v>
      </c>
    </row>
    <row r="284" spans="2:9" x14ac:dyDescent="0.25">
      <c r="B284" s="89" t="s">
        <v>364</v>
      </c>
      <c r="C284" s="93" t="s">
        <v>299</v>
      </c>
      <c r="D284" s="89" t="s">
        <v>367</v>
      </c>
      <c r="E284" s="56">
        <v>18</v>
      </c>
      <c r="F284" s="89">
        <v>2361.64</v>
      </c>
      <c r="G284" s="24">
        <f>ROUND(E284*F284,2)</f>
        <v>42509.52</v>
      </c>
      <c r="H284" s="89">
        <v>1653.15</v>
      </c>
      <c r="I284" s="26">
        <f t="shared" si="11"/>
        <v>29756.7</v>
      </c>
    </row>
    <row r="285" spans="2:9" x14ac:dyDescent="0.25">
      <c r="B285" s="88" t="s">
        <v>365</v>
      </c>
      <c r="C285" s="92" t="s">
        <v>103</v>
      </c>
      <c r="D285" s="88" t="s">
        <v>370</v>
      </c>
      <c r="E285" s="56">
        <v>6</v>
      </c>
      <c r="F285" s="88">
        <v>890.74</v>
      </c>
      <c r="G285" s="24">
        <f t="shared" ref="G285:G286" si="12">ROUND(E285*F285,2)</f>
        <v>5344.44</v>
      </c>
      <c r="H285" s="88">
        <v>623.52</v>
      </c>
      <c r="I285" s="26">
        <f t="shared" si="11"/>
        <v>3741.12</v>
      </c>
    </row>
    <row r="286" spans="2:9" x14ac:dyDescent="0.25">
      <c r="B286" s="89" t="s">
        <v>366</v>
      </c>
      <c r="C286" s="93" t="s">
        <v>104</v>
      </c>
      <c r="D286" s="89" t="s">
        <v>368</v>
      </c>
      <c r="E286" s="56">
        <v>6</v>
      </c>
      <c r="F286" s="89">
        <v>5716.06</v>
      </c>
      <c r="G286" s="24">
        <f t="shared" si="12"/>
        <v>34296.36</v>
      </c>
      <c r="H286" s="89">
        <v>4001.24</v>
      </c>
      <c r="I286" s="26">
        <f t="shared" si="11"/>
        <v>24007.439999999999</v>
      </c>
    </row>
    <row r="287" spans="2:9" x14ac:dyDescent="0.25">
      <c r="B287" s="88" t="s">
        <v>371</v>
      </c>
      <c r="C287" s="92" t="s">
        <v>90</v>
      </c>
      <c r="D287" s="88" t="s">
        <v>382</v>
      </c>
      <c r="E287" s="90">
        <v>2</v>
      </c>
      <c r="F287" s="88">
        <v>6332.01</v>
      </c>
      <c r="G287" s="91"/>
      <c r="H287" s="88">
        <v>9181.42</v>
      </c>
      <c r="I287" s="26">
        <f t="shared" si="11"/>
        <v>18362.84</v>
      </c>
    </row>
    <row r="288" spans="2:9" x14ac:dyDescent="0.25">
      <c r="B288" s="89" t="s">
        <v>372</v>
      </c>
      <c r="C288" s="93" t="s">
        <v>383</v>
      </c>
      <c r="D288" s="89" t="s">
        <v>384</v>
      </c>
      <c r="E288" s="90">
        <v>6</v>
      </c>
      <c r="F288" s="89">
        <v>4815.54</v>
      </c>
      <c r="G288" s="91"/>
      <c r="H288" s="89">
        <v>6982.54</v>
      </c>
      <c r="I288" s="26">
        <f t="shared" si="11"/>
        <v>41895.24</v>
      </c>
    </row>
    <row r="289" spans="2:9" x14ac:dyDescent="0.25">
      <c r="B289" s="88" t="s">
        <v>373</v>
      </c>
      <c r="C289" s="92" t="s">
        <v>385</v>
      </c>
      <c r="D289" s="88" t="s">
        <v>386</v>
      </c>
      <c r="E289" s="90">
        <v>2</v>
      </c>
      <c r="F289" s="88">
        <v>4690.32</v>
      </c>
      <c r="G289" s="91"/>
      <c r="H289" s="88">
        <v>6800.97</v>
      </c>
      <c r="I289" s="26">
        <f t="shared" si="11"/>
        <v>13601.94</v>
      </c>
    </row>
    <row r="290" spans="2:9" x14ac:dyDescent="0.25">
      <c r="B290" s="89" t="s">
        <v>374</v>
      </c>
      <c r="C290" s="93" t="s">
        <v>95</v>
      </c>
      <c r="D290" s="89" t="s">
        <v>384</v>
      </c>
      <c r="E290" s="90">
        <v>4</v>
      </c>
      <c r="F290" s="89">
        <v>4001.86</v>
      </c>
      <c r="G290" s="91"/>
      <c r="H290" s="89">
        <v>5802.69</v>
      </c>
      <c r="I290" s="26">
        <f t="shared" si="11"/>
        <v>23210.76</v>
      </c>
    </row>
    <row r="291" spans="2:9" x14ac:dyDescent="0.25">
      <c r="B291" s="88" t="s">
        <v>375</v>
      </c>
      <c r="C291" s="92" t="s">
        <v>97</v>
      </c>
      <c r="D291" s="88" t="s">
        <v>387</v>
      </c>
      <c r="E291" s="90">
        <v>1</v>
      </c>
      <c r="F291" s="88">
        <v>5824.98</v>
      </c>
      <c r="G291" s="91"/>
      <c r="H291" s="88">
        <v>8446.2199999999993</v>
      </c>
      <c r="I291" s="26">
        <f t="shared" si="11"/>
        <v>8446.2199999999993</v>
      </c>
    </row>
    <row r="292" spans="2:9" x14ac:dyDescent="0.25">
      <c r="B292" s="89" t="s">
        <v>376</v>
      </c>
      <c r="C292" s="93" t="s">
        <v>295</v>
      </c>
      <c r="D292" s="89" t="s">
        <v>384</v>
      </c>
      <c r="E292" s="90">
        <v>2</v>
      </c>
      <c r="F292" s="89">
        <v>5467.21</v>
      </c>
      <c r="G292" s="91"/>
      <c r="H292" s="89">
        <v>7927.45</v>
      </c>
      <c r="I292" s="26">
        <f t="shared" si="11"/>
        <v>15854.9</v>
      </c>
    </row>
    <row r="293" spans="2:9" x14ac:dyDescent="0.25">
      <c r="B293" s="88" t="s">
        <v>377</v>
      </c>
      <c r="C293" s="92" t="s">
        <v>388</v>
      </c>
      <c r="D293" s="88" t="s">
        <v>384</v>
      </c>
      <c r="E293" s="90">
        <v>3</v>
      </c>
      <c r="F293" s="88">
        <v>4202.54</v>
      </c>
      <c r="G293" s="91"/>
      <c r="H293" s="88">
        <v>6093.69</v>
      </c>
      <c r="I293" s="26">
        <f t="shared" si="11"/>
        <v>18281.07</v>
      </c>
    </row>
    <row r="294" spans="2:9" x14ac:dyDescent="0.25">
      <c r="B294" s="89" t="s">
        <v>378</v>
      </c>
      <c r="C294" s="93" t="s">
        <v>89</v>
      </c>
      <c r="D294" s="89" t="s">
        <v>389</v>
      </c>
      <c r="E294" s="90">
        <v>2</v>
      </c>
      <c r="F294" s="89">
        <v>6812.87</v>
      </c>
      <c r="G294" s="91"/>
      <c r="H294" s="89">
        <v>9878.66</v>
      </c>
      <c r="I294" s="26">
        <f t="shared" si="11"/>
        <v>19757.32</v>
      </c>
    </row>
    <row r="295" spans="2:9" x14ac:dyDescent="0.25">
      <c r="B295" s="88" t="s">
        <v>379</v>
      </c>
      <c r="C295" s="92" t="s">
        <v>91</v>
      </c>
      <c r="D295" s="88" t="s">
        <v>390</v>
      </c>
      <c r="E295" s="90">
        <v>2</v>
      </c>
      <c r="F295" s="88">
        <v>8802.5300000000007</v>
      </c>
      <c r="G295" s="91"/>
      <c r="H295" s="88">
        <v>12763.67</v>
      </c>
      <c r="I295" s="26">
        <f t="shared" si="11"/>
        <v>25527.34</v>
      </c>
    </row>
    <row r="296" spans="2:9" x14ac:dyDescent="0.25">
      <c r="B296" s="89" t="s">
        <v>380</v>
      </c>
      <c r="C296" s="93" t="s">
        <v>104</v>
      </c>
      <c r="D296" s="89" t="s">
        <v>391</v>
      </c>
      <c r="E296" s="90">
        <v>1</v>
      </c>
      <c r="F296" s="89">
        <v>5112.3100000000004</v>
      </c>
      <c r="G296" s="91"/>
      <c r="H296" s="89">
        <v>7412.85</v>
      </c>
      <c r="I296" s="26">
        <f t="shared" si="11"/>
        <v>7412.85</v>
      </c>
    </row>
    <row r="297" spans="2:9" x14ac:dyDescent="0.25">
      <c r="B297" s="88" t="s">
        <v>381</v>
      </c>
      <c r="C297" s="92" t="s">
        <v>103</v>
      </c>
      <c r="D297" s="88" t="s">
        <v>392</v>
      </c>
      <c r="E297" s="90">
        <v>1</v>
      </c>
      <c r="F297" s="88">
        <v>3660.4</v>
      </c>
      <c r="G297" s="91"/>
      <c r="H297" s="88">
        <v>5307.58</v>
      </c>
      <c r="I297" s="26">
        <f t="shared" si="11"/>
        <v>5307.58</v>
      </c>
    </row>
    <row r="298" spans="2:9" x14ac:dyDescent="0.25">
      <c r="B298" s="88" t="s">
        <v>393</v>
      </c>
      <c r="C298" s="92" t="s">
        <v>90</v>
      </c>
      <c r="D298" s="88" t="s">
        <v>393</v>
      </c>
      <c r="E298" s="53">
        <v>12</v>
      </c>
      <c r="F298" s="88">
        <v>4924.07</v>
      </c>
      <c r="G298" s="24">
        <f t="shared" ref="G298:G301" si="13">ROUND(E298*F298,2)</f>
        <v>59088.84</v>
      </c>
      <c r="H298" s="88">
        <v>2462.04</v>
      </c>
      <c r="I298" s="26">
        <f t="shared" si="11"/>
        <v>29544.48</v>
      </c>
    </row>
    <row r="299" spans="2:9" x14ac:dyDescent="0.25">
      <c r="B299" s="89" t="s">
        <v>394</v>
      </c>
      <c r="C299" s="93" t="s">
        <v>91</v>
      </c>
      <c r="D299" s="89" t="s">
        <v>394</v>
      </c>
      <c r="E299" s="53">
        <v>8</v>
      </c>
      <c r="F299" s="89">
        <v>12187.24</v>
      </c>
      <c r="G299" s="24">
        <f t="shared" si="13"/>
        <v>97497.919999999998</v>
      </c>
      <c r="H299" s="89">
        <v>6093.62</v>
      </c>
      <c r="I299" s="26">
        <f t="shared" si="11"/>
        <v>48748.959999999999</v>
      </c>
    </row>
    <row r="300" spans="2:9" x14ac:dyDescent="0.25">
      <c r="B300" s="88" t="s">
        <v>395</v>
      </c>
      <c r="C300" s="92" t="s">
        <v>397</v>
      </c>
      <c r="D300" s="88" t="s">
        <v>398</v>
      </c>
      <c r="E300" s="53">
        <v>10</v>
      </c>
      <c r="F300" s="88">
        <v>24875</v>
      </c>
      <c r="G300" s="24"/>
      <c r="H300" s="88">
        <v>12437.5</v>
      </c>
      <c r="I300" s="26">
        <f t="shared" si="11"/>
        <v>124375</v>
      </c>
    </row>
    <row r="301" spans="2:9" x14ac:dyDescent="0.25">
      <c r="B301" s="89" t="s">
        <v>396</v>
      </c>
      <c r="C301" s="93" t="s">
        <v>89</v>
      </c>
      <c r="D301" s="89" t="s">
        <v>396</v>
      </c>
      <c r="E301" s="53">
        <v>8</v>
      </c>
      <c r="F301" s="89">
        <v>22581.18</v>
      </c>
      <c r="G301" s="24">
        <f t="shared" si="13"/>
        <v>180649.44</v>
      </c>
      <c r="H301" s="89">
        <v>11290.59</v>
      </c>
      <c r="I301" s="26">
        <f t="shared" si="11"/>
        <v>90324.72</v>
      </c>
    </row>
    <row r="302" spans="2:9" x14ac:dyDescent="0.25">
      <c r="B302" s="88" t="s">
        <v>399</v>
      </c>
      <c r="C302" s="92" t="s">
        <v>152</v>
      </c>
      <c r="D302" s="88" t="s">
        <v>415</v>
      </c>
      <c r="E302" s="56">
        <v>1</v>
      </c>
      <c r="F302" s="88">
        <v>12839.65</v>
      </c>
      <c r="G302" s="57">
        <v>2415.84</v>
      </c>
      <c r="H302" s="88">
        <v>6419.83</v>
      </c>
      <c r="I302" s="26">
        <f t="shared" si="11"/>
        <v>6419.83</v>
      </c>
    </row>
    <row r="303" spans="2:9" x14ac:dyDescent="0.25">
      <c r="B303" s="89" t="s">
        <v>400</v>
      </c>
      <c r="C303" s="93" t="s">
        <v>152</v>
      </c>
      <c r="D303" s="89" t="s">
        <v>415</v>
      </c>
      <c r="E303" s="56">
        <v>2</v>
      </c>
      <c r="F303" s="89">
        <v>10858.52</v>
      </c>
      <c r="G303" s="57">
        <v>4838.17</v>
      </c>
      <c r="H303" s="89">
        <v>5429.26</v>
      </c>
      <c r="I303" s="26">
        <f t="shared" si="11"/>
        <v>10858.52</v>
      </c>
    </row>
    <row r="304" spans="2:9" x14ac:dyDescent="0.25">
      <c r="B304" s="88" t="s">
        <v>401</v>
      </c>
      <c r="C304" s="92" t="s">
        <v>94</v>
      </c>
      <c r="D304" s="88" t="s">
        <v>415</v>
      </c>
      <c r="E304" s="56">
        <v>1</v>
      </c>
      <c r="F304" s="88">
        <v>6449.45</v>
      </c>
      <c r="G304" s="57">
        <v>6707.8</v>
      </c>
      <c r="H304" s="88">
        <v>3224.73</v>
      </c>
      <c r="I304" s="26">
        <f t="shared" si="11"/>
        <v>3224.73</v>
      </c>
    </row>
    <row r="305" spans="2:9" x14ac:dyDescent="0.25">
      <c r="B305" s="89" t="s">
        <v>402</v>
      </c>
      <c r="C305" s="93" t="s">
        <v>295</v>
      </c>
      <c r="D305" s="89" t="s">
        <v>415</v>
      </c>
      <c r="E305" s="95">
        <v>2</v>
      </c>
      <c r="F305" s="89">
        <v>6385.97</v>
      </c>
      <c r="G305" s="96"/>
      <c r="H305" s="89">
        <v>3192.99</v>
      </c>
      <c r="I305" s="26">
        <f t="shared" si="11"/>
        <v>6385.98</v>
      </c>
    </row>
    <row r="306" spans="2:9" x14ac:dyDescent="0.25">
      <c r="B306" s="88" t="s">
        <v>403</v>
      </c>
      <c r="C306" s="92" t="s">
        <v>48</v>
      </c>
      <c r="D306" s="88" t="s">
        <v>415</v>
      </c>
      <c r="E306" s="95">
        <v>1</v>
      </c>
      <c r="F306" s="88">
        <v>8861.1299999999992</v>
      </c>
      <c r="G306" s="96"/>
      <c r="H306" s="88">
        <v>4430.57</v>
      </c>
      <c r="I306" s="26">
        <f t="shared" si="11"/>
        <v>4430.57</v>
      </c>
    </row>
    <row r="307" spans="2:9" x14ac:dyDescent="0.25">
      <c r="B307" s="89" t="s">
        <v>404</v>
      </c>
      <c r="C307" s="93" t="s">
        <v>171</v>
      </c>
      <c r="D307" s="89" t="s">
        <v>415</v>
      </c>
      <c r="E307" s="95">
        <v>4</v>
      </c>
      <c r="F307" s="89">
        <v>6723.63</v>
      </c>
      <c r="G307" s="96"/>
      <c r="H307" s="89">
        <v>3361.82</v>
      </c>
      <c r="I307" s="26">
        <f t="shared" si="11"/>
        <v>13447.28</v>
      </c>
    </row>
    <row r="308" spans="2:9" x14ac:dyDescent="0.25">
      <c r="B308" s="88" t="s">
        <v>405</v>
      </c>
      <c r="C308" s="92" t="s">
        <v>90</v>
      </c>
      <c r="D308" s="88" t="s">
        <v>415</v>
      </c>
      <c r="E308" s="95">
        <v>2</v>
      </c>
      <c r="F308" s="88">
        <v>7757.98</v>
      </c>
      <c r="G308" s="96"/>
      <c r="H308" s="88">
        <v>3878.99</v>
      </c>
      <c r="I308" s="26">
        <f t="shared" si="11"/>
        <v>7757.98</v>
      </c>
    </row>
    <row r="309" spans="2:9" x14ac:dyDescent="0.25">
      <c r="B309" s="89" t="s">
        <v>406</v>
      </c>
      <c r="C309" s="93" t="s">
        <v>92</v>
      </c>
      <c r="D309" s="89" t="s">
        <v>415</v>
      </c>
      <c r="E309" s="95">
        <v>1</v>
      </c>
      <c r="F309" s="89">
        <v>11964.26</v>
      </c>
      <c r="G309" s="96"/>
      <c r="H309" s="89">
        <v>5982.13</v>
      </c>
      <c r="I309" s="26">
        <f t="shared" si="11"/>
        <v>5982.13</v>
      </c>
    </row>
    <row r="310" spans="2:9" x14ac:dyDescent="0.25">
      <c r="B310" s="88" t="s">
        <v>407</v>
      </c>
      <c r="C310" s="92" t="s">
        <v>192</v>
      </c>
      <c r="D310" s="88" t="s">
        <v>415</v>
      </c>
      <c r="E310" s="95">
        <v>3</v>
      </c>
      <c r="F310" s="88">
        <v>7940.67</v>
      </c>
      <c r="G310" s="96"/>
      <c r="H310" s="88">
        <v>3970.34</v>
      </c>
      <c r="I310" s="26">
        <f t="shared" si="11"/>
        <v>11911.02</v>
      </c>
    </row>
    <row r="311" spans="2:9" x14ac:dyDescent="0.25">
      <c r="B311" s="89" t="s">
        <v>408</v>
      </c>
      <c r="C311" s="93" t="s">
        <v>96</v>
      </c>
      <c r="D311" s="89" t="s">
        <v>415</v>
      </c>
      <c r="E311" s="90">
        <v>1</v>
      </c>
      <c r="F311" s="89">
        <v>8249.3700000000008</v>
      </c>
      <c r="G311" s="90"/>
      <c r="H311" s="89">
        <v>4124.6899999999996</v>
      </c>
      <c r="I311" s="26">
        <f t="shared" si="11"/>
        <v>4124.6899999999996</v>
      </c>
    </row>
    <row r="312" spans="2:9" x14ac:dyDescent="0.25">
      <c r="B312" s="88" t="s">
        <v>409</v>
      </c>
      <c r="C312" s="92" t="s">
        <v>97</v>
      </c>
      <c r="D312" s="88" t="s">
        <v>415</v>
      </c>
      <c r="E312" s="90">
        <v>1</v>
      </c>
      <c r="F312" s="88">
        <v>5293.74</v>
      </c>
      <c r="G312" s="90"/>
      <c r="H312" s="88">
        <v>2646.87</v>
      </c>
      <c r="I312" s="26">
        <f t="shared" si="11"/>
        <v>2646.87</v>
      </c>
    </row>
    <row r="313" spans="2:9" x14ac:dyDescent="0.25">
      <c r="B313" s="89" t="s">
        <v>410</v>
      </c>
      <c r="C313" s="93" t="s">
        <v>89</v>
      </c>
      <c r="D313" s="89" t="s">
        <v>415</v>
      </c>
      <c r="E313" s="90">
        <v>2</v>
      </c>
      <c r="F313" s="89">
        <v>10020.25</v>
      </c>
      <c r="G313" s="90"/>
      <c r="H313" s="89">
        <v>5010.13</v>
      </c>
      <c r="I313" s="26">
        <f t="shared" si="11"/>
        <v>10020.26</v>
      </c>
    </row>
    <row r="314" spans="2:9" x14ac:dyDescent="0.25">
      <c r="B314" s="88" t="s">
        <v>411</v>
      </c>
      <c r="C314" s="92" t="s">
        <v>172</v>
      </c>
      <c r="D314" s="88" t="s">
        <v>415</v>
      </c>
      <c r="E314" s="56">
        <v>1</v>
      </c>
      <c r="F314" s="88">
        <v>11160.65</v>
      </c>
      <c r="G314" s="57">
        <v>2415.84</v>
      </c>
      <c r="H314" s="88">
        <v>5580.33</v>
      </c>
      <c r="I314" s="26">
        <f t="shared" si="11"/>
        <v>5580.33</v>
      </c>
    </row>
    <row r="315" spans="2:9" x14ac:dyDescent="0.25">
      <c r="B315" s="89" t="s">
        <v>412</v>
      </c>
      <c r="C315" s="93" t="s">
        <v>91</v>
      </c>
      <c r="D315" s="89" t="s">
        <v>415</v>
      </c>
      <c r="E315" s="56">
        <v>2</v>
      </c>
      <c r="F315" s="89">
        <v>9688.74</v>
      </c>
      <c r="G315" s="57">
        <v>4838.17</v>
      </c>
      <c r="H315" s="89">
        <v>4844.37</v>
      </c>
      <c r="I315" s="26">
        <f t="shared" si="11"/>
        <v>9688.74</v>
      </c>
    </row>
    <row r="316" spans="2:9" x14ac:dyDescent="0.25">
      <c r="B316" s="88" t="s">
        <v>413</v>
      </c>
      <c r="C316" s="92" t="s">
        <v>103</v>
      </c>
      <c r="D316" s="88" t="s">
        <v>415</v>
      </c>
      <c r="E316" s="56">
        <v>1</v>
      </c>
      <c r="F316" s="88">
        <v>5195.79</v>
      </c>
      <c r="G316" s="57"/>
      <c r="H316" s="88">
        <v>2597.9</v>
      </c>
      <c r="I316" s="26">
        <f t="shared" si="11"/>
        <v>2597.9</v>
      </c>
    </row>
    <row r="317" spans="2:9" x14ac:dyDescent="0.25">
      <c r="B317" s="89" t="s">
        <v>414</v>
      </c>
      <c r="C317" s="93" t="s">
        <v>104</v>
      </c>
      <c r="D317" s="89" t="s">
        <v>415</v>
      </c>
      <c r="E317" s="56">
        <v>1</v>
      </c>
      <c r="F317" s="89">
        <v>7690.05</v>
      </c>
      <c r="G317" s="57">
        <v>6707.8</v>
      </c>
      <c r="H317" s="89">
        <v>3845.03</v>
      </c>
      <c r="I317" s="26">
        <f t="shared" si="11"/>
        <v>3845.03</v>
      </c>
    </row>
    <row r="318" spans="2:9" x14ac:dyDescent="0.25">
      <c r="B318" s="88" t="s">
        <v>416</v>
      </c>
      <c r="C318" s="92" t="s">
        <v>97</v>
      </c>
      <c r="D318" s="88" t="s">
        <v>423</v>
      </c>
      <c r="E318" s="56">
        <v>1</v>
      </c>
      <c r="F318" s="88">
        <v>57500.78</v>
      </c>
      <c r="G318" s="24">
        <f>ROUND(E318*F318,2)</f>
        <v>57500.78</v>
      </c>
      <c r="H318" s="88">
        <v>31625.43</v>
      </c>
      <c r="I318" s="26">
        <f t="shared" si="11"/>
        <v>31625.43</v>
      </c>
    </row>
    <row r="319" spans="2:9" x14ac:dyDescent="0.25">
      <c r="B319" s="89" t="s">
        <v>417</v>
      </c>
      <c r="C319" s="93" t="s">
        <v>103</v>
      </c>
      <c r="D319" s="89" t="s">
        <v>424</v>
      </c>
      <c r="E319" s="56">
        <v>1</v>
      </c>
      <c r="F319" s="89">
        <v>94045.119999999995</v>
      </c>
      <c r="G319" s="24">
        <f t="shared" ref="G319:G324" si="14">ROUND(E319*F319,2)</f>
        <v>94045.119999999995</v>
      </c>
      <c r="H319" s="89">
        <v>51724.82</v>
      </c>
      <c r="I319" s="26">
        <f t="shared" si="11"/>
        <v>51724.82</v>
      </c>
    </row>
    <row r="320" spans="2:9" x14ac:dyDescent="0.25">
      <c r="B320" s="88" t="s">
        <v>418</v>
      </c>
      <c r="C320" s="92" t="s">
        <v>293</v>
      </c>
      <c r="D320" s="97" t="s">
        <v>425</v>
      </c>
      <c r="E320" s="56">
        <v>4</v>
      </c>
      <c r="F320" s="88">
        <v>93190.26</v>
      </c>
      <c r="G320" s="24">
        <f t="shared" si="14"/>
        <v>372761.04</v>
      </c>
      <c r="H320" s="88">
        <v>51524.639999999999</v>
      </c>
      <c r="I320" s="26">
        <f t="shared" si="11"/>
        <v>206098.56</v>
      </c>
    </row>
    <row r="321" spans="2:9" x14ac:dyDescent="0.25">
      <c r="B321" s="89" t="s">
        <v>419</v>
      </c>
      <c r="C321" s="93" t="s">
        <v>426</v>
      </c>
      <c r="D321" s="98" t="s">
        <v>427</v>
      </c>
      <c r="E321" s="56">
        <v>2</v>
      </c>
      <c r="F321" s="89">
        <v>59935.9</v>
      </c>
      <c r="G321" s="24">
        <f t="shared" si="14"/>
        <v>119871.8</v>
      </c>
      <c r="H321" s="89">
        <v>32964.75</v>
      </c>
      <c r="I321" s="26">
        <f t="shared" si="11"/>
        <v>65929.5</v>
      </c>
    </row>
    <row r="322" spans="2:9" x14ac:dyDescent="0.25">
      <c r="B322" s="88" t="s">
        <v>420</v>
      </c>
      <c r="C322" s="92" t="s">
        <v>94</v>
      </c>
      <c r="D322" s="97" t="s">
        <v>428</v>
      </c>
      <c r="E322" s="56">
        <v>1</v>
      </c>
      <c r="F322" s="88">
        <v>83193.78</v>
      </c>
      <c r="G322" s="24">
        <f t="shared" si="14"/>
        <v>83193.78</v>
      </c>
      <c r="H322" s="88">
        <v>45756.58</v>
      </c>
      <c r="I322" s="26">
        <f t="shared" si="11"/>
        <v>45756.58</v>
      </c>
    </row>
    <row r="323" spans="2:9" x14ac:dyDescent="0.25">
      <c r="B323" s="89" t="s">
        <v>421</v>
      </c>
      <c r="C323" s="93" t="s">
        <v>429</v>
      </c>
      <c r="D323" s="89" t="s">
        <v>430</v>
      </c>
      <c r="E323" s="53">
        <v>5</v>
      </c>
      <c r="F323" s="89">
        <v>65466.7</v>
      </c>
      <c r="G323" s="24">
        <f t="shared" si="14"/>
        <v>327333.5</v>
      </c>
      <c r="H323" s="89">
        <v>36006.69</v>
      </c>
      <c r="I323" s="26">
        <f t="shared" si="11"/>
        <v>180033.45</v>
      </c>
    </row>
    <row r="324" spans="2:9" x14ac:dyDescent="0.25">
      <c r="B324" s="88" t="s">
        <v>422</v>
      </c>
      <c r="C324" s="92" t="s">
        <v>431</v>
      </c>
      <c r="D324" s="88" t="s">
        <v>432</v>
      </c>
      <c r="E324" s="53">
        <v>4</v>
      </c>
      <c r="F324" s="88">
        <v>61945.72</v>
      </c>
      <c r="G324" s="24">
        <f t="shared" si="14"/>
        <v>247782.88</v>
      </c>
      <c r="H324" s="88">
        <v>34070.15</v>
      </c>
      <c r="I324" s="26">
        <f t="shared" si="11"/>
        <v>136280.6</v>
      </c>
    </row>
    <row r="325" spans="2:9" x14ac:dyDescent="0.25">
      <c r="B325" s="67"/>
      <c r="C325" s="68"/>
      <c r="D325" s="68"/>
      <c r="E325" s="68"/>
      <c r="F325" s="69"/>
      <c r="G325" s="27"/>
      <c r="H325" s="28" t="s">
        <v>16</v>
      </c>
      <c r="I325" s="29">
        <f>SUM(I15:I324)</f>
        <v>1839809.6099999996</v>
      </c>
    </row>
    <row r="326" spans="2:9" x14ac:dyDescent="0.25">
      <c r="B326" s="30"/>
      <c r="C326" s="31"/>
      <c r="D326" s="32" t="s">
        <v>17</v>
      </c>
      <c r="E326" s="70" t="e">
        <f>SUM(#REF!)</f>
        <v>#REF!</v>
      </c>
      <c r="F326" s="71"/>
      <c r="G326" s="33"/>
      <c r="H326" s="28" t="s">
        <v>18</v>
      </c>
      <c r="I326" s="34">
        <v>0</v>
      </c>
    </row>
    <row r="327" spans="2:9" x14ac:dyDescent="0.25">
      <c r="B327" s="30"/>
      <c r="C327" s="31"/>
      <c r="D327" s="32" t="s">
        <v>19</v>
      </c>
      <c r="E327" s="70" t="e">
        <f>SUM(#REF!)</f>
        <v>#REF!</v>
      </c>
      <c r="F327" s="71"/>
      <c r="G327" s="33"/>
      <c r="H327" s="35" t="s">
        <v>20</v>
      </c>
      <c r="I327" s="34">
        <v>0</v>
      </c>
    </row>
    <row r="328" spans="2:9" x14ac:dyDescent="0.25">
      <c r="B328" s="30"/>
      <c r="C328" s="31"/>
      <c r="D328" s="32" t="s">
        <v>21</v>
      </c>
      <c r="E328" s="80" t="e">
        <f>E326-E327</f>
        <v>#REF!</v>
      </c>
      <c r="F328" s="81"/>
      <c r="G328" s="36"/>
      <c r="H328" s="28" t="s">
        <v>22</v>
      </c>
      <c r="I328" s="37">
        <f>SUM(I325:I327)</f>
        <v>1839809.6099999996</v>
      </c>
    </row>
    <row r="329" spans="2:9" x14ac:dyDescent="0.25">
      <c r="B329" s="30"/>
      <c r="C329" s="31"/>
      <c r="D329" s="32"/>
      <c r="E329" s="82"/>
      <c r="F329" s="83"/>
      <c r="G329" s="38"/>
      <c r="H329" s="28" t="s">
        <v>23</v>
      </c>
      <c r="I329" s="37">
        <f>I328*0.05</f>
        <v>91990.480499999991</v>
      </c>
    </row>
    <row r="330" spans="2:9" x14ac:dyDescent="0.25">
      <c r="B330" s="30"/>
      <c r="C330" s="31"/>
      <c r="D330" s="39"/>
      <c r="E330" s="39"/>
      <c r="F330" s="40"/>
      <c r="G330" s="40"/>
      <c r="H330" s="28" t="s">
        <v>24</v>
      </c>
      <c r="I330" s="34"/>
    </row>
    <row r="331" spans="2:9" ht="15.75" x14ac:dyDescent="0.25">
      <c r="B331" s="77" t="s">
        <v>25</v>
      </c>
      <c r="C331" s="78"/>
      <c r="D331" s="78"/>
      <c r="E331" s="78"/>
      <c r="F331" s="79"/>
      <c r="G331" s="41"/>
      <c r="H331" s="42" t="s">
        <v>26</v>
      </c>
      <c r="I331" s="43">
        <f>SUM(I328:I330)</f>
        <v>1931800.0904999997</v>
      </c>
    </row>
  </sheetData>
  <autoFilter ref="B14:I264" xr:uid="{627AEAAF-E9D4-4F41-920A-F55BC0791038}"/>
  <mergeCells count="25">
    <mergeCell ref="B331:F331"/>
    <mergeCell ref="B325:F325"/>
    <mergeCell ref="E326:F326"/>
    <mergeCell ref="E327:F327"/>
    <mergeCell ref="E328:F328"/>
    <mergeCell ref="E329:F329"/>
    <mergeCell ref="F13:I13"/>
    <mergeCell ref="C11:D11"/>
    <mergeCell ref="E11:F11"/>
    <mergeCell ref="H11:I11"/>
    <mergeCell ref="C12:D12"/>
    <mergeCell ref="E12:F12"/>
    <mergeCell ref="H12:I12"/>
    <mergeCell ref="C9:D9"/>
    <mergeCell ref="E9:F9"/>
    <mergeCell ref="H9:I9"/>
    <mergeCell ref="C10:D10"/>
    <mergeCell ref="E10:F10"/>
    <mergeCell ref="H10:I10"/>
    <mergeCell ref="E1:F5"/>
    <mergeCell ref="H1:I5"/>
    <mergeCell ref="C7:D7"/>
    <mergeCell ref="C8:D8"/>
    <mergeCell ref="E8:F8"/>
    <mergeCell ref="H8:I8"/>
  </mergeCells>
  <hyperlinks>
    <hyperlink ref="C11" r:id="rId1" xr:uid="{9E0D2A43-573D-4538-8C0D-CFB5793ED0B1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2E1D8-256B-4CC6-AFE1-466369AD3C2F}">
  <dimension ref="B1:I52"/>
  <sheetViews>
    <sheetView topLeftCell="A14" workbookViewId="0">
      <selection activeCell="B15" sqref="B15:H45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5.85546875" customWidth="1"/>
    <col min="7" max="7" width="14.710937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60" t="s">
        <v>27</v>
      </c>
      <c r="F1" s="60"/>
      <c r="G1" s="44"/>
      <c r="H1" s="60" t="s">
        <v>35</v>
      </c>
      <c r="I1" s="61"/>
    </row>
    <row r="2" spans="2:9" ht="15" customHeight="1" x14ac:dyDescent="0.25">
      <c r="B2" s="4"/>
      <c r="E2" s="62"/>
      <c r="F2" s="62"/>
      <c r="G2" s="45"/>
      <c r="H2" s="62"/>
      <c r="I2" s="63"/>
    </row>
    <row r="3" spans="2:9" ht="15" customHeight="1" x14ac:dyDescent="0.25">
      <c r="B3" s="4"/>
      <c r="E3" s="62"/>
      <c r="F3" s="62"/>
      <c r="G3" s="45"/>
      <c r="H3" s="62"/>
      <c r="I3" s="63"/>
    </row>
    <row r="4" spans="2:9" ht="15" customHeight="1" x14ac:dyDescent="0.25">
      <c r="B4" s="4"/>
      <c r="E4" s="62"/>
      <c r="F4" s="62"/>
      <c r="G4" s="45"/>
      <c r="H4" s="62"/>
      <c r="I4" s="63"/>
    </row>
    <row r="5" spans="2:9" ht="15" customHeight="1" x14ac:dyDescent="0.25">
      <c r="B5" s="5"/>
      <c r="C5" s="1"/>
      <c r="D5" s="1"/>
      <c r="E5" s="64"/>
      <c r="F5" s="64"/>
      <c r="G5" s="46"/>
      <c r="H5" s="64"/>
      <c r="I5" s="65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7" t="s">
        <v>6</v>
      </c>
      <c r="C7" s="84" t="s">
        <v>37</v>
      </c>
      <c r="D7" s="85"/>
      <c r="E7" s="9" t="s">
        <v>7</v>
      </c>
      <c r="F7" s="10" t="e">
        <f>#REF!</f>
        <v>#REF!</v>
      </c>
      <c r="G7" s="10"/>
      <c r="H7" s="11" t="s">
        <v>8</v>
      </c>
      <c r="I7" s="12"/>
    </row>
    <row r="8" spans="2:9" x14ac:dyDescent="0.25">
      <c r="B8" s="48" t="s">
        <v>9</v>
      </c>
      <c r="C8" s="84" t="s">
        <v>38</v>
      </c>
      <c r="D8" s="85"/>
      <c r="E8" s="72" t="s">
        <v>10</v>
      </c>
      <c r="F8" s="72"/>
      <c r="G8" s="13"/>
      <c r="H8" s="76">
        <v>13064411532</v>
      </c>
      <c r="I8" s="76"/>
    </row>
    <row r="9" spans="2:9" x14ac:dyDescent="0.25">
      <c r="B9" s="48" t="s">
        <v>11</v>
      </c>
      <c r="C9" s="84" t="s">
        <v>39</v>
      </c>
      <c r="D9" s="85"/>
      <c r="E9" s="72" t="s">
        <v>12</v>
      </c>
      <c r="F9" s="72"/>
      <c r="G9" s="13"/>
      <c r="H9" s="75"/>
      <c r="I9" s="75"/>
    </row>
    <row r="10" spans="2:9" x14ac:dyDescent="0.25">
      <c r="B10" s="48"/>
      <c r="C10" s="84"/>
      <c r="D10" s="85"/>
      <c r="E10" s="72" t="s">
        <v>13</v>
      </c>
      <c r="F10" s="72"/>
      <c r="G10" s="13"/>
      <c r="H10" s="73"/>
      <c r="I10" s="73"/>
    </row>
    <row r="11" spans="2:9" x14ac:dyDescent="0.25">
      <c r="B11" s="48"/>
      <c r="C11" s="86" t="s">
        <v>40</v>
      </c>
      <c r="D11" s="85"/>
      <c r="E11" s="72"/>
      <c r="F11" s="72"/>
      <c r="G11" s="13"/>
      <c r="H11" s="73"/>
      <c r="I11" s="73"/>
    </row>
    <row r="12" spans="2:9" x14ac:dyDescent="0.25">
      <c r="B12" s="49"/>
      <c r="C12" s="84"/>
      <c r="D12" s="85"/>
      <c r="E12" s="87"/>
      <c r="F12" s="87"/>
      <c r="G12" s="14"/>
      <c r="H12" s="74"/>
      <c r="I12" s="74"/>
    </row>
    <row r="13" spans="2:9" ht="15.75" thickBot="1" x14ac:dyDescent="0.3">
      <c r="B13" s="15"/>
      <c r="C13" s="16"/>
      <c r="D13" s="16"/>
      <c r="E13" s="16"/>
      <c r="F13" s="66" t="s">
        <v>3</v>
      </c>
      <c r="G13" s="66"/>
      <c r="H13" s="66"/>
      <c r="I13" s="66"/>
    </row>
    <row r="14" spans="2:9" ht="15.75" thickBot="1" x14ac:dyDescent="0.3">
      <c r="B14" s="17" t="s">
        <v>0</v>
      </c>
      <c r="C14" s="18" t="s">
        <v>14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15</v>
      </c>
    </row>
    <row r="15" spans="2:9" x14ac:dyDescent="0.25">
      <c r="B15" s="88" t="s">
        <v>58</v>
      </c>
      <c r="C15" s="92" t="s">
        <v>89</v>
      </c>
      <c r="D15" s="88" t="s">
        <v>105</v>
      </c>
      <c r="E15" s="58">
        <v>2</v>
      </c>
      <c r="F15" s="88">
        <v>79.209999999999994</v>
      </c>
      <c r="G15" s="24">
        <f>ROUND(E15*F15,2)</f>
        <v>158.41999999999999</v>
      </c>
      <c r="H15" s="88">
        <v>51.49</v>
      </c>
      <c r="I15" s="26">
        <f>ROUND(E15*H15,2)</f>
        <v>102.98</v>
      </c>
    </row>
    <row r="16" spans="2:9" x14ac:dyDescent="0.25">
      <c r="B16" s="89" t="s">
        <v>59</v>
      </c>
      <c r="C16" s="93" t="s">
        <v>90</v>
      </c>
      <c r="D16" s="89" t="s">
        <v>105</v>
      </c>
      <c r="E16" s="58">
        <v>2</v>
      </c>
      <c r="F16" s="89">
        <v>93.37</v>
      </c>
      <c r="G16" s="24">
        <f t="shared" ref="G16:G45" si="0">ROUND(E16*F16,2)</f>
        <v>186.74</v>
      </c>
      <c r="H16" s="89">
        <v>60.69</v>
      </c>
      <c r="I16" s="26">
        <f t="shared" ref="I16:I45" si="1">ROUND(E16*H16,2)</f>
        <v>121.38</v>
      </c>
    </row>
    <row r="17" spans="2:9" x14ac:dyDescent="0.25">
      <c r="B17" s="88" t="s">
        <v>60</v>
      </c>
      <c r="C17" s="92" t="s">
        <v>91</v>
      </c>
      <c r="D17" s="88" t="s">
        <v>106</v>
      </c>
      <c r="E17" s="58">
        <v>2</v>
      </c>
      <c r="F17" s="88">
        <v>163.07</v>
      </c>
      <c r="G17" s="24">
        <f t="shared" si="0"/>
        <v>326.14</v>
      </c>
      <c r="H17" s="88">
        <v>106</v>
      </c>
      <c r="I17" s="26">
        <f t="shared" si="1"/>
        <v>212</v>
      </c>
    </row>
    <row r="18" spans="2:9" x14ac:dyDescent="0.25">
      <c r="B18" s="89" t="s">
        <v>61</v>
      </c>
      <c r="C18" s="93" t="s">
        <v>90</v>
      </c>
      <c r="D18" s="89" t="s">
        <v>105</v>
      </c>
      <c r="E18" s="58">
        <v>2</v>
      </c>
      <c r="F18" s="89">
        <v>75.08</v>
      </c>
      <c r="G18" s="24">
        <f t="shared" si="0"/>
        <v>150.16</v>
      </c>
      <c r="H18" s="89">
        <v>48.8</v>
      </c>
      <c r="I18" s="26">
        <f t="shared" si="1"/>
        <v>97.6</v>
      </c>
    </row>
    <row r="19" spans="2:9" x14ac:dyDescent="0.25">
      <c r="B19" s="88" t="s">
        <v>62</v>
      </c>
      <c r="C19" s="92" t="s">
        <v>92</v>
      </c>
      <c r="D19" s="88" t="s">
        <v>107</v>
      </c>
      <c r="E19" s="58">
        <v>1</v>
      </c>
      <c r="F19" s="88">
        <v>65.209999999999994</v>
      </c>
      <c r="G19" s="24">
        <f t="shared" si="0"/>
        <v>65.209999999999994</v>
      </c>
      <c r="H19" s="88">
        <v>42.39</v>
      </c>
      <c r="I19" s="26">
        <f t="shared" si="1"/>
        <v>42.39</v>
      </c>
    </row>
    <row r="20" spans="2:9" x14ac:dyDescent="0.25">
      <c r="B20" s="89" t="s">
        <v>63</v>
      </c>
      <c r="C20" s="93" t="s">
        <v>90</v>
      </c>
      <c r="D20" s="89" t="s">
        <v>108</v>
      </c>
      <c r="E20" s="58">
        <v>2</v>
      </c>
      <c r="F20" s="89">
        <v>161.83000000000001</v>
      </c>
      <c r="G20" s="24">
        <f t="shared" si="0"/>
        <v>323.66000000000003</v>
      </c>
      <c r="H20" s="89">
        <v>105.19</v>
      </c>
      <c r="I20" s="26">
        <f t="shared" si="1"/>
        <v>210.38</v>
      </c>
    </row>
    <row r="21" spans="2:9" x14ac:dyDescent="0.25">
      <c r="B21" s="88" t="s">
        <v>64</v>
      </c>
      <c r="C21" s="92" t="s">
        <v>90</v>
      </c>
      <c r="D21" s="88" t="s">
        <v>106</v>
      </c>
      <c r="E21" s="58">
        <v>2</v>
      </c>
      <c r="F21" s="88">
        <v>106.34</v>
      </c>
      <c r="G21" s="24">
        <f t="shared" si="0"/>
        <v>212.68</v>
      </c>
      <c r="H21" s="88">
        <v>69.12</v>
      </c>
      <c r="I21" s="26">
        <f t="shared" si="1"/>
        <v>138.24</v>
      </c>
    </row>
    <row r="22" spans="2:9" x14ac:dyDescent="0.25">
      <c r="B22" s="89" t="s">
        <v>65</v>
      </c>
      <c r="C22" s="93" t="s">
        <v>93</v>
      </c>
      <c r="D22" s="89" t="s">
        <v>105</v>
      </c>
      <c r="E22" s="58">
        <v>6</v>
      </c>
      <c r="F22" s="89">
        <v>72.05</v>
      </c>
      <c r="G22" s="24">
        <f t="shared" si="0"/>
        <v>432.3</v>
      </c>
      <c r="H22" s="89">
        <v>46.83</v>
      </c>
      <c r="I22" s="26">
        <f t="shared" si="1"/>
        <v>280.98</v>
      </c>
    </row>
    <row r="23" spans="2:9" x14ac:dyDescent="0.25">
      <c r="B23" s="88" t="s">
        <v>66</v>
      </c>
      <c r="C23" s="92" t="s">
        <v>94</v>
      </c>
      <c r="D23" s="88" t="s">
        <v>105</v>
      </c>
      <c r="E23" s="58">
        <v>2</v>
      </c>
      <c r="F23" s="88">
        <v>76.64</v>
      </c>
      <c r="G23" s="24">
        <f t="shared" si="0"/>
        <v>153.28</v>
      </c>
      <c r="H23" s="88">
        <v>49.82</v>
      </c>
      <c r="I23" s="26">
        <f t="shared" si="1"/>
        <v>99.64</v>
      </c>
    </row>
    <row r="24" spans="2:9" x14ac:dyDescent="0.25">
      <c r="B24" s="89" t="s">
        <v>67</v>
      </c>
      <c r="C24" s="93" t="s">
        <v>95</v>
      </c>
      <c r="D24" s="89" t="s">
        <v>106</v>
      </c>
      <c r="E24" s="58">
        <v>4</v>
      </c>
      <c r="F24" s="89">
        <v>98.15</v>
      </c>
      <c r="G24" s="24">
        <f t="shared" si="0"/>
        <v>392.6</v>
      </c>
      <c r="H24" s="89">
        <v>63.8</v>
      </c>
      <c r="I24" s="26">
        <f t="shared" si="1"/>
        <v>255.2</v>
      </c>
    </row>
    <row r="25" spans="2:9" x14ac:dyDescent="0.25">
      <c r="B25" s="88" t="s">
        <v>68</v>
      </c>
      <c r="C25" s="92" t="s">
        <v>96</v>
      </c>
      <c r="D25" s="88" t="s">
        <v>105</v>
      </c>
      <c r="E25" s="56">
        <v>1</v>
      </c>
      <c r="F25" s="88">
        <v>699.23</v>
      </c>
      <c r="G25" s="24">
        <f t="shared" si="0"/>
        <v>699.23</v>
      </c>
      <c r="H25" s="88">
        <v>454.5</v>
      </c>
      <c r="I25" s="26">
        <f t="shared" si="1"/>
        <v>454.5</v>
      </c>
    </row>
    <row r="26" spans="2:9" x14ac:dyDescent="0.25">
      <c r="B26" s="89" t="s">
        <v>69</v>
      </c>
      <c r="C26" s="93" t="s">
        <v>97</v>
      </c>
      <c r="D26" s="89" t="s">
        <v>108</v>
      </c>
      <c r="E26" s="58">
        <v>1</v>
      </c>
      <c r="F26" s="89">
        <v>298.3</v>
      </c>
      <c r="G26" s="24">
        <f t="shared" si="0"/>
        <v>298.3</v>
      </c>
      <c r="H26" s="89">
        <v>193.9</v>
      </c>
      <c r="I26" s="26">
        <f t="shared" si="1"/>
        <v>193.9</v>
      </c>
    </row>
    <row r="27" spans="2:9" x14ac:dyDescent="0.25">
      <c r="B27" s="88" t="s">
        <v>70</v>
      </c>
      <c r="C27" s="92" t="s">
        <v>97</v>
      </c>
      <c r="D27" s="88" t="s">
        <v>106</v>
      </c>
      <c r="E27" s="53">
        <v>1</v>
      </c>
      <c r="F27" s="88">
        <v>133.12</v>
      </c>
      <c r="G27" s="24">
        <f t="shared" si="0"/>
        <v>133.12</v>
      </c>
      <c r="H27" s="88">
        <v>86.53</v>
      </c>
      <c r="I27" s="26">
        <f t="shared" si="1"/>
        <v>86.53</v>
      </c>
    </row>
    <row r="28" spans="2:9" x14ac:dyDescent="0.25">
      <c r="B28" s="89" t="s">
        <v>71</v>
      </c>
      <c r="C28" s="93" t="s">
        <v>97</v>
      </c>
      <c r="D28" s="89" t="s">
        <v>105</v>
      </c>
      <c r="E28" s="58">
        <v>1</v>
      </c>
      <c r="F28" s="89">
        <v>85.13</v>
      </c>
      <c r="G28" s="24">
        <f t="shared" si="0"/>
        <v>85.13</v>
      </c>
      <c r="H28" s="89">
        <v>55.33</v>
      </c>
      <c r="I28" s="26">
        <f t="shared" si="1"/>
        <v>55.33</v>
      </c>
    </row>
    <row r="29" spans="2:9" x14ac:dyDescent="0.25">
      <c r="B29" s="88" t="s">
        <v>72</v>
      </c>
      <c r="C29" s="92" t="s">
        <v>95</v>
      </c>
      <c r="D29" s="88" t="s">
        <v>108</v>
      </c>
      <c r="E29" s="58">
        <v>4</v>
      </c>
      <c r="F29" s="88">
        <v>221.36</v>
      </c>
      <c r="G29" s="24">
        <f t="shared" si="0"/>
        <v>885.44</v>
      </c>
      <c r="H29" s="88">
        <v>143.88</v>
      </c>
      <c r="I29" s="26">
        <f t="shared" si="1"/>
        <v>575.52</v>
      </c>
    </row>
    <row r="30" spans="2:9" x14ac:dyDescent="0.25">
      <c r="B30" s="89" t="s">
        <v>73</v>
      </c>
      <c r="C30" s="93" t="s">
        <v>95</v>
      </c>
      <c r="D30" s="89" t="s">
        <v>105</v>
      </c>
      <c r="E30" s="58">
        <v>4</v>
      </c>
      <c r="F30" s="89">
        <v>515.42999999999995</v>
      </c>
      <c r="G30" s="24">
        <f t="shared" si="0"/>
        <v>2061.7199999999998</v>
      </c>
      <c r="H30" s="89">
        <v>335.03</v>
      </c>
      <c r="I30" s="26">
        <f t="shared" si="1"/>
        <v>1340.12</v>
      </c>
    </row>
    <row r="31" spans="2:9" x14ac:dyDescent="0.25">
      <c r="B31" s="88" t="s">
        <v>74</v>
      </c>
      <c r="C31" s="92" t="s">
        <v>98</v>
      </c>
      <c r="D31" s="88" t="s">
        <v>108</v>
      </c>
      <c r="E31" s="58">
        <v>5</v>
      </c>
      <c r="F31" s="88">
        <v>150.63999999999999</v>
      </c>
      <c r="G31" s="24">
        <f t="shared" si="0"/>
        <v>753.2</v>
      </c>
      <c r="H31" s="88">
        <v>97.92</v>
      </c>
      <c r="I31" s="26">
        <f t="shared" si="1"/>
        <v>489.6</v>
      </c>
    </row>
    <row r="32" spans="2:9" x14ac:dyDescent="0.25">
      <c r="B32" s="89" t="s">
        <v>75</v>
      </c>
      <c r="C32" s="93" t="s">
        <v>99</v>
      </c>
      <c r="D32" s="89" t="s">
        <v>106</v>
      </c>
      <c r="E32" s="58">
        <v>3</v>
      </c>
      <c r="F32" s="89">
        <v>115.2</v>
      </c>
      <c r="G32" s="24">
        <f t="shared" si="0"/>
        <v>345.6</v>
      </c>
      <c r="H32" s="89">
        <v>74.88</v>
      </c>
      <c r="I32" s="26">
        <f t="shared" si="1"/>
        <v>224.64</v>
      </c>
    </row>
    <row r="33" spans="2:9" ht="30" x14ac:dyDescent="0.25">
      <c r="B33" s="88" t="s">
        <v>76</v>
      </c>
      <c r="C33" s="92" t="s">
        <v>100</v>
      </c>
      <c r="D33" s="88" t="s">
        <v>108</v>
      </c>
      <c r="E33" s="56">
        <v>12</v>
      </c>
      <c r="F33" s="88">
        <v>143.47</v>
      </c>
      <c r="G33" s="24">
        <f t="shared" si="0"/>
        <v>1721.64</v>
      </c>
      <c r="H33" s="88">
        <v>93.26</v>
      </c>
      <c r="I33" s="26">
        <f t="shared" si="1"/>
        <v>1119.1199999999999</v>
      </c>
    </row>
    <row r="34" spans="2:9" ht="30" x14ac:dyDescent="0.25">
      <c r="B34" s="89" t="s">
        <v>77</v>
      </c>
      <c r="C34" s="93" t="s">
        <v>100</v>
      </c>
      <c r="D34" s="89" t="s">
        <v>106</v>
      </c>
      <c r="E34" s="56">
        <v>12</v>
      </c>
      <c r="F34" s="89">
        <v>107.3</v>
      </c>
      <c r="G34" s="24">
        <f t="shared" si="0"/>
        <v>1287.5999999999999</v>
      </c>
      <c r="H34" s="89">
        <v>69.75</v>
      </c>
      <c r="I34" s="26">
        <f t="shared" si="1"/>
        <v>837</v>
      </c>
    </row>
    <row r="35" spans="2:9" x14ac:dyDescent="0.25">
      <c r="B35" s="88" t="s">
        <v>78</v>
      </c>
      <c r="C35" s="92" t="s">
        <v>101</v>
      </c>
      <c r="D35" s="88" t="s">
        <v>105</v>
      </c>
      <c r="E35" s="56">
        <v>10</v>
      </c>
      <c r="F35" s="88">
        <v>99.49</v>
      </c>
      <c r="G35" s="24">
        <f t="shared" si="0"/>
        <v>994.9</v>
      </c>
      <c r="H35" s="88">
        <v>64.67</v>
      </c>
      <c r="I35" s="26">
        <f t="shared" si="1"/>
        <v>646.70000000000005</v>
      </c>
    </row>
    <row r="36" spans="2:9" x14ac:dyDescent="0.25">
      <c r="B36" s="89" t="s">
        <v>79</v>
      </c>
      <c r="C36" s="93" t="s">
        <v>102</v>
      </c>
      <c r="D36" s="89" t="s">
        <v>105</v>
      </c>
      <c r="E36" s="58">
        <v>7</v>
      </c>
      <c r="F36" s="89">
        <v>62.05</v>
      </c>
      <c r="G36" s="24">
        <f t="shared" si="0"/>
        <v>434.35</v>
      </c>
      <c r="H36" s="89">
        <v>40.33</v>
      </c>
      <c r="I36" s="26">
        <f t="shared" si="1"/>
        <v>282.31</v>
      </c>
    </row>
    <row r="37" spans="2:9" x14ac:dyDescent="0.25">
      <c r="B37" s="88" t="s">
        <v>80</v>
      </c>
      <c r="C37" s="92" t="s">
        <v>94</v>
      </c>
      <c r="D37" s="88" t="s">
        <v>105</v>
      </c>
      <c r="E37" s="58">
        <v>2</v>
      </c>
      <c r="F37" s="88">
        <v>59.6</v>
      </c>
      <c r="G37" s="24">
        <f t="shared" si="0"/>
        <v>119.2</v>
      </c>
      <c r="H37" s="88">
        <v>38.74</v>
      </c>
      <c r="I37" s="26">
        <f t="shared" si="1"/>
        <v>77.48</v>
      </c>
    </row>
    <row r="38" spans="2:9" x14ac:dyDescent="0.25">
      <c r="B38" s="89" t="s">
        <v>81</v>
      </c>
      <c r="C38" s="93" t="s">
        <v>103</v>
      </c>
      <c r="D38" s="89" t="s">
        <v>105</v>
      </c>
      <c r="E38" s="58">
        <v>1</v>
      </c>
      <c r="F38" s="89">
        <v>27.88</v>
      </c>
      <c r="G38" s="24">
        <f t="shared" si="0"/>
        <v>27.88</v>
      </c>
      <c r="H38" s="89">
        <v>18.12</v>
      </c>
      <c r="I38" s="26">
        <f t="shared" si="1"/>
        <v>18.12</v>
      </c>
    </row>
    <row r="39" spans="2:9" x14ac:dyDescent="0.25">
      <c r="B39" s="88" t="s">
        <v>82</v>
      </c>
      <c r="C39" s="92" t="s">
        <v>103</v>
      </c>
      <c r="D39" s="88" t="s">
        <v>105</v>
      </c>
      <c r="E39" s="58">
        <v>1</v>
      </c>
      <c r="F39" s="88">
        <v>98.82</v>
      </c>
      <c r="G39" s="24">
        <f t="shared" si="0"/>
        <v>98.82</v>
      </c>
      <c r="H39" s="88">
        <v>64.23</v>
      </c>
      <c r="I39" s="26">
        <f t="shared" si="1"/>
        <v>64.23</v>
      </c>
    </row>
    <row r="40" spans="2:9" x14ac:dyDescent="0.25">
      <c r="B40" s="89" t="s">
        <v>83</v>
      </c>
      <c r="C40" s="93" t="s">
        <v>103</v>
      </c>
      <c r="D40" s="89" t="s">
        <v>108</v>
      </c>
      <c r="E40" s="58">
        <v>1</v>
      </c>
      <c r="F40" s="89">
        <v>160.52000000000001</v>
      </c>
      <c r="G40" s="24">
        <f t="shared" si="0"/>
        <v>160.52000000000001</v>
      </c>
      <c r="H40" s="89">
        <v>104.34</v>
      </c>
      <c r="I40" s="26">
        <f t="shared" si="1"/>
        <v>104.34</v>
      </c>
    </row>
    <row r="41" spans="2:9" x14ac:dyDescent="0.25">
      <c r="B41" s="88" t="s">
        <v>84</v>
      </c>
      <c r="C41" s="92" t="s">
        <v>103</v>
      </c>
      <c r="D41" s="88" t="s">
        <v>109</v>
      </c>
      <c r="E41" s="58">
        <v>1</v>
      </c>
      <c r="F41" s="88">
        <v>81.66</v>
      </c>
      <c r="G41" s="24">
        <f t="shared" si="0"/>
        <v>81.66</v>
      </c>
      <c r="H41" s="88">
        <v>53.08</v>
      </c>
      <c r="I41" s="26">
        <f t="shared" si="1"/>
        <v>53.08</v>
      </c>
    </row>
    <row r="42" spans="2:9" x14ac:dyDescent="0.25">
      <c r="B42" s="89" t="s">
        <v>85</v>
      </c>
      <c r="C42" s="93" t="s">
        <v>103</v>
      </c>
      <c r="D42" s="89" t="s">
        <v>106</v>
      </c>
      <c r="E42" s="58">
        <v>1</v>
      </c>
      <c r="F42" s="89">
        <v>116.49</v>
      </c>
      <c r="G42" s="24">
        <f t="shared" si="0"/>
        <v>116.49</v>
      </c>
      <c r="H42" s="89">
        <v>75.72</v>
      </c>
      <c r="I42" s="26">
        <f t="shared" si="1"/>
        <v>75.72</v>
      </c>
    </row>
    <row r="43" spans="2:9" x14ac:dyDescent="0.25">
      <c r="B43" s="88" t="s">
        <v>86</v>
      </c>
      <c r="C43" s="92" t="s">
        <v>104</v>
      </c>
      <c r="D43" s="88" t="s">
        <v>106</v>
      </c>
      <c r="E43" s="58">
        <v>1</v>
      </c>
      <c r="F43" s="88">
        <v>175.78</v>
      </c>
      <c r="G43" s="24">
        <f t="shared" si="0"/>
        <v>175.78</v>
      </c>
      <c r="H43" s="88">
        <v>114.26</v>
      </c>
      <c r="I43" s="26">
        <f t="shared" si="1"/>
        <v>114.26</v>
      </c>
    </row>
    <row r="44" spans="2:9" x14ac:dyDescent="0.25">
      <c r="B44" s="89" t="s">
        <v>87</v>
      </c>
      <c r="C44" s="93" t="s">
        <v>104</v>
      </c>
      <c r="D44" s="89" t="s">
        <v>108</v>
      </c>
      <c r="E44" s="53">
        <v>1</v>
      </c>
      <c r="F44" s="89">
        <v>176.22</v>
      </c>
      <c r="G44" s="24">
        <f t="shared" si="0"/>
        <v>176.22</v>
      </c>
      <c r="H44" s="89">
        <v>114.54</v>
      </c>
      <c r="I44" s="26">
        <f t="shared" si="1"/>
        <v>114.54</v>
      </c>
    </row>
    <row r="45" spans="2:9" x14ac:dyDescent="0.25">
      <c r="B45" s="88" t="s">
        <v>88</v>
      </c>
      <c r="C45" s="92" t="s">
        <v>104</v>
      </c>
      <c r="D45" s="88" t="s">
        <v>105</v>
      </c>
      <c r="E45" s="59">
        <v>1</v>
      </c>
      <c r="F45" s="88">
        <v>170.72</v>
      </c>
      <c r="G45" s="24">
        <f t="shared" si="0"/>
        <v>170.72</v>
      </c>
      <c r="H45" s="88">
        <v>110.97</v>
      </c>
      <c r="I45" s="26">
        <f t="shared" si="1"/>
        <v>110.97</v>
      </c>
    </row>
    <row r="46" spans="2:9" x14ac:dyDescent="0.25">
      <c r="B46" s="67"/>
      <c r="C46" s="68"/>
      <c r="D46" s="68"/>
      <c r="E46" s="68"/>
      <c r="F46" s="69"/>
      <c r="G46" s="27"/>
      <c r="H46" s="28" t="s">
        <v>16</v>
      </c>
      <c r="I46" s="29">
        <f>SUM(I15:I45)</f>
        <v>8598.8000000000011</v>
      </c>
    </row>
    <row r="47" spans="2:9" x14ac:dyDescent="0.25">
      <c r="B47" s="30"/>
      <c r="C47" s="31"/>
      <c r="D47" s="32" t="s">
        <v>17</v>
      </c>
      <c r="E47" s="70">
        <f>SUM(G15:G45)</f>
        <v>13228.71</v>
      </c>
      <c r="F47" s="71"/>
      <c r="G47" s="33"/>
      <c r="H47" s="28" t="s">
        <v>18</v>
      </c>
      <c r="I47" s="34">
        <v>0</v>
      </c>
    </row>
    <row r="48" spans="2:9" x14ac:dyDescent="0.25">
      <c r="B48" s="30"/>
      <c r="C48" s="31"/>
      <c r="D48" s="32" t="s">
        <v>19</v>
      </c>
      <c r="E48" s="70">
        <f>SUM(I15:I45)</f>
        <v>8598.8000000000011</v>
      </c>
      <c r="F48" s="71"/>
      <c r="G48" s="33"/>
      <c r="H48" s="35" t="s">
        <v>20</v>
      </c>
      <c r="I48" s="34">
        <v>0</v>
      </c>
    </row>
    <row r="49" spans="2:9" x14ac:dyDescent="0.25">
      <c r="B49" s="30"/>
      <c r="C49" s="31"/>
      <c r="D49" s="32" t="s">
        <v>21</v>
      </c>
      <c r="E49" s="80">
        <f>E47-E48</f>
        <v>4629.909999999998</v>
      </c>
      <c r="F49" s="81"/>
      <c r="G49" s="36"/>
      <c r="H49" s="28" t="s">
        <v>22</v>
      </c>
      <c r="I49" s="37">
        <f>SUM(I46:I48)</f>
        <v>8598.8000000000011</v>
      </c>
    </row>
    <row r="50" spans="2:9" x14ac:dyDescent="0.25">
      <c r="B50" s="30"/>
      <c r="C50" s="31"/>
      <c r="D50" s="32"/>
      <c r="E50" s="82"/>
      <c r="F50" s="83"/>
      <c r="G50" s="38"/>
      <c r="H50" s="28" t="s">
        <v>23</v>
      </c>
      <c r="I50" s="37">
        <f>I49*0.05</f>
        <v>429.94000000000005</v>
      </c>
    </row>
    <row r="51" spans="2:9" x14ac:dyDescent="0.25">
      <c r="B51" s="30"/>
      <c r="C51" s="31"/>
      <c r="D51" s="39"/>
      <c r="E51" s="39"/>
      <c r="F51" s="40"/>
      <c r="G51" s="40"/>
      <c r="H51" s="28" t="s">
        <v>24</v>
      </c>
      <c r="I51" s="34"/>
    </row>
    <row r="52" spans="2:9" ht="15.75" x14ac:dyDescent="0.25">
      <c r="B52" s="77" t="s">
        <v>25</v>
      </c>
      <c r="C52" s="78"/>
      <c r="D52" s="78"/>
      <c r="E52" s="78"/>
      <c r="F52" s="79"/>
      <c r="G52" s="41"/>
      <c r="H52" s="42" t="s">
        <v>26</v>
      </c>
      <c r="I52" s="43">
        <f>SUM(I49:I51)</f>
        <v>9028.7400000000016</v>
      </c>
    </row>
  </sheetData>
  <autoFilter ref="B14:I52" xr:uid="{627AEAAF-E9D4-4F41-920A-F55BC0791038}"/>
  <mergeCells count="25">
    <mergeCell ref="B52:F52"/>
    <mergeCell ref="F13:I13"/>
    <mergeCell ref="B46:F46"/>
    <mergeCell ref="E47:F47"/>
    <mergeCell ref="E48:F48"/>
    <mergeCell ref="E49:F49"/>
    <mergeCell ref="E50:F50"/>
    <mergeCell ref="C11:D11"/>
    <mergeCell ref="E11:F11"/>
    <mergeCell ref="H11:I11"/>
    <mergeCell ref="C12:D12"/>
    <mergeCell ref="E12:F12"/>
    <mergeCell ref="H12:I12"/>
    <mergeCell ref="C9:D9"/>
    <mergeCell ref="E9:F9"/>
    <mergeCell ref="H9:I9"/>
    <mergeCell ref="C10:D10"/>
    <mergeCell ref="E10:F10"/>
    <mergeCell ref="H10:I10"/>
    <mergeCell ref="E1:F5"/>
    <mergeCell ref="H1:I5"/>
    <mergeCell ref="C7:D7"/>
    <mergeCell ref="C8:D8"/>
    <mergeCell ref="E8:F8"/>
    <mergeCell ref="H8:I8"/>
  </mergeCells>
  <hyperlinks>
    <hyperlink ref="C11" r:id="rId1" xr:uid="{D032B843-1402-43A0-AF08-F53078C3C9C4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5ED8F-DACC-4CC1-992E-BAB70EE0900C}">
  <dimension ref="B1:I62"/>
  <sheetViews>
    <sheetView topLeftCell="A37" workbookViewId="0">
      <selection activeCell="B15" sqref="B15:H55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5.85546875" customWidth="1"/>
    <col min="7" max="7" width="14.710937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60" t="s">
        <v>27</v>
      </c>
      <c r="F1" s="60"/>
      <c r="G1" s="44"/>
      <c r="H1" s="60" t="s">
        <v>35</v>
      </c>
      <c r="I1" s="61"/>
    </row>
    <row r="2" spans="2:9" ht="15" customHeight="1" x14ac:dyDescent="0.25">
      <c r="B2" s="4"/>
      <c r="E2" s="62"/>
      <c r="F2" s="62"/>
      <c r="G2" s="45"/>
      <c r="H2" s="62"/>
      <c r="I2" s="63"/>
    </row>
    <row r="3" spans="2:9" ht="15" customHeight="1" x14ac:dyDescent="0.25">
      <c r="B3" s="4"/>
      <c r="E3" s="62"/>
      <c r="F3" s="62"/>
      <c r="G3" s="45"/>
      <c r="H3" s="62"/>
      <c r="I3" s="63"/>
    </row>
    <row r="4" spans="2:9" ht="15" customHeight="1" x14ac:dyDescent="0.25">
      <c r="B4" s="4"/>
      <c r="E4" s="62"/>
      <c r="F4" s="62"/>
      <c r="G4" s="45"/>
      <c r="H4" s="62"/>
      <c r="I4" s="63"/>
    </row>
    <row r="5" spans="2:9" ht="15" customHeight="1" x14ac:dyDescent="0.25">
      <c r="B5" s="5"/>
      <c r="C5" s="1"/>
      <c r="D5" s="1"/>
      <c r="E5" s="64"/>
      <c r="F5" s="64"/>
      <c r="G5" s="46"/>
      <c r="H5" s="64"/>
      <c r="I5" s="65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7" t="s">
        <v>6</v>
      </c>
      <c r="C7" s="84" t="s">
        <v>37</v>
      </c>
      <c r="D7" s="85"/>
      <c r="E7" s="9" t="s">
        <v>7</v>
      </c>
      <c r="F7" s="10" t="e">
        <f>#REF!</f>
        <v>#REF!</v>
      </c>
      <c r="G7" s="10"/>
      <c r="H7" s="11" t="s">
        <v>8</v>
      </c>
      <c r="I7" s="12"/>
    </row>
    <row r="8" spans="2:9" x14ac:dyDescent="0.25">
      <c r="B8" s="48" t="s">
        <v>9</v>
      </c>
      <c r="C8" s="84" t="s">
        <v>38</v>
      </c>
      <c r="D8" s="85"/>
      <c r="E8" s="72" t="s">
        <v>10</v>
      </c>
      <c r="F8" s="72"/>
      <c r="G8" s="13"/>
      <c r="H8" s="76">
        <v>13064411532</v>
      </c>
      <c r="I8" s="76"/>
    </row>
    <row r="9" spans="2:9" x14ac:dyDescent="0.25">
      <c r="B9" s="48" t="s">
        <v>11</v>
      </c>
      <c r="C9" s="84" t="s">
        <v>39</v>
      </c>
      <c r="D9" s="85"/>
      <c r="E9" s="72" t="s">
        <v>12</v>
      </c>
      <c r="F9" s="72"/>
      <c r="G9" s="13"/>
      <c r="H9" s="75"/>
      <c r="I9" s="75"/>
    </row>
    <row r="10" spans="2:9" x14ac:dyDescent="0.25">
      <c r="B10" s="48"/>
      <c r="C10" s="84"/>
      <c r="D10" s="85"/>
      <c r="E10" s="72" t="s">
        <v>13</v>
      </c>
      <c r="F10" s="72"/>
      <c r="G10" s="13"/>
      <c r="H10" s="73"/>
      <c r="I10" s="73"/>
    </row>
    <row r="11" spans="2:9" x14ac:dyDescent="0.25">
      <c r="B11" s="48"/>
      <c r="C11" s="86" t="s">
        <v>40</v>
      </c>
      <c r="D11" s="85"/>
      <c r="E11" s="72"/>
      <c r="F11" s="72"/>
      <c r="G11" s="13"/>
      <c r="H11" s="73"/>
      <c r="I11" s="73"/>
    </row>
    <row r="12" spans="2:9" x14ac:dyDescent="0.25">
      <c r="B12" s="49"/>
      <c r="C12" s="84"/>
      <c r="D12" s="85"/>
      <c r="E12" s="87"/>
      <c r="F12" s="87"/>
      <c r="G12" s="14"/>
      <c r="H12" s="74"/>
      <c r="I12" s="74"/>
    </row>
    <row r="13" spans="2:9" ht="15.75" thickBot="1" x14ac:dyDescent="0.3">
      <c r="B13" s="15"/>
      <c r="C13" s="16"/>
      <c r="D13" s="16"/>
      <c r="E13" s="16"/>
      <c r="F13" s="66" t="s">
        <v>3</v>
      </c>
      <c r="G13" s="66"/>
      <c r="H13" s="66"/>
      <c r="I13" s="66"/>
    </row>
    <row r="14" spans="2:9" ht="15.75" thickBot="1" x14ac:dyDescent="0.3">
      <c r="B14" s="17" t="s">
        <v>0</v>
      </c>
      <c r="C14" s="18" t="s">
        <v>14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15</v>
      </c>
    </row>
    <row r="15" spans="2:9" x14ac:dyDescent="0.25">
      <c r="B15" s="88" t="s">
        <v>110</v>
      </c>
      <c r="C15" s="92" t="s">
        <v>92</v>
      </c>
      <c r="D15" s="88" t="s">
        <v>151</v>
      </c>
      <c r="E15" s="58">
        <v>1</v>
      </c>
      <c r="F15" s="88">
        <v>165.08</v>
      </c>
      <c r="G15" s="24">
        <f>ROUND(E15*F15,2)</f>
        <v>165.08</v>
      </c>
      <c r="H15" s="88">
        <v>82.54</v>
      </c>
      <c r="I15" s="26">
        <f>ROUND(E15*H15,2)</f>
        <v>82.54</v>
      </c>
    </row>
    <row r="16" spans="2:9" x14ac:dyDescent="0.25">
      <c r="B16" s="89" t="s">
        <v>111</v>
      </c>
      <c r="C16" s="93" t="s">
        <v>152</v>
      </c>
      <c r="D16" s="89" t="s">
        <v>153</v>
      </c>
      <c r="E16" s="58">
        <v>2</v>
      </c>
      <c r="F16" s="89">
        <v>114.31</v>
      </c>
      <c r="G16" s="24">
        <f t="shared" ref="G16:G55" si="0">ROUND(E16*F16,2)</f>
        <v>228.62</v>
      </c>
      <c r="H16" s="89">
        <v>57.16</v>
      </c>
      <c r="I16" s="26">
        <f t="shared" ref="I16:I55" si="1">ROUND(E16*H16,2)</f>
        <v>114.32</v>
      </c>
    </row>
    <row r="17" spans="2:9" x14ac:dyDescent="0.25">
      <c r="B17" s="88" t="s">
        <v>112</v>
      </c>
      <c r="C17" s="92" t="s">
        <v>154</v>
      </c>
      <c r="D17" s="88" t="s">
        <v>153</v>
      </c>
      <c r="E17" s="58">
        <v>5</v>
      </c>
      <c r="F17" s="88">
        <v>128.44</v>
      </c>
      <c r="G17" s="24">
        <f t="shared" si="0"/>
        <v>642.20000000000005</v>
      </c>
      <c r="H17" s="88">
        <v>64.22</v>
      </c>
      <c r="I17" s="26">
        <f t="shared" si="1"/>
        <v>321.10000000000002</v>
      </c>
    </row>
    <row r="18" spans="2:9" x14ac:dyDescent="0.25">
      <c r="B18" s="89" t="s">
        <v>113</v>
      </c>
      <c r="C18" s="93" t="s">
        <v>155</v>
      </c>
      <c r="D18" s="89" t="s">
        <v>151</v>
      </c>
      <c r="E18" s="58">
        <v>3</v>
      </c>
      <c r="F18" s="89">
        <v>145.80000000000001</v>
      </c>
      <c r="G18" s="24">
        <f t="shared" si="0"/>
        <v>437.4</v>
      </c>
      <c r="H18" s="89">
        <v>72.900000000000006</v>
      </c>
      <c r="I18" s="26">
        <f t="shared" si="1"/>
        <v>218.7</v>
      </c>
    </row>
    <row r="19" spans="2:9" x14ac:dyDescent="0.25">
      <c r="B19" s="88" t="s">
        <v>114</v>
      </c>
      <c r="C19" s="92" t="s">
        <v>156</v>
      </c>
      <c r="D19" s="88" t="s">
        <v>157</v>
      </c>
      <c r="E19" s="58">
        <v>4</v>
      </c>
      <c r="F19" s="88">
        <v>59.71</v>
      </c>
      <c r="G19" s="24">
        <f t="shared" si="0"/>
        <v>238.84</v>
      </c>
      <c r="H19" s="88">
        <v>29.86</v>
      </c>
      <c r="I19" s="26">
        <f t="shared" si="1"/>
        <v>119.44</v>
      </c>
    </row>
    <row r="20" spans="2:9" x14ac:dyDescent="0.25">
      <c r="B20" s="89" t="s">
        <v>115</v>
      </c>
      <c r="C20" s="93" t="s">
        <v>91</v>
      </c>
      <c r="D20" s="89" t="s">
        <v>151</v>
      </c>
      <c r="E20" s="58">
        <v>2</v>
      </c>
      <c r="F20" s="89">
        <v>37.14</v>
      </c>
      <c r="G20" s="24">
        <f t="shared" si="0"/>
        <v>74.28</v>
      </c>
      <c r="H20" s="89">
        <v>18.57</v>
      </c>
      <c r="I20" s="26">
        <f t="shared" si="1"/>
        <v>37.14</v>
      </c>
    </row>
    <row r="21" spans="2:9" x14ac:dyDescent="0.25">
      <c r="B21" s="88" t="s">
        <v>116</v>
      </c>
      <c r="C21" s="92" t="s">
        <v>89</v>
      </c>
      <c r="D21" s="88" t="s">
        <v>151</v>
      </c>
      <c r="E21" s="58">
        <v>2</v>
      </c>
      <c r="F21" s="88">
        <v>46.62</v>
      </c>
      <c r="G21" s="24">
        <f t="shared" si="0"/>
        <v>93.24</v>
      </c>
      <c r="H21" s="88">
        <v>23.31</v>
      </c>
      <c r="I21" s="26">
        <f t="shared" si="1"/>
        <v>46.62</v>
      </c>
    </row>
    <row r="22" spans="2:9" x14ac:dyDescent="0.25">
      <c r="B22" s="89" t="s">
        <v>117</v>
      </c>
      <c r="C22" s="93" t="s">
        <v>158</v>
      </c>
      <c r="D22" s="89" t="s">
        <v>151</v>
      </c>
      <c r="E22" s="58">
        <v>6</v>
      </c>
      <c r="F22" s="89">
        <v>83.98</v>
      </c>
      <c r="G22" s="24">
        <f t="shared" si="0"/>
        <v>503.88</v>
      </c>
      <c r="H22" s="89">
        <v>41.99</v>
      </c>
      <c r="I22" s="26">
        <f t="shared" si="1"/>
        <v>251.94</v>
      </c>
    </row>
    <row r="23" spans="2:9" ht="30" x14ac:dyDescent="0.25">
      <c r="B23" s="88" t="s">
        <v>118</v>
      </c>
      <c r="C23" s="92" t="s">
        <v>159</v>
      </c>
      <c r="D23" s="88" t="s">
        <v>160</v>
      </c>
      <c r="E23" s="58">
        <v>14</v>
      </c>
      <c r="F23" s="88">
        <v>49.93</v>
      </c>
      <c r="G23" s="24">
        <f t="shared" si="0"/>
        <v>699.02</v>
      </c>
      <c r="H23" s="88">
        <v>24.97</v>
      </c>
      <c r="I23" s="26">
        <f t="shared" si="1"/>
        <v>349.58</v>
      </c>
    </row>
    <row r="24" spans="2:9" x14ac:dyDescent="0.25">
      <c r="B24" s="89" t="s">
        <v>119</v>
      </c>
      <c r="C24" s="93" t="s">
        <v>48</v>
      </c>
      <c r="D24" s="89" t="s">
        <v>160</v>
      </c>
      <c r="E24" s="58">
        <v>1</v>
      </c>
      <c r="F24" s="89">
        <v>41.36</v>
      </c>
      <c r="G24" s="24">
        <f t="shared" si="0"/>
        <v>41.36</v>
      </c>
      <c r="H24" s="89">
        <v>20.68</v>
      </c>
      <c r="I24" s="26">
        <f t="shared" si="1"/>
        <v>20.68</v>
      </c>
    </row>
    <row r="25" spans="2:9" ht="30" x14ac:dyDescent="0.25">
      <c r="B25" s="88" t="s">
        <v>120</v>
      </c>
      <c r="C25" s="92" t="s">
        <v>161</v>
      </c>
      <c r="D25" s="88" t="s">
        <v>160</v>
      </c>
      <c r="E25" s="56">
        <v>14</v>
      </c>
      <c r="F25" s="88">
        <v>65.349999999999994</v>
      </c>
      <c r="G25" s="24">
        <f t="shared" si="0"/>
        <v>914.9</v>
      </c>
      <c r="H25" s="88">
        <v>32.68</v>
      </c>
      <c r="I25" s="26">
        <f t="shared" si="1"/>
        <v>457.52</v>
      </c>
    </row>
    <row r="26" spans="2:9" x14ac:dyDescent="0.25">
      <c r="B26" s="89" t="s">
        <v>121</v>
      </c>
      <c r="C26" s="93" t="s">
        <v>89</v>
      </c>
      <c r="D26" s="89" t="s">
        <v>153</v>
      </c>
      <c r="E26" s="58">
        <v>2</v>
      </c>
      <c r="F26" s="89">
        <v>47.11</v>
      </c>
      <c r="G26" s="24">
        <f t="shared" si="0"/>
        <v>94.22</v>
      </c>
      <c r="H26" s="89">
        <v>23.56</v>
      </c>
      <c r="I26" s="26">
        <f t="shared" si="1"/>
        <v>47.12</v>
      </c>
    </row>
    <row r="27" spans="2:9" x14ac:dyDescent="0.25">
      <c r="B27" s="88" t="s">
        <v>122</v>
      </c>
      <c r="C27" s="92" t="s">
        <v>162</v>
      </c>
      <c r="D27" s="88" t="s">
        <v>151</v>
      </c>
      <c r="E27" s="53">
        <v>7</v>
      </c>
      <c r="F27" s="88">
        <v>90.55</v>
      </c>
      <c r="G27" s="24">
        <f t="shared" si="0"/>
        <v>633.85</v>
      </c>
      <c r="H27" s="88">
        <v>45.28</v>
      </c>
      <c r="I27" s="26">
        <f t="shared" si="1"/>
        <v>316.95999999999998</v>
      </c>
    </row>
    <row r="28" spans="2:9" x14ac:dyDescent="0.25">
      <c r="B28" s="89" t="s">
        <v>123</v>
      </c>
      <c r="C28" s="93" t="s">
        <v>163</v>
      </c>
      <c r="D28" s="89" t="s">
        <v>151</v>
      </c>
      <c r="E28" s="58">
        <v>1</v>
      </c>
      <c r="F28" s="89">
        <v>57.11</v>
      </c>
      <c r="G28" s="24">
        <f t="shared" si="0"/>
        <v>57.11</v>
      </c>
      <c r="H28" s="89">
        <v>28.56</v>
      </c>
      <c r="I28" s="26">
        <f t="shared" si="1"/>
        <v>28.56</v>
      </c>
    </row>
    <row r="29" spans="2:9" x14ac:dyDescent="0.25">
      <c r="B29" s="88" t="s">
        <v>124</v>
      </c>
      <c r="C29" s="92" t="s">
        <v>48</v>
      </c>
      <c r="D29" s="88" t="s">
        <v>160</v>
      </c>
      <c r="E29" s="58">
        <v>1</v>
      </c>
      <c r="F29" s="88">
        <v>40.159999999999997</v>
      </c>
      <c r="G29" s="24">
        <f t="shared" si="0"/>
        <v>40.159999999999997</v>
      </c>
      <c r="H29" s="88">
        <v>20.079999999999998</v>
      </c>
      <c r="I29" s="26">
        <f t="shared" si="1"/>
        <v>20.079999999999998</v>
      </c>
    </row>
    <row r="30" spans="2:9" x14ac:dyDescent="0.25">
      <c r="B30" s="89" t="s">
        <v>125</v>
      </c>
      <c r="C30" s="93" t="s">
        <v>164</v>
      </c>
      <c r="D30" s="89" t="s">
        <v>157</v>
      </c>
      <c r="E30" s="58">
        <v>2</v>
      </c>
      <c r="F30" s="89">
        <v>42.72</v>
      </c>
      <c r="G30" s="24">
        <f t="shared" si="0"/>
        <v>85.44</v>
      </c>
      <c r="H30" s="89">
        <v>21.36</v>
      </c>
      <c r="I30" s="26">
        <f t="shared" si="1"/>
        <v>42.72</v>
      </c>
    </row>
    <row r="31" spans="2:9" ht="30" x14ac:dyDescent="0.25">
      <c r="B31" s="88" t="s">
        <v>126</v>
      </c>
      <c r="C31" s="92" t="s">
        <v>165</v>
      </c>
      <c r="D31" s="88" t="s">
        <v>157</v>
      </c>
      <c r="E31" s="58">
        <v>15</v>
      </c>
      <c r="F31" s="88">
        <v>79.540000000000006</v>
      </c>
      <c r="G31" s="24">
        <f t="shared" si="0"/>
        <v>1193.0999999999999</v>
      </c>
      <c r="H31" s="88">
        <v>39.770000000000003</v>
      </c>
      <c r="I31" s="26">
        <f t="shared" si="1"/>
        <v>596.54999999999995</v>
      </c>
    </row>
    <row r="32" spans="2:9" x14ac:dyDescent="0.25">
      <c r="B32" s="89" t="s">
        <v>127</v>
      </c>
      <c r="C32" s="93" t="s">
        <v>91</v>
      </c>
      <c r="D32" s="89" t="s">
        <v>166</v>
      </c>
      <c r="E32" s="58">
        <v>2</v>
      </c>
      <c r="F32" s="89">
        <v>215.04</v>
      </c>
      <c r="G32" s="24">
        <f t="shared" si="0"/>
        <v>430.08</v>
      </c>
      <c r="H32" s="89">
        <v>107.52</v>
      </c>
      <c r="I32" s="26">
        <f t="shared" si="1"/>
        <v>215.04</v>
      </c>
    </row>
    <row r="33" spans="2:9" x14ac:dyDescent="0.25">
      <c r="B33" s="88" t="s">
        <v>128</v>
      </c>
      <c r="C33" s="92" t="s">
        <v>91</v>
      </c>
      <c r="D33" s="88" t="s">
        <v>157</v>
      </c>
      <c r="E33" s="56">
        <v>2</v>
      </c>
      <c r="F33" s="88">
        <v>76.37</v>
      </c>
      <c r="G33" s="24">
        <f t="shared" si="0"/>
        <v>152.74</v>
      </c>
      <c r="H33" s="88">
        <v>38.19</v>
      </c>
      <c r="I33" s="26">
        <f t="shared" si="1"/>
        <v>76.38</v>
      </c>
    </row>
    <row r="34" spans="2:9" x14ac:dyDescent="0.25">
      <c r="B34" s="89" t="s">
        <v>129</v>
      </c>
      <c r="C34" s="93" t="s">
        <v>97</v>
      </c>
      <c r="D34" s="89" t="s">
        <v>157</v>
      </c>
      <c r="E34" s="56">
        <v>1</v>
      </c>
      <c r="F34" s="89">
        <v>42.7</v>
      </c>
      <c r="G34" s="24">
        <f t="shared" si="0"/>
        <v>42.7</v>
      </c>
      <c r="H34" s="89">
        <v>21.35</v>
      </c>
      <c r="I34" s="26">
        <f t="shared" si="1"/>
        <v>21.35</v>
      </c>
    </row>
    <row r="35" spans="2:9" x14ac:dyDescent="0.25">
      <c r="B35" s="88" t="s">
        <v>130</v>
      </c>
      <c r="C35" s="92" t="s">
        <v>163</v>
      </c>
      <c r="D35" s="88" t="s">
        <v>167</v>
      </c>
      <c r="E35" s="56">
        <v>1</v>
      </c>
      <c r="F35" s="88">
        <v>76.959999999999994</v>
      </c>
      <c r="G35" s="24">
        <f t="shared" si="0"/>
        <v>76.959999999999994</v>
      </c>
      <c r="H35" s="88">
        <v>38.479999999999997</v>
      </c>
      <c r="I35" s="26">
        <f t="shared" si="1"/>
        <v>38.479999999999997</v>
      </c>
    </row>
    <row r="36" spans="2:9" x14ac:dyDescent="0.25">
      <c r="B36" s="89" t="s">
        <v>131</v>
      </c>
      <c r="C36" s="93" t="s">
        <v>168</v>
      </c>
      <c r="D36" s="89" t="s">
        <v>169</v>
      </c>
      <c r="E36" s="58">
        <v>6</v>
      </c>
      <c r="F36" s="89">
        <v>101.61</v>
      </c>
      <c r="G36" s="24">
        <f t="shared" si="0"/>
        <v>609.66</v>
      </c>
      <c r="H36" s="89">
        <v>50.81</v>
      </c>
      <c r="I36" s="26">
        <f t="shared" si="1"/>
        <v>304.86</v>
      </c>
    </row>
    <row r="37" spans="2:9" ht="30" x14ac:dyDescent="0.25">
      <c r="B37" s="88" t="s">
        <v>132</v>
      </c>
      <c r="C37" s="92" t="s">
        <v>170</v>
      </c>
      <c r="D37" s="88" t="s">
        <v>169</v>
      </c>
      <c r="E37" s="58">
        <v>14</v>
      </c>
      <c r="F37" s="88">
        <v>82.94</v>
      </c>
      <c r="G37" s="24">
        <f t="shared" si="0"/>
        <v>1161.1600000000001</v>
      </c>
      <c r="H37" s="88">
        <v>41.47</v>
      </c>
      <c r="I37" s="26">
        <f t="shared" si="1"/>
        <v>580.58000000000004</v>
      </c>
    </row>
    <row r="38" spans="2:9" x14ac:dyDescent="0.25">
      <c r="B38" s="89" t="s">
        <v>133</v>
      </c>
      <c r="C38" s="93" t="s">
        <v>171</v>
      </c>
      <c r="D38" s="89" t="s">
        <v>153</v>
      </c>
      <c r="E38" s="58">
        <v>4</v>
      </c>
      <c r="F38" s="89">
        <v>198.02</v>
      </c>
      <c r="G38" s="24">
        <f t="shared" si="0"/>
        <v>792.08</v>
      </c>
      <c r="H38" s="89">
        <v>99.01</v>
      </c>
      <c r="I38" s="26">
        <f t="shared" si="1"/>
        <v>396.04</v>
      </c>
    </row>
    <row r="39" spans="2:9" x14ac:dyDescent="0.25">
      <c r="B39" s="88" t="s">
        <v>134</v>
      </c>
      <c r="C39" s="92" t="s">
        <v>155</v>
      </c>
      <c r="D39" s="88" t="s">
        <v>151</v>
      </c>
      <c r="E39" s="58">
        <v>3</v>
      </c>
      <c r="F39" s="88">
        <v>247.55</v>
      </c>
      <c r="G39" s="24">
        <f t="shared" si="0"/>
        <v>742.65</v>
      </c>
      <c r="H39" s="88">
        <v>123.78</v>
      </c>
      <c r="I39" s="26">
        <f t="shared" si="1"/>
        <v>371.34</v>
      </c>
    </row>
    <row r="40" spans="2:9" x14ac:dyDescent="0.25">
      <c r="B40" s="89" t="s">
        <v>135</v>
      </c>
      <c r="C40" s="93" t="s">
        <v>172</v>
      </c>
      <c r="D40" s="89" t="s">
        <v>153</v>
      </c>
      <c r="E40" s="58">
        <v>1</v>
      </c>
      <c r="F40" s="89">
        <v>145.63999999999999</v>
      </c>
      <c r="G40" s="24">
        <f t="shared" si="0"/>
        <v>145.63999999999999</v>
      </c>
      <c r="H40" s="89">
        <v>72.819999999999993</v>
      </c>
      <c r="I40" s="26">
        <f t="shared" si="1"/>
        <v>72.819999999999993</v>
      </c>
    </row>
    <row r="41" spans="2:9" x14ac:dyDescent="0.25">
      <c r="B41" s="88" t="s">
        <v>136</v>
      </c>
      <c r="C41" s="92" t="s">
        <v>97</v>
      </c>
      <c r="D41" s="88" t="s">
        <v>173</v>
      </c>
      <c r="E41" s="58">
        <v>1</v>
      </c>
      <c r="F41" s="88">
        <v>64.069999999999993</v>
      </c>
      <c r="G41" s="24">
        <f t="shared" si="0"/>
        <v>64.069999999999993</v>
      </c>
      <c r="H41" s="88">
        <v>32.04</v>
      </c>
      <c r="I41" s="26">
        <f t="shared" si="1"/>
        <v>32.04</v>
      </c>
    </row>
    <row r="42" spans="2:9" x14ac:dyDescent="0.25">
      <c r="B42" s="89" t="s">
        <v>137</v>
      </c>
      <c r="C42" s="93" t="s">
        <v>97</v>
      </c>
      <c r="D42" s="89" t="s">
        <v>167</v>
      </c>
      <c r="E42" s="58">
        <v>1</v>
      </c>
      <c r="F42" s="89">
        <v>92.94</v>
      </c>
      <c r="G42" s="24">
        <f t="shared" si="0"/>
        <v>92.94</v>
      </c>
      <c r="H42" s="89">
        <v>46.47</v>
      </c>
      <c r="I42" s="26">
        <f t="shared" si="1"/>
        <v>46.47</v>
      </c>
    </row>
    <row r="43" spans="2:9" x14ac:dyDescent="0.25">
      <c r="B43" s="88" t="s">
        <v>138</v>
      </c>
      <c r="C43" s="92" t="s">
        <v>174</v>
      </c>
      <c r="D43" s="88" t="s">
        <v>151</v>
      </c>
      <c r="E43" s="58">
        <v>1</v>
      </c>
      <c r="F43" s="88">
        <v>275.05</v>
      </c>
      <c r="G43" s="24">
        <f t="shared" si="0"/>
        <v>275.05</v>
      </c>
      <c r="H43" s="88">
        <v>137.53</v>
      </c>
      <c r="I43" s="26">
        <f t="shared" si="1"/>
        <v>137.53</v>
      </c>
    </row>
    <row r="44" spans="2:9" x14ac:dyDescent="0.25">
      <c r="B44" s="89" t="s">
        <v>139</v>
      </c>
      <c r="C44" s="93" t="s">
        <v>175</v>
      </c>
      <c r="D44" s="89" t="s">
        <v>166</v>
      </c>
      <c r="E44" s="53">
        <v>3</v>
      </c>
      <c r="F44" s="89">
        <v>119.52</v>
      </c>
      <c r="G44" s="24">
        <f t="shared" si="0"/>
        <v>358.56</v>
      </c>
      <c r="H44" s="89">
        <v>59.76</v>
      </c>
      <c r="I44" s="26">
        <f t="shared" si="1"/>
        <v>179.28</v>
      </c>
    </row>
    <row r="45" spans="2:9" x14ac:dyDescent="0.25">
      <c r="B45" s="88" t="s">
        <v>140</v>
      </c>
      <c r="C45" s="92" t="s">
        <v>103</v>
      </c>
      <c r="D45" s="88" t="s">
        <v>176</v>
      </c>
      <c r="E45" s="59">
        <v>1</v>
      </c>
      <c r="F45" s="88">
        <v>175.16</v>
      </c>
      <c r="G45" s="24">
        <f t="shared" si="0"/>
        <v>175.16</v>
      </c>
      <c r="H45" s="88">
        <v>87.58</v>
      </c>
      <c r="I45" s="26">
        <f t="shared" si="1"/>
        <v>87.58</v>
      </c>
    </row>
    <row r="46" spans="2:9" x14ac:dyDescent="0.25">
      <c r="B46" s="89" t="s">
        <v>141</v>
      </c>
      <c r="C46" s="93" t="s">
        <v>104</v>
      </c>
      <c r="D46" s="89" t="s">
        <v>177</v>
      </c>
      <c r="E46" s="53">
        <v>2</v>
      </c>
      <c r="F46" s="89">
        <v>219.2</v>
      </c>
      <c r="G46" s="24">
        <f t="shared" si="0"/>
        <v>438.4</v>
      </c>
      <c r="H46" s="89">
        <v>109.6</v>
      </c>
      <c r="I46" s="26">
        <f t="shared" si="1"/>
        <v>219.2</v>
      </c>
    </row>
    <row r="47" spans="2:9" x14ac:dyDescent="0.25">
      <c r="B47" s="88" t="s">
        <v>142</v>
      </c>
      <c r="C47" s="92" t="s">
        <v>103</v>
      </c>
      <c r="D47" s="88" t="s">
        <v>178</v>
      </c>
      <c r="E47" s="53">
        <v>1</v>
      </c>
      <c r="F47" s="88">
        <v>71.400000000000006</v>
      </c>
      <c r="G47" s="24">
        <f t="shared" si="0"/>
        <v>71.400000000000006</v>
      </c>
      <c r="H47" s="88">
        <v>35.700000000000003</v>
      </c>
      <c r="I47" s="26">
        <f t="shared" si="1"/>
        <v>35.700000000000003</v>
      </c>
    </row>
    <row r="48" spans="2:9" x14ac:dyDescent="0.25">
      <c r="B48" s="89" t="s">
        <v>143</v>
      </c>
      <c r="C48" s="93" t="s">
        <v>104</v>
      </c>
      <c r="D48" s="89" t="s">
        <v>179</v>
      </c>
      <c r="E48" s="58">
        <v>1</v>
      </c>
      <c r="F48" s="89">
        <v>27.64</v>
      </c>
      <c r="G48" s="24">
        <f t="shared" si="0"/>
        <v>27.64</v>
      </c>
      <c r="H48" s="89">
        <v>13.82</v>
      </c>
      <c r="I48" s="26">
        <f t="shared" si="1"/>
        <v>13.82</v>
      </c>
    </row>
    <row r="49" spans="2:9" x14ac:dyDescent="0.25">
      <c r="B49" s="88" t="s">
        <v>144</v>
      </c>
      <c r="C49" s="92" t="s">
        <v>103</v>
      </c>
      <c r="D49" s="88" t="s">
        <v>157</v>
      </c>
      <c r="E49" s="58">
        <v>1</v>
      </c>
      <c r="F49" s="88">
        <v>44.69</v>
      </c>
      <c r="G49" s="24">
        <f t="shared" si="0"/>
        <v>44.69</v>
      </c>
      <c r="H49" s="88">
        <v>22.35</v>
      </c>
      <c r="I49" s="26">
        <f t="shared" si="1"/>
        <v>22.35</v>
      </c>
    </row>
    <row r="50" spans="2:9" x14ac:dyDescent="0.25">
      <c r="B50" s="89" t="s">
        <v>145</v>
      </c>
      <c r="C50" s="93" t="s">
        <v>103</v>
      </c>
      <c r="D50" s="89" t="s">
        <v>180</v>
      </c>
      <c r="E50" s="53">
        <v>1</v>
      </c>
      <c r="F50" s="89">
        <v>163.86</v>
      </c>
      <c r="G50" s="24">
        <f t="shared" si="0"/>
        <v>163.86</v>
      </c>
      <c r="H50" s="89">
        <v>81.93</v>
      </c>
      <c r="I50" s="26">
        <f t="shared" si="1"/>
        <v>81.93</v>
      </c>
    </row>
    <row r="51" spans="2:9" x14ac:dyDescent="0.25">
      <c r="B51" s="88" t="s">
        <v>146</v>
      </c>
      <c r="C51" s="92" t="s">
        <v>104</v>
      </c>
      <c r="D51" s="88" t="s">
        <v>181</v>
      </c>
      <c r="E51" s="58">
        <v>1</v>
      </c>
      <c r="F51" s="88">
        <v>306.24</v>
      </c>
      <c r="G51" s="24">
        <f t="shared" si="0"/>
        <v>306.24</v>
      </c>
      <c r="H51" s="88">
        <v>153.12</v>
      </c>
      <c r="I51" s="26">
        <f t="shared" si="1"/>
        <v>153.12</v>
      </c>
    </row>
    <row r="52" spans="2:9" x14ac:dyDescent="0.25">
      <c r="B52" s="89" t="s">
        <v>147</v>
      </c>
      <c r="C52" s="93" t="s">
        <v>104</v>
      </c>
      <c r="D52" s="89" t="s">
        <v>151</v>
      </c>
      <c r="E52" s="53">
        <v>1</v>
      </c>
      <c r="F52" s="89">
        <v>28.87</v>
      </c>
      <c r="G52" s="24">
        <f t="shared" si="0"/>
        <v>28.87</v>
      </c>
      <c r="H52" s="89">
        <v>14.44</v>
      </c>
      <c r="I52" s="26">
        <f t="shared" si="1"/>
        <v>14.44</v>
      </c>
    </row>
    <row r="53" spans="2:9" x14ac:dyDescent="0.25">
      <c r="B53" s="88" t="s">
        <v>148</v>
      </c>
      <c r="C53" s="92" t="s">
        <v>104</v>
      </c>
      <c r="D53" s="88" t="s">
        <v>151</v>
      </c>
      <c r="E53" s="53">
        <v>1</v>
      </c>
      <c r="F53" s="88">
        <v>290.93</v>
      </c>
      <c r="G53" s="24">
        <f t="shared" si="0"/>
        <v>290.93</v>
      </c>
      <c r="H53" s="88">
        <v>145.47</v>
      </c>
      <c r="I53" s="26">
        <f t="shared" si="1"/>
        <v>145.47</v>
      </c>
    </row>
    <row r="54" spans="2:9" x14ac:dyDescent="0.25">
      <c r="B54" s="89" t="s">
        <v>149</v>
      </c>
      <c r="C54" s="93" t="s">
        <v>104</v>
      </c>
      <c r="D54" s="89" t="s">
        <v>182</v>
      </c>
      <c r="E54" s="58">
        <v>1</v>
      </c>
      <c r="F54" s="89">
        <v>44.04</v>
      </c>
      <c r="G54" s="24">
        <f t="shared" si="0"/>
        <v>44.04</v>
      </c>
      <c r="H54" s="89">
        <v>22.02</v>
      </c>
      <c r="I54" s="26">
        <f t="shared" si="1"/>
        <v>22.02</v>
      </c>
    </row>
    <row r="55" spans="2:9" x14ac:dyDescent="0.25">
      <c r="B55" s="88" t="s">
        <v>150</v>
      </c>
      <c r="C55" s="92" t="s">
        <v>104</v>
      </c>
      <c r="D55" s="88" t="s">
        <v>157</v>
      </c>
      <c r="E55" s="58">
        <v>1</v>
      </c>
      <c r="F55" s="88">
        <v>50.62</v>
      </c>
      <c r="G55" s="24">
        <f t="shared" si="0"/>
        <v>50.62</v>
      </c>
      <c r="H55" s="88">
        <v>25.31</v>
      </c>
      <c r="I55" s="26">
        <f t="shared" si="1"/>
        <v>25.31</v>
      </c>
    </row>
    <row r="56" spans="2:9" x14ac:dyDescent="0.25">
      <c r="B56" s="67"/>
      <c r="C56" s="68"/>
      <c r="D56" s="68"/>
      <c r="E56" s="68"/>
      <c r="F56" s="69"/>
      <c r="G56" s="27"/>
      <c r="H56" s="28" t="s">
        <v>16</v>
      </c>
      <c r="I56" s="29">
        <f>SUM(I15:I55)</f>
        <v>6364.72</v>
      </c>
    </row>
    <row r="57" spans="2:9" x14ac:dyDescent="0.25">
      <c r="B57" s="30"/>
      <c r="C57" s="31"/>
      <c r="D57" s="32" t="s">
        <v>17</v>
      </c>
      <c r="E57" s="70">
        <f>SUM(G15:G55)</f>
        <v>12728.839999999998</v>
      </c>
      <c r="F57" s="71"/>
      <c r="G57" s="33"/>
      <c r="H57" s="28" t="s">
        <v>18</v>
      </c>
      <c r="I57" s="34">
        <v>0</v>
      </c>
    </row>
    <row r="58" spans="2:9" x14ac:dyDescent="0.25">
      <c r="B58" s="30"/>
      <c r="C58" s="31"/>
      <c r="D58" s="32" t="s">
        <v>19</v>
      </c>
      <c r="E58" s="70">
        <f>SUM(I15:I55)</f>
        <v>6364.72</v>
      </c>
      <c r="F58" s="71"/>
      <c r="G58" s="33"/>
      <c r="H58" s="35" t="s">
        <v>20</v>
      </c>
      <c r="I58" s="34">
        <v>0</v>
      </c>
    </row>
    <row r="59" spans="2:9" x14ac:dyDescent="0.25">
      <c r="B59" s="30"/>
      <c r="C59" s="31"/>
      <c r="D59" s="32" t="s">
        <v>21</v>
      </c>
      <c r="E59" s="80">
        <f>E57-E58</f>
        <v>6364.1199999999981</v>
      </c>
      <c r="F59" s="81"/>
      <c r="G59" s="36"/>
      <c r="H59" s="28" t="s">
        <v>22</v>
      </c>
      <c r="I59" s="37">
        <f>SUM(I56:I58)</f>
        <v>6364.72</v>
      </c>
    </row>
    <row r="60" spans="2:9" x14ac:dyDescent="0.25">
      <c r="B60" s="30"/>
      <c r="C60" s="31"/>
      <c r="D60" s="32"/>
      <c r="E60" s="82"/>
      <c r="F60" s="83"/>
      <c r="G60" s="38"/>
      <c r="H60" s="28" t="s">
        <v>23</v>
      </c>
      <c r="I60" s="37">
        <f>I59*0.05</f>
        <v>318.23600000000005</v>
      </c>
    </row>
    <row r="61" spans="2:9" x14ac:dyDescent="0.25">
      <c r="B61" s="30"/>
      <c r="C61" s="31"/>
      <c r="D61" s="39"/>
      <c r="E61" s="39"/>
      <c r="F61" s="40"/>
      <c r="G61" s="40"/>
      <c r="H61" s="28" t="s">
        <v>24</v>
      </c>
      <c r="I61" s="34"/>
    </row>
    <row r="62" spans="2:9" ht="15.75" x14ac:dyDescent="0.25">
      <c r="B62" s="77" t="s">
        <v>25</v>
      </c>
      <c r="C62" s="78"/>
      <c r="D62" s="78"/>
      <c r="E62" s="78"/>
      <c r="F62" s="79"/>
      <c r="G62" s="41"/>
      <c r="H62" s="42" t="s">
        <v>26</v>
      </c>
      <c r="I62" s="43">
        <f>SUM(I59:I61)</f>
        <v>6682.9560000000001</v>
      </c>
    </row>
  </sheetData>
  <autoFilter ref="B14:I62" xr:uid="{627AEAAF-E9D4-4F41-920A-F55BC0791038}"/>
  <mergeCells count="25">
    <mergeCell ref="B62:F62"/>
    <mergeCell ref="F13:I13"/>
    <mergeCell ref="B56:F56"/>
    <mergeCell ref="E57:F57"/>
    <mergeCell ref="E58:F58"/>
    <mergeCell ref="E59:F59"/>
    <mergeCell ref="E60:F60"/>
    <mergeCell ref="C11:D11"/>
    <mergeCell ref="E11:F11"/>
    <mergeCell ref="H11:I11"/>
    <mergeCell ref="C12:D12"/>
    <mergeCell ref="E12:F12"/>
    <mergeCell ref="H12:I12"/>
    <mergeCell ref="C9:D9"/>
    <mergeCell ref="E9:F9"/>
    <mergeCell ref="H9:I9"/>
    <mergeCell ref="C10:D10"/>
    <mergeCell ref="E10:F10"/>
    <mergeCell ref="H10:I10"/>
    <mergeCell ref="E1:F5"/>
    <mergeCell ref="H1:I5"/>
    <mergeCell ref="C7:D7"/>
    <mergeCell ref="C8:D8"/>
    <mergeCell ref="E8:F8"/>
    <mergeCell ref="H8:I8"/>
  </mergeCells>
  <hyperlinks>
    <hyperlink ref="C11" r:id="rId1" xr:uid="{F80355CB-326B-4C03-9E91-33919917DEAB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2AF57-1DE7-49C3-9576-2651D4BFED3D}">
  <dimension ref="B1:I41"/>
  <sheetViews>
    <sheetView topLeftCell="A11" workbookViewId="0">
      <selection activeCell="B15" sqref="B15:H34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5.85546875" customWidth="1"/>
    <col min="7" max="7" width="14.710937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60" t="s">
        <v>27</v>
      </c>
      <c r="F1" s="60"/>
      <c r="G1" s="44"/>
      <c r="H1" s="60" t="s">
        <v>35</v>
      </c>
      <c r="I1" s="61"/>
    </row>
    <row r="2" spans="2:9" ht="15" customHeight="1" x14ac:dyDescent="0.25">
      <c r="B2" s="4"/>
      <c r="E2" s="62"/>
      <c r="F2" s="62"/>
      <c r="G2" s="45"/>
      <c r="H2" s="62"/>
      <c r="I2" s="63"/>
    </row>
    <row r="3" spans="2:9" ht="15" customHeight="1" x14ac:dyDescent="0.25">
      <c r="B3" s="4"/>
      <c r="E3" s="62"/>
      <c r="F3" s="62"/>
      <c r="G3" s="45"/>
      <c r="H3" s="62"/>
      <c r="I3" s="63"/>
    </row>
    <row r="4" spans="2:9" ht="15" customHeight="1" x14ac:dyDescent="0.25">
      <c r="B4" s="4"/>
      <c r="E4" s="62"/>
      <c r="F4" s="62"/>
      <c r="G4" s="45"/>
      <c r="H4" s="62"/>
      <c r="I4" s="63"/>
    </row>
    <row r="5" spans="2:9" ht="15" customHeight="1" x14ac:dyDescent="0.25">
      <c r="B5" s="5"/>
      <c r="C5" s="1"/>
      <c r="D5" s="1"/>
      <c r="E5" s="64"/>
      <c r="F5" s="64"/>
      <c r="G5" s="46"/>
      <c r="H5" s="64"/>
      <c r="I5" s="65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7" t="s">
        <v>6</v>
      </c>
      <c r="C7" s="84" t="s">
        <v>37</v>
      </c>
      <c r="D7" s="85"/>
      <c r="E7" s="9" t="s">
        <v>7</v>
      </c>
      <c r="F7" s="10" t="e">
        <f>#REF!</f>
        <v>#REF!</v>
      </c>
      <c r="G7" s="10"/>
      <c r="H7" s="11" t="s">
        <v>8</v>
      </c>
      <c r="I7" s="12"/>
    </row>
    <row r="8" spans="2:9" x14ac:dyDescent="0.25">
      <c r="B8" s="48" t="s">
        <v>9</v>
      </c>
      <c r="C8" s="84" t="s">
        <v>38</v>
      </c>
      <c r="D8" s="85"/>
      <c r="E8" s="72" t="s">
        <v>10</v>
      </c>
      <c r="F8" s="72"/>
      <c r="G8" s="13"/>
      <c r="H8" s="76">
        <v>13064411532</v>
      </c>
      <c r="I8" s="76"/>
    </row>
    <row r="9" spans="2:9" x14ac:dyDescent="0.25">
      <c r="B9" s="48" t="s">
        <v>11</v>
      </c>
      <c r="C9" s="84" t="s">
        <v>39</v>
      </c>
      <c r="D9" s="85"/>
      <c r="E9" s="72" t="s">
        <v>12</v>
      </c>
      <c r="F9" s="72"/>
      <c r="G9" s="13"/>
      <c r="H9" s="75"/>
      <c r="I9" s="75"/>
    </row>
    <row r="10" spans="2:9" x14ac:dyDescent="0.25">
      <c r="B10" s="48"/>
      <c r="C10" s="84"/>
      <c r="D10" s="85"/>
      <c r="E10" s="72" t="s">
        <v>13</v>
      </c>
      <c r="F10" s="72"/>
      <c r="G10" s="13"/>
      <c r="H10" s="73"/>
      <c r="I10" s="73"/>
    </row>
    <row r="11" spans="2:9" x14ac:dyDescent="0.25">
      <c r="B11" s="48"/>
      <c r="C11" s="86" t="s">
        <v>40</v>
      </c>
      <c r="D11" s="85"/>
      <c r="E11" s="72"/>
      <c r="F11" s="72"/>
      <c r="G11" s="13"/>
      <c r="H11" s="73"/>
      <c r="I11" s="73"/>
    </row>
    <row r="12" spans="2:9" x14ac:dyDescent="0.25">
      <c r="B12" s="49"/>
      <c r="C12" s="84"/>
      <c r="D12" s="85"/>
      <c r="E12" s="87"/>
      <c r="F12" s="87"/>
      <c r="G12" s="14"/>
      <c r="H12" s="74"/>
      <c r="I12" s="74"/>
    </row>
    <row r="13" spans="2:9" ht="15.75" thickBot="1" x14ac:dyDescent="0.3">
      <c r="B13" s="15"/>
      <c r="C13" s="16"/>
      <c r="D13" s="16"/>
      <c r="E13" s="16"/>
      <c r="F13" s="66" t="s">
        <v>3</v>
      </c>
      <c r="G13" s="66"/>
      <c r="H13" s="66"/>
      <c r="I13" s="66"/>
    </row>
    <row r="14" spans="2:9" ht="15.75" thickBot="1" x14ac:dyDescent="0.3">
      <c r="B14" s="17" t="s">
        <v>0</v>
      </c>
      <c r="C14" s="18" t="s">
        <v>14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15</v>
      </c>
    </row>
    <row r="15" spans="2:9" x14ac:dyDescent="0.25">
      <c r="B15" s="88" t="s">
        <v>114</v>
      </c>
      <c r="C15" s="92" t="s">
        <v>156</v>
      </c>
      <c r="D15" s="88" t="s">
        <v>157</v>
      </c>
      <c r="E15" s="58">
        <v>4</v>
      </c>
      <c r="F15" s="88">
        <v>59.71</v>
      </c>
      <c r="G15" s="24">
        <f>ROUND(E15*F15,2)</f>
        <v>238.84</v>
      </c>
      <c r="H15" s="88">
        <v>29.86</v>
      </c>
      <c r="I15" s="26">
        <f>ROUND(E15*H15,2)</f>
        <v>119.44</v>
      </c>
    </row>
    <row r="16" spans="2:9" ht="30" x14ac:dyDescent="0.25">
      <c r="B16" s="89" t="s">
        <v>118</v>
      </c>
      <c r="C16" s="93" t="s">
        <v>159</v>
      </c>
      <c r="D16" s="89" t="s">
        <v>160</v>
      </c>
      <c r="E16" s="58">
        <v>14</v>
      </c>
      <c r="F16" s="89">
        <v>49.93</v>
      </c>
      <c r="G16" s="24">
        <f t="shared" ref="G16:G34" si="0">ROUND(E16*F16,2)</f>
        <v>699.02</v>
      </c>
      <c r="H16" s="89">
        <v>24.97</v>
      </c>
      <c r="I16" s="26">
        <f t="shared" ref="I16:I34" si="1">ROUND(E16*H16,2)</f>
        <v>349.58</v>
      </c>
    </row>
    <row r="17" spans="2:9" x14ac:dyDescent="0.25">
      <c r="B17" s="88" t="s">
        <v>119</v>
      </c>
      <c r="C17" s="92" t="s">
        <v>48</v>
      </c>
      <c r="D17" s="88" t="s">
        <v>160</v>
      </c>
      <c r="E17" s="58">
        <v>1</v>
      </c>
      <c r="F17" s="88">
        <v>41.36</v>
      </c>
      <c r="G17" s="24">
        <f t="shared" si="0"/>
        <v>41.36</v>
      </c>
      <c r="H17" s="88">
        <v>20.68</v>
      </c>
      <c r="I17" s="26">
        <f t="shared" si="1"/>
        <v>20.68</v>
      </c>
    </row>
    <row r="18" spans="2:9" ht="30" x14ac:dyDescent="0.25">
      <c r="B18" s="89" t="s">
        <v>120</v>
      </c>
      <c r="C18" s="93" t="s">
        <v>161</v>
      </c>
      <c r="D18" s="89" t="s">
        <v>160</v>
      </c>
      <c r="E18" s="58">
        <v>14</v>
      </c>
      <c r="F18" s="89">
        <v>65.349999999999994</v>
      </c>
      <c r="G18" s="24">
        <f t="shared" si="0"/>
        <v>914.9</v>
      </c>
      <c r="H18" s="89">
        <v>32.68</v>
      </c>
      <c r="I18" s="26">
        <f t="shared" si="1"/>
        <v>457.52</v>
      </c>
    </row>
    <row r="19" spans="2:9" x14ac:dyDescent="0.25">
      <c r="B19" s="88" t="s">
        <v>124</v>
      </c>
      <c r="C19" s="92" t="s">
        <v>48</v>
      </c>
      <c r="D19" s="88" t="s">
        <v>160</v>
      </c>
      <c r="E19" s="58">
        <v>1</v>
      </c>
      <c r="F19" s="88">
        <v>40.159999999999997</v>
      </c>
      <c r="G19" s="24">
        <f t="shared" si="0"/>
        <v>40.159999999999997</v>
      </c>
      <c r="H19" s="88">
        <v>20.079999999999998</v>
      </c>
      <c r="I19" s="26">
        <f t="shared" si="1"/>
        <v>20.079999999999998</v>
      </c>
    </row>
    <row r="20" spans="2:9" x14ac:dyDescent="0.25">
      <c r="B20" s="89" t="s">
        <v>125</v>
      </c>
      <c r="C20" s="93" t="s">
        <v>164</v>
      </c>
      <c r="D20" s="89" t="s">
        <v>157</v>
      </c>
      <c r="E20" s="58">
        <v>2</v>
      </c>
      <c r="F20" s="89">
        <v>42.72</v>
      </c>
      <c r="G20" s="24">
        <f t="shared" si="0"/>
        <v>85.44</v>
      </c>
      <c r="H20" s="89">
        <v>21.36</v>
      </c>
      <c r="I20" s="26">
        <f t="shared" si="1"/>
        <v>42.72</v>
      </c>
    </row>
    <row r="21" spans="2:9" ht="30" x14ac:dyDescent="0.25">
      <c r="B21" s="88" t="s">
        <v>126</v>
      </c>
      <c r="C21" s="92" t="s">
        <v>165</v>
      </c>
      <c r="D21" s="88" t="s">
        <v>157</v>
      </c>
      <c r="E21" s="58">
        <v>15</v>
      </c>
      <c r="F21" s="88">
        <v>79.540000000000006</v>
      </c>
      <c r="G21" s="24">
        <f t="shared" si="0"/>
        <v>1193.0999999999999</v>
      </c>
      <c r="H21" s="88">
        <v>39.770000000000003</v>
      </c>
      <c r="I21" s="26">
        <f t="shared" si="1"/>
        <v>596.54999999999995</v>
      </c>
    </row>
    <row r="22" spans="2:9" x14ac:dyDescent="0.25">
      <c r="B22" s="89" t="s">
        <v>128</v>
      </c>
      <c r="C22" s="93" t="s">
        <v>91</v>
      </c>
      <c r="D22" s="89" t="s">
        <v>157</v>
      </c>
      <c r="E22" s="58">
        <v>2</v>
      </c>
      <c r="F22" s="89">
        <v>76.37</v>
      </c>
      <c r="G22" s="24">
        <f t="shared" si="0"/>
        <v>152.74</v>
      </c>
      <c r="H22" s="89">
        <v>38.19</v>
      </c>
      <c r="I22" s="26">
        <f t="shared" si="1"/>
        <v>76.38</v>
      </c>
    </row>
    <row r="23" spans="2:9" x14ac:dyDescent="0.25">
      <c r="B23" s="88" t="s">
        <v>129</v>
      </c>
      <c r="C23" s="92" t="s">
        <v>97</v>
      </c>
      <c r="D23" s="88" t="s">
        <v>157</v>
      </c>
      <c r="E23" s="58">
        <v>1</v>
      </c>
      <c r="F23" s="88">
        <v>42.7</v>
      </c>
      <c r="G23" s="24">
        <f t="shared" si="0"/>
        <v>42.7</v>
      </c>
      <c r="H23" s="88">
        <v>21.35</v>
      </c>
      <c r="I23" s="26">
        <f t="shared" si="1"/>
        <v>21.35</v>
      </c>
    </row>
    <row r="24" spans="2:9" x14ac:dyDescent="0.25">
      <c r="B24" s="89" t="s">
        <v>130</v>
      </c>
      <c r="C24" s="93" t="s">
        <v>163</v>
      </c>
      <c r="D24" s="89" t="s">
        <v>167</v>
      </c>
      <c r="E24" s="58">
        <v>1</v>
      </c>
      <c r="F24" s="89">
        <v>76.959999999999994</v>
      </c>
      <c r="G24" s="24">
        <f t="shared" si="0"/>
        <v>76.959999999999994</v>
      </c>
      <c r="H24" s="89">
        <v>38.479999999999997</v>
      </c>
      <c r="I24" s="26">
        <f t="shared" si="1"/>
        <v>38.479999999999997</v>
      </c>
    </row>
    <row r="25" spans="2:9" x14ac:dyDescent="0.25">
      <c r="B25" s="88" t="s">
        <v>131</v>
      </c>
      <c r="C25" s="92" t="s">
        <v>168</v>
      </c>
      <c r="D25" s="88" t="s">
        <v>169</v>
      </c>
      <c r="E25" s="56">
        <v>6</v>
      </c>
      <c r="F25" s="88">
        <v>101.61</v>
      </c>
      <c r="G25" s="24">
        <f t="shared" si="0"/>
        <v>609.66</v>
      </c>
      <c r="H25" s="88">
        <v>50.81</v>
      </c>
      <c r="I25" s="26">
        <f t="shared" si="1"/>
        <v>304.86</v>
      </c>
    </row>
    <row r="26" spans="2:9" ht="30" x14ac:dyDescent="0.25">
      <c r="B26" s="89" t="s">
        <v>132</v>
      </c>
      <c r="C26" s="93" t="s">
        <v>170</v>
      </c>
      <c r="D26" s="89" t="s">
        <v>169</v>
      </c>
      <c r="E26" s="58">
        <v>14</v>
      </c>
      <c r="F26" s="89">
        <v>82.94</v>
      </c>
      <c r="G26" s="24">
        <f t="shared" si="0"/>
        <v>1161.1600000000001</v>
      </c>
      <c r="H26" s="89">
        <v>41.47</v>
      </c>
      <c r="I26" s="26">
        <f t="shared" si="1"/>
        <v>580.58000000000004</v>
      </c>
    </row>
    <row r="27" spans="2:9" x14ac:dyDescent="0.25">
      <c r="B27" s="88" t="s">
        <v>136</v>
      </c>
      <c r="C27" s="92" t="s">
        <v>97</v>
      </c>
      <c r="D27" s="88" t="s">
        <v>173</v>
      </c>
      <c r="E27" s="53">
        <v>1</v>
      </c>
      <c r="F27" s="88">
        <v>64.069999999999993</v>
      </c>
      <c r="G27" s="24">
        <f t="shared" si="0"/>
        <v>64.069999999999993</v>
      </c>
      <c r="H27" s="88">
        <v>32.04</v>
      </c>
      <c r="I27" s="26">
        <f t="shared" si="1"/>
        <v>32.04</v>
      </c>
    </row>
    <row r="28" spans="2:9" x14ac:dyDescent="0.25">
      <c r="B28" s="89" t="s">
        <v>137</v>
      </c>
      <c r="C28" s="93" t="s">
        <v>97</v>
      </c>
      <c r="D28" s="89" t="s">
        <v>167</v>
      </c>
      <c r="E28" s="58">
        <v>1</v>
      </c>
      <c r="F28" s="89">
        <v>92.94</v>
      </c>
      <c r="G28" s="24">
        <f t="shared" si="0"/>
        <v>92.94</v>
      </c>
      <c r="H28" s="89">
        <v>46.47</v>
      </c>
      <c r="I28" s="26">
        <f t="shared" si="1"/>
        <v>46.47</v>
      </c>
    </row>
    <row r="29" spans="2:9" x14ac:dyDescent="0.25">
      <c r="B29" s="88" t="s">
        <v>142</v>
      </c>
      <c r="C29" s="92" t="s">
        <v>103</v>
      </c>
      <c r="D29" s="88" t="s">
        <v>178</v>
      </c>
      <c r="E29" s="58">
        <v>1</v>
      </c>
      <c r="F29" s="88">
        <v>71.400000000000006</v>
      </c>
      <c r="G29" s="24">
        <f t="shared" si="0"/>
        <v>71.400000000000006</v>
      </c>
      <c r="H29" s="88">
        <v>35.700000000000003</v>
      </c>
      <c r="I29" s="26">
        <f t="shared" si="1"/>
        <v>35.700000000000003</v>
      </c>
    </row>
    <row r="30" spans="2:9" x14ac:dyDescent="0.25">
      <c r="B30" s="89" t="s">
        <v>143</v>
      </c>
      <c r="C30" s="93" t="s">
        <v>104</v>
      </c>
      <c r="D30" s="89" t="s">
        <v>179</v>
      </c>
      <c r="E30" s="58">
        <v>1</v>
      </c>
      <c r="F30" s="89">
        <v>27.64</v>
      </c>
      <c r="G30" s="24">
        <f t="shared" si="0"/>
        <v>27.64</v>
      </c>
      <c r="H30" s="89">
        <v>13.82</v>
      </c>
      <c r="I30" s="26">
        <f t="shared" si="1"/>
        <v>13.82</v>
      </c>
    </row>
    <row r="31" spans="2:9" x14ac:dyDescent="0.25">
      <c r="B31" s="88" t="s">
        <v>144</v>
      </c>
      <c r="C31" s="92" t="s">
        <v>103</v>
      </c>
      <c r="D31" s="88" t="s">
        <v>157</v>
      </c>
      <c r="E31" s="58">
        <v>1</v>
      </c>
      <c r="F31" s="88">
        <v>44.69</v>
      </c>
      <c r="G31" s="24">
        <f t="shared" si="0"/>
        <v>44.69</v>
      </c>
      <c r="H31" s="88">
        <v>22.35</v>
      </c>
      <c r="I31" s="26">
        <f t="shared" si="1"/>
        <v>22.35</v>
      </c>
    </row>
    <row r="32" spans="2:9" x14ac:dyDescent="0.25">
      <c r="B32" s="89" t="s">
        <v>145</v>
      </c>
      <c r="C32" s="93" t="s">
        <v>103</v>
      </c>
      <c r="D32" s="89" t="s">
        <v>180</v>
      </c>
      <c r="E32" s="58">
        <v>1</v>
      </c>
      <c r="F32" s="89">
        <v>163.86</v>
      </c>
      <c r="G32" s="24">
        <f t="shared" si="0"/>
        <v>163.86</v>
      </c>
      <c r="H32" s="89">
        <v>81.93</v>
      </c>
      <c r="I32" s="26">
        <f t="shared" si="1"/>
        <v>81.93</v>
      </c>
    </row>
    <row r="33" spans="2:9" x14ac:dyDescent="0.25">
      <c r="B33" s="88" t="s">
        <v>149</v>
      </c>
      <c r="C33" s="92" t="s">
        <v>104</v>
      </c>
      <c r="D33" s="88" t="s">
        <v>182</v>
      </c>
      <c r="E33" s="56">
        <v>1</v>
      </c>
      <c r="F33" s="88">
        <v>44.04</v>
      </c>
      <c r="G33" s="24">
        <f t="shared" si="0"/>
        <v>44.04</v>
      </c>
      <c r="H33" s="88">
        <v>22.02</v>
      </c>
      <c r="I33" s="26">
        <f t="shared" si="1"/>
        <v>22.02</v>
      </c>
    </row>
    <row r="34" spans="2:9" x14ac:dyDescent="0.25">
      <c r="B34" s="89" t="s">
        <v>150</v>
      </c>
      <c r="C34" s="93" t="s">
        <v>104</v>
      </c>
      <c r="D34" s="89" t="s">
        <v>157</v>
      </c>
      <c r="E34" s="56">
        <v>1</v>
      </c>
      <c r="F34" s="89">
        <v>50.62</v>
      </c>
      <c r="G34" s="24">
        <f t="shared" si="0"/>
        <v>50.62</v>
      </c>
      <c r="H34" s="89">
        <v>25.31</v>
      </c>
      <c r="I34" s="26">
        <f t="shared" si="1"/>
        <v>25.31</v>
      </c>
    </row>
    <row r="35" spans="2:9" x14ac:dyDescent="0.25">
      <c r="B35" s="67"/>
      <c r="C35" s="68"/>
      <c r="D35" s="68"/>
      <c r="E35" s="68"/>
      <c r="F35" s="69"/>
      <c r="G35" s="27"/>
      <c r="H35" s="28" t="s">
        <v>16</v>
      </c>
      <c r="I35" s="29">
        <f>SUM(I15:I34)</f>
        <v>2907.8599999999997</v>
      </c>
    </row>
    <row r="36" spans="2:9" x14ac:dyDescent="0.25">
      <c r="B36" s="30"/>
      <c r="C36" s="31"/>
      <c r="D36" s="32" t="s">
        <v>17</v>
      </c>
      <c r="E36" s="70">
        <f>SUM(G15:G34)</f>
        <v>5815.2999999999975</v>
      </c>
      <c r="F36" s="71"/>
      <c r="G36" s="33"/>
      <c r="H36" s="28" t="s">
        <v>18</v>
      </c>
      <c r="I36" s="34">
        <v>0</v>
      </c>
    </row>
    <row r="37" spans="2:9" x14ac:dyDescent="0.25">
      <c r="B37" s="30"/>
      <c r="C37" s="31"/>
      <c r="D37" s="32" t="s">
        <v>19</v>
      </c>
      <c r="E37" s="70">
        <f>SUM(I15:I34)</f>
        <v>2907.8599999999997</v>
      </c>
      <c r="F37" s="71"/>
      <c r="G37" s="33"/>
      <c r="H37" s="35" t="s">
        <v>20</v>
      </c>
      <c r="I37" s="34">
        <v>0</v>
      </c>
    </row>
    <row r="38" spans="2:9" x14ac:dyDescent="0.25">
      <c r="B38" s="30"/>
      <c r="C38" s="31"/>
      <c r="D38" s="32" t="s">
        <v>21</v>
      </c>
      <c r="E38" s="80">
        <f>E36-E37</f>
        <v>2907.4399999999978</v>
      </c>
      <c r="F38" s="81"/>
      <c r="G38" s="36"/>
      <c r="H38" s="28" t="s">
        <v>22</v>
      </c>
      <c r="I38" s="37">
        <f>SUM(I35:I37)</f>
        <v>2907.8599999999997</v>
      </c>
    </row>
    <row r="39" spans="2:9" x14ac:dyDescent="0.25">
      <c r="B39" s="30"/>
      <c r="C39" s="31"/>
      <c r="D39" s="32"/>
      <c r="E39" s="82"/>
      <c r="F39" s="83"/>
      <c r="G39" s="38"/>
      <c r="H39" s="28" t="s">
        <v>23</v>
      </c>
      <c r="I39" s="37">
        <f>I38*0.05</f>
        <v>145.393</v>
      </c>
    </row>
    <row r="40" spans="2:9" x14ac:dyDescent="0.25">
      <c r="B40" s="30"/>
      <c r="C40" s="31"/>
      <c r="D40" s="39"/>
      <c r="E40" s="39"/>
      <c r="F40" s="40"/>
      <c r="G40" s="40"/>
      <c r="H40" s="28" t="s">
        <v>24</v>
      </c>
      <c r="I40" s="34"/>
    </row>
    <row r="41" spans="2:9" ht="15.75" x14ac:dyDescent="0.25">
      <c r="B41" s="77" t="s">
        <v>25</v>
      </c>
      <c r="C41" s="78"/>
      <c r="D41" s="78"/>
      <c r="E41" s="78"/>
      <c r="F41" s="79"/>
      <c r="G41" s="41"/>
      <c r="H41" s="42" t="s">
        <v>26</v>
      </c>
      <c r="I41" s="43">
        <f>SUM(I38:I40)</f>
        <v>3053.2529999999997</v>
      </c>
    </row>
  </sheetData>
  <autoFilter ref="B14:I41" xr:uid="{627AEAAF-E9D4-4F41-920A-F55BC0791038}"/>
  <mergeCells count="25">
    <mergeCell ref="B41:F41"/>
    <mergeCell ref="F13:I13"/>
    <mergeCell ref="B35:F35"/>
    <mergeCell ref="E36:F36"/>
    <mergeCell ref="E37:F37"/>
    <mergeCell ref="E38:F38"/>
    <mergeCell ref="E39:F39"/>
    <mergeCell ref="C11:D11"/>
    <mergeCell ref="E11:F11"/>
    <mergeCell ref="H11:I11"/>
    <mergeCell ref="C12:D12"/>
    <mergeCell ref="E12:F12"/>
    <mergeCell ref="H12:I12"/>
    <mergeCell ref="C9:D9"/>
    <mergeCell ref="E9:F9"/>
    <mergeCell ref="H9:I9"/>
    <mergeCell ref="C10:D10"/>
    <mergeCell ref="E10:F10"/>
    <mergeCell ref="H10:I10"/>
    <mergeCell ref="E1:F5"/>
    <mergeCell ref="H1:I5"/>
    <mergeCell ref="C7:D7"/>
    <mergeCell ref="C8:D8"/>
    <mergeCell ref="E8:F8"/>
    <mergeCell ref="H8:I8"/>
  </mergeCells>
  <hyperlinks>
    <hyperlink ref="C11" r:id="rId1" xr:uid="{AF4E8C28-7220-4548-84FE-5688F12AA2BB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A649F-675F-4144-90F1-6F3DAF1D5FA1}">
  <dimension ref="B1:I62"/>
  <sheetViews>
    <sheetView topLeftCell="A43" workbookViewId="0">
      <selection activeCell="B15" sqref="B15:H55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5.85546875" customWidth="1"/>
    <col min="7" max="7" width="14.710937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60" t="s">
        <v>27</v>
      </c>
      <c r="F1" s="60"/>
      <c r="G1" s="44"/>
      <c r="H1" s="60" t="s">
        <v>35</v>
      </c>
      <c r="I1" s="61"/>
    </row>
    <row r="2" spans="2:9" ht="15" customHeight="1" x14ac:dyDescent="0.25">
      <c r="B2" s="4"/>
      <c r="E2" s="62"/>
      <c r="F2" s="62"/>
      <c r="G2" s="45"/>
      <c r="H2" s="62"/>
      <c r="I2" s="63"/>
    </row>
    <row r="3" spans="2:9" ht="15" customHeight="1" x14ac:dyDescent="0.25">
      <c r="B3" s="4"/>
      <c r="E3" s="62"/>
      <c r="F3" s="62"/>
      <c r="G3" s="45"/>
      <c r="H3" s="62"/>
      <c r="I3" s="63"/>
    </row>
    <row r="4" spans="2:9" ht="15" customHeight="1" x14ac:dyDescent="0.25">
      <c r="B4" s="4"/>
      <c r="E4" s="62"/>
      <c r="F4" s="62"/>
      <c r="G4" s="45"/>
      <c r="H4" s="62"/>
      <c r="I4" s="63"/>
    </row>
    <row r="5" spans="2:9" ht="15" customHeight="1" x14ac:dyDescent="0.25">
      <c r="B5" s="5"/>
      <c r="C5" s="1"/>
      <c r="D5" s="1"/>
      <c r="E5" s="64"/>
      <c r="F5" s="64"/>
      <c r="G5" s="46"/>
      <c r="H5" s="64"/>
      <c r="I5" s="65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7" t="s">
        <v>6</v>
      </c>
      <c r="C7" s="84" t="s">
        <v>37</v>
      </c>
      <c r="D7" s="85"/>
      <c r="E7" s="9" t="s">
        <v>7</v>
      </c>
      <c r="F7" s="10" t="e">
        <f>#REF!</f>
        <v>#REF!</v>
      </c>
      <c r="G7" s="10"/>
      <c r="H7" s="11" t="s">
        <v>8</v>
      </c>
      <c r="I7" s="12"/>
    </row>
    <row r="8" spans="2:9" x14ac:dyDescent="0.25">
      <c r="B8" s="48" t="s">
        <v>9</v>
      </c>
      <c r="C8" s="84" t="s">
        <v>38</v>
      </c>
      <c r="D8" s="85"/>
      <c r="E8" s="72" t="s">
        <v>10</v>
      </c>
      <c r="F8" s="72"/>
      <c r="G8" s="13"/>
      <c r="H8" s="76">
        <v>13064411532</v>
      </c>
      <c r="I8" s="76"/>
    </row>
    <row r="9" spans="2:9" x14ac:dyDescent="0.25">
      <c r="B9" s="48" t="s">
        <v>11</v>
      </c>
      <c r="C9" s="84" t="s">
        <v>39</v>
      </c>
      <c r="D9" s="85"/>
      <c r="E9" s="72" t="s">
        <v>12</v>
      </c>
      <c r="F9" s="72"/>
      <c r="G9" s="13"/>
      <c r="H9" s="75"/>
      <c r="I9" s="75"/>
    </row>
    <row r="10" spans="2:9" x14ac:dyDescent="0.25">
      <c r="B10" s="48"/>
      <c r="C10" s="84"/>
      <c r="D10" s="85"/>
      <c r="E10" s="72" t="s">
        <v>13</v>
      </c>
      <c r="F10" s="72"/>
      <c r="G10" s="13"/>
      <c r="H10" s="73"/>
      <c r="I10" s="73"/>
    </row>
    <row r="11" spans="2:9" x14ac:dyDescent="0.25">
      <c r="B11" s="48"/>
      <c r="C11" s="86" t="s">
        <v>40</v>
      </c>
      <c r="D11" s="85"/>
      <c r="E11" s="72"/>
      <c r="F11" s="72"/>
      <c r="G11" s="13"/>
      <c r="H11" s="73"/>
      <c r="I11" s="73"/>
    </row>
    <row r="12" spans="2:9" x14ac:dyDescent="0.25">
      <c r="B12" s="49"/>
      <c r="C12" s="84"/>
      <c r="D12" s="85"/>
      <c r="E12" s="87"/>
      <c r="F12" s="87"/>
      <c r="G12" s="14"/>
      <c r="H12" s="74"/>
      <c r="I12" s="74"/>
    </row>
    <row r="13" spans="2:9" ht="15.75" thickBot="1" x14ac:dyDescent="0.3">
      <c r="B13" s="15"/>
      <c r="C13" s="16"/>
      <c r="D13" s="16"/>
      <c r="E13" s="16"/>
      <c r="F13" s="66" t="s">
        <v>3</v>
      </c>
      <c r="G13" s="66"/>
      <c r="H13" s="66"/>
      <c r="I13" s="66"/>
    </row>
    <row r="14" spans="2:9" ht="15.75" thickBot="1" x14ac:dyDescent="0.3">
      <c r="B14" s="17" t="s">
        <v>0</v>
      </c>
      <c r="C14" s="18" t="s">
        <v>14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15</v>
      </c>
    </row>
    <row r="15" spans="2:9" x14ac:dyDescent="0.25">
      <c r="B15" s="88" t="s">
        <v>110</v>
      </c>
      <c r="C15" s="92" t="s">
        <v>92</v>
      </c>
      <c r="D15" s="88" t="s">
        <v>151</v>
      </c>
      <c r="E15" s="58">
        <v>1</v>
      </c>
      <c r="F15" s="88">
        <v>165.08</v>
      </c>
      <c r="G15" s="24">
        <f>ROUND(E15*F15,2)</f>
        <v>165.08</v>
      </c>
      <c r="H15" s="88">
        <v>82.54</v>
      </c>
      <c r="I15" s="26">
        <f>ROUND(E15*H15,2)</f>
        <v>82.54</v>
      </c>
    </row>
    <row r="16" spans="2:9" x14ac:dyDescent="0.25">
      <c r="B16" s="89" t="s">
        <v>111</v>
      </c>
      <c r="C16" s="93" t="s">
        <v>152</v>
      </c>
      <c r="D16" s="89" t="s">
        <v>153</v>
      </c>
      <c r="E16" s="58">
        <v>2</v>
      </c>
      <c r="F16" s="89">
        <v>114.31</v>
      </c>
      <c r="G16" s="24">
        <f t="shared" ref="G16:G55" si="0">ROUND(E16*F16,2)</f>
        <v>228.62</v>
      </c>
      <c r="H16" s="89">
        <v>57.16</v>
      </c>
      <c r="I16" s="26">
        <f t="shared" ref="I16:I55" si="1">ROUND(E16*H16,2)</f>
        <v>114.32</v>
      </c>
    </row>
    <row r="17" spans="2:9" x14ac:dyDescent="0.25">
      <c r="B17" s="88" t="s">
        <v>112</v>
      </c>
      <c r="C17" s="92" t="s">
        <v>154</v>
      </c>
      <c r="D17" s="88" t="s">
        <v>153</v>
      </c>
      <c r="E17" s="58">
        <v>5</v>
      </c>
      <c r="F17" s="88">
        <v>128.44</v>
      </c>
      <c r="G17" s="24">
        <f t="shared" si="0"/>
        <v>642.20000000000005</v>
      </c>
      <c r="H17" s="88">
        <v>64.22</v>
      </c>
      <c r="I17" s="26">
        <f t="shared" si="1"/>
        <v>321.10000000000002</v>
      </c>
    </row>
    <row r="18" spans="2:9" x14ac:dyDescent="0.25">
      <c r="B18" s="89" t="s">
        <v>113</v>
      </c>
      <c r="C18" s="93" t="s">
        <v>155</v>
      </c>
      <c r="D18" s="89" t="s">
        <v>151</v>
      </c>
      <c r="E18" s="58">
        <v>3</v>
      </c>
      <c r="F18" s="89">
        <v>145.80000000000001</v>
      </c>
      <c r="G18" s="24">
        <f t="shared" si="0"/>
        <v>437.4</v>
      </c>
      <c r="H18" s="89">
        <v>72.900000000000006</v>
      </c>
      <c r="I18" s="26">
        <f t="shared" si="1"/>
        <v>218.7</v>
      </c>
    </row>
    <row r="19" spans="2:9" x14ac:dyDescent="0.25">
      <c r="B19" s="88" t="s">
        <v>114</v>
      </c>
      <c r="C19" s="92" t="s">
        <v>156</v>
      </c>
      <c r="D19" s="88" t="s">
        <v>157</v>
      </c>
      <c r="E19" s="58">
        <v>4</v>
      </c>
      <c r="F19" s="88">
        <v>59.71</v>
      </c>
      <c r="G19" s="24">
        <f t="shared" si="0"/>
        <v>238.84</v>
      </c>
      <c r="H19" s="88">
        <v>29.86</v>
      </c>
      <c r="I19" s="26">
        <f t="shared" si="1"/>
        <v>119.44</v>
      </c>
    </row>
    <row r="20" spans="2:9" x14ac:dyDescent="0.25">
      <c r="B20" s="89" t="s">
        <v>115</v>
      </c>
      <c r="C20" s="93" t="s">
        <v>91</v>
      </c>
      <c r="D20" s="89" t="s">
        <v>151</v>
      </c>
      <c r="E20" s="58">
        <v>2</v>
      </c>
      <c r="F20" s="89">
        <v>37.14</v>
      </c>
      <c r="G20" s="24">
        <f t="shared" si="0"/>
        <v>74.28</v>
      </c>
      <c r="H20" s="89">
        <v>18.57</v>
      </c>
      <c r="I20" s="26">
        <f t="shared" si="1"/>
        <v>37.14</v>
      </c>
    </row>
    <row r="21" spans="2:9" x14ac:dyDescent="0.25">
      <c r="B21" s="88" t="s">
        <v>116</v>
      </c>
      <c r="C21" s="92" t="s">
        <v>89</v>
      </c>
      <c r="D21" s="88" t="s">
        <v>151</v>
      </c>
      <c r="E21" s="58">
        <v>2</v>
      </c>
      <c r="F21" s="88">
        <v>46.62</v>
      </c>
      <c r="G21" s="24">
        <f t="shared" si="0"/>
        <v>93.24</v>
      </c>
      <c r="H21" s="88">
        <v>23.31</v>
      </c>
      <c r="I21" s="26">
        <f t="shared" si="1"/>
        <v>46.62</v>
      </c>
    </row>
    <row r="22" spans="2:9" x14ac:dyDescent="0.25">
      <c r="B22" s="89" t="s">
        <v>117</v>
      </c>
      <c r="C22" s="93" t="s">
        <v>158</v>
      </c>
      <c r="D22" s="89" t="s">
        <v>151</v>
      </c>
      <c r="E22" s="58">
        <v>6</v>
      </c>
      <c r="F22" s="89">
        <v>83.98</v>
      </c>
      <c r="G22" s="24">
        <f t="shared" si="0"/>
        <v>503.88</v>
      </c>
      <c r="H22" s="89">
        <v>41.99</v>
      </c>
      <c r="I22" s="26">
        <f t="shared" si="1"/>
        <v>251.94</v>
      </c>
    </row>
    <row r="23" spans="2:9" ht="30" x14ac:dyDescent="0.25">
      <c r="B23" s="88" t="s">
        <v>118</v>
      </c>
      <c r="C23" s="92" t="s">
        <v>159</v>
      </c>
      <c r="D23" s="88" t="s">
        <v>160</v>
      </c>
      <c r="E23" s="58">
        <v>14</v>
      </c>
      <c r="F23" s="88">
        <v>49.93</v>
      </c>
      <c r="G23" s="24">
        <f t="shared" si="0"/>
        <v>699.02</v>
      </c>
      <c r="H23" s="88">
        <v>24.97</v>
      </c>
      <c r="I23" s="26">
        <f t="shared" si="1"/>
        <v>349.58</v>
      </c>
    </row>
    <row r="24" spans="2:9" x14ac:dyDescent="0.25">
      <c r="B24" s="89" t="s">
        <v>119</v>
      </c>
      <c r="C24" s="93" t="s">
        <v>48</v>
      </c>
      <c r="D24" s="89" t="s">
        <v>160</v>
      </c>
      <c r="E24" s="58">
        <v>1</v>
      </c>
      <c r="F24" s="89">
        <v>41.36</v>
      </c>
      <c r="G24" s="24">
        <f t="shared" si="0"/>
        <v>41.36</v>
      </c>
      <c r="H24" s="89">
        <v>20.68</v>
      </c>
      <c r="I24" s="26">
        <f t="shared" si="1"/>
        <v>20.68</v>
      </c>
    </row>
    <row r="25" spans="2:9" ht="30" x14ac:dyDescent="0.25">
      <c r="B25" s="88" t="s">
        <v>120</v>
      </c>
      <c r="C25" s="92" t="s">
        <v>161</v>
      </c>
      <c r="D25" s="88" t="s">
        <v>160</v>
      </c>
      <c r="E25" s="56">
        <v>14</v>
      </c>
      <c r="F25" s="88">
        <v>65.349999999999994</v>
      </c>
      <c r="G25" s="24">
        <f t="shared" si="0"/>
        <v>914.9</v>
      </c>
      <c r="H25" s="88">
        <v>32.68</v>
      </c>
      <c r="I25" s="26">
        <f t="shared" si="1"/>
        <v>457.52</v>
      </c>
    </row>
    <row r="26" spans="2:9" x14ac:dyDescent="0.25">
      <c r="B26" s="89" t="s">
        <v>121</v>
      </c>
      <c r="C26" s="93" t="s">
        <v>89</v>
      </c>
      <c r="D26" s="89" t="s">
        <v>153</v>
      </c>
      <c r="E26" s="58">
        <v>2</v>
      </c>
      <c r="F26" s="89">
        <v>47.11</v>
      </c>
      <c r="G26" s="24">
        <f t="shared" si="0"/>
        <v>94.22</v>
      </c>
      <c r="H26" s="89">
        <v>23.56</v>
      </c>
      <c r="I26" s="26">
        <f t="shared" si="1"/>
        <v>47.12</v>
      </c>
    </row>
    <row r="27" spans="2:9" x14ac:dyDescent="0.25">
      <c r="B27" s="88" t="s">
        <v>122</v>
      </c>
      <c r="C27" s="92" t="s">
        <v>162</v>
      </c>
      <c r="D27" s="88" t="s">
        <v>151</v>
      </c>
      <c r="E27" s="53">
        <v>7</v>
      </c>
      <c r="F27" s="88">
        <v>90.55</v>
      </c>
      <c r="G27" s="24">
        <f t="shared" si="0"/>
        <v>633.85</v>
      </c>
      <c r="H27" s="88">
        <v>45.28</v>
      </c>
      <c r="I27" s="26">
        <f t="shared" si="1"/>
        <v>316.95999999999998</v>
      </c>
    </row>
    <row r="28" spans="2:9" x14ac:dyDescent="0.25">
      <c r="B28" s="89" t="s">
        <v>123</v>
      </c>
      <c r="C28" s="93" t="s">
        <v>163</v>
      </c>
      <c r="D28" s="89" t="s">
        <v>151</v>
      </c>
      <c r="E28" s="58">
        <v>1</v>
      </c>
      <c r="F28" s="89">
        <v>57.11</v>
      </c>
      <c r="G28" s="24">
        <f t="shared" si="0"/>
        <v>57.11</v>
      </c>
      <c r="H28" s="89">
        <v>28.56</v>
      </c>
      <c r="I28" s="26">
        <f t="shared" si="1"/>
        <v>28.56</v>
      </c>
    </row>
    <row r="29" spans="2:9" x14ac:dyDescent="0.25">
      <c r="B29" s="88" t="s">
        <v>124</v>
      </c>
      <c r="C29" s="92" t="s">
        <v>48</v>
      </c>
      <c r="D29" s="88" t="s">
        <v>160</v>
      </c>
      <c r="E29" s="58">
        <v>1</v>
      </c>
      <c r="F29" s="88">
        <v>40.159999999999997</v>
      </c>
      <c r="G29" s="24">
        <f t="shared" si="0"/>
        <v>40.159999999999997</v>
      </c>
      <c r="H29" s="88">
        <v>20.079999999999998</v>
      </c>
      <c r="I29" s="26">
        <f t="shared" si="1"/>
        <v>20.079999999999998</v>
      </c>
    </row>
    <row r="30" spans="2:9" x14ac:dyDescent="0.25">
      <c r="B30" s="89" t="s">
        <v>125</v>
      </c>
      <c r="C30" s="93" t="s">
        <v>164</v>
      </c>
      <c r="D30" s="89" t="s">
        <v>157</v>
      </c>
      <c r="E30" s="58">
        <v>2</v>
      </c>
      <c r="F30" s="89">
        <v>42.72</v>
      </c>
      <c r="G30" s="24">
        <f t="shared" si="0"/>
        <v>85.44</v>
      </c>
      <c r="H30" s="89">
        <v>21.36</v>
      </c>
      <c r="I30" s="26">
        <f t="shared" si="1"/>
        <v>42.72</v>
      </c>
    </row>
    <row r="31" spans="2:9" ht="30" x14ac:dyDescent="0.25">
      <c r="B31" s="88" t="s">
        <v>126</v>
      </c>
      <c r="C31" s="92" t="s">
        <v>165</v>
      </c>
      <c r="D31" s="88" t="s">
        <v>157</v>
      </c>
      <c r="E31" s="58">
        <v>15</v>
      </c>
      <c r="F31" s="88">
        <v>79.540000000000006</v>
      </c>
      <c r="G31" s="24">
        <f t="shared" si="0"/>
        <v>1193.0999999999999</v>
      </c>
      <c r="H31" s="88">
        <v>39.770000000000003</v>
      </c>
      <c r="I31" s="26">
        <f t="shared" si="1"/>
        <v>596.54999999999995</v>
      </c>
    </row>
    <row r="32" spans="2:9" x14ac:dyDescent="0.25">
      <c r="B32" s="89" t="s">
        <v>127</v>
      </c>
      <c r="C32" s="93" t="s">
        <v>91</v>
      </c>
      <c r="D32" s="89" t="s">
        <v>166</v>
      </c>
      <c r="E32" s="58">
        <v>2</v>
      </c>
      <c r="F32" s="89">
        <v>215.04</v>
      </c>
      <c r="G32" s="24">
        <f t="shared" si="0"/>
        <v>430.08</v>
      </c>
      <c r="H32" s="89">
        <v>107.52</v>
      </c>
      <c r="I32" s="26">
        <f t="shared" si="1"/>
        <v>215.04</v>
      </c>
    </row>
    <row r="33" spans="2:9" x14ac:dyDescent="0.25">
      <c r="B33" s="88" t="s">
        <v>128</v>
      </c>
      <c r="C33" s="92" t="s">
        <v>91</v>
      </c>
      <c r="D33" s="88" t="s">
        <v>157</v>
      </c>
      <c r="E33" s="56">
        <v>2</v>
      </c>
      <c r="F33" s="88">
        <v>76.37</v>
      </c>
      <c r="G33" s="24">
        <f t="shared" si="0"/>
        <v>152.74</v>
      </c>
      <c r="H33" s="88">
        <v>38.19</v>
      </c>
      <c r="I33" s="26">
        <f t="shared" si="1"/>
        <v>76.38</v>
      </c>
    </row>
    <row r="34" spans="2:9" x14ac:dyDescent="0.25">
      <c r="B34" s="89" t="s">
        <v>129</v>
      </c>
      <c r="C34" s="93" t="s">
        <v>97</v>
      </c>
      <c r="D34" s="89" t="s">
        <v>157</v>
      </c>
      <c r="E34" s="56">
        <v>1</v>
      </c>
      <c r="F34" s="89">
        <v>42.7</v>
      </c>
      <c r="G34" s="24">
        <f t="shared" si="0"/>
        <v>42.7</v>
      </c>
      <c r="H34" s="89">
        <v>21.35</v>
      </c>
      <c r="I34" s="26">
        <f t="shared" si="1"/>
        <v>21.35</v>
      </c>
    </row>
    <row r="35" spans="2:9" x14ac:dyDescent="0.25">
      <c r="B35" s="88" t="s">
        <v>130</v>
      </c>
      <c r="C35" s="92" t="s">
        <v>163</v>
      </c>
      <c r="D35" s="88" t="s">
        <v>167</v>
      </c>
      <c r="E35" s="56">
        <v>1</v>
      </c>
      <c r="F35" s="88">
        <v>76.959999999999994</v>
      </c>
      <c r="G35" s="24">
        <f t="shared" si="0"/>
        <v>76.959999999999994</v>
      </c>
      <c r="H35" s="88">
        <v>38.479999999999997</v>
      </c>
      <c r="I35" s="26">
        <f t="shared" si="1"/>
        <v>38.479999999999997</v>
      </c>
    </row>
    <row r="36" spans="2:9" x14ac:dyDescent="0.25">
      <c r="B36" s="89" t="s">
        <v>131</v>
      </c>
      <c r="C36" s="93" t="s">
        <v>168</v>
      </c>
      <c r="D36" s="89" t="s">
        <v>169</v>
      </c>
      <c r="E36" s="58">
        <v>6</v>
      </c>
      <c r="F36" s="89">
        <v>101.61</v>
      </c>
      <c r="G36" s="24">
        <f t="shared" si="0"/>
        <v>609.66</v>
      </c>
      <c r="H36" s="89">
        <v>50.81</v>
      </c>
      <c r="I36" s="26">
        <f t="shared" si="1"/>
        <v>304.86</v>
      </c>
    </row>
    <row r="37" spans="2:9" ht="30" x14ac:dyDescent="0.25">
      <c r="B37" s="88" t="s">
        <v>132</v>
      </c>
      <c r="C37" s="92" t="s">
        <v>170</v>
      </c>
      <c r="D37" s="88" t="s">
        <v>169</v>
      </c>
      <c r="E37" s="58">
        <v>14</v>
      </c>
      <c r="F37" s="88">
        <v>82.94</v>
      </c>
      <c r="G37" s="24">
        <f t="shared" si="0"/>
        <v>1161.1600000000001</v>
      </c>
      <c r="H37" s="88">
        <v>41.47</v>
      </c>
      <c r="I37" s="26">
        <f t="shared" si="1"/>
        <v>580.58000000000004</v>
      </c>
    </row>
    <row r="38" spans="2:9" x14ac:dyDescent="0.25">
      <c r="B38" s="89" t="s">
        <v>133</v>
      </c>
      <c r="C38" s="93" t="s">
        <v>171</v>
      </c>
      <c r="D38" s="89" t="s">
        <v>153</v>
      </c>
      <c r="E38" s="58">
        <v>4</v>
      </c>
      <c r="F38" s="89">
        <v>198.02</v>
      </c>
      <c r="G38" s="24">
        <f t="shared" si="0"/>
        <v>792.08</v>
      </c>
      <c r="H38" s="89">
        <v>99.01</v>
      </c>
      <c r="I38" s="26">
        <f t="shared" si="1"/>
        <v>396.04</v>
      </c>
    </row>
    <row r="39" spans="2:9" x14ac:dyDescent="0.25">
      <c r="B39" s="88" t="s">
        <v>134</v>
      </c>
      <c r="C39" s="92" t="s">
        <v>155</v>
      </c>
      <c r="D39" s="88" t="s">
        <v>151</v>
      </c>
      <c r="E39" s="58">
        <v>3</v>
      </c>
      <c r="F39" s="88">
        <v>247.55</v>
      </c>
      <c r="G39" s="24">
        <f t="shared" si="0"/>
        <v>742.65</v>
      </c>
      <c r="H39" s="88">
        <v>123.78</v>
      </c>
      <c r="I39" s="26">
        <f t="shared" si="1"/>
        <v>371.34</v>
      </c>
    </row>
    <row r="40" spans="2:9" x14ac:dyDescent="0.25">
      <c r="B40" s="89" t="s">
        <v>135</v>
      </c>
      <c r="C40" s="93" t="s">
        <v>172</v>
      </c>
      <c r="D40" s="89" t="s">
        <v>153</v>
      </c>
      <c r="E40" s="58">
        <v>1</v>
      </c>
      <c r="F40" s="89">
        <v>145.63999999999999</v>
      </c>
      <c r="G40" s="24">
        <f t="shared" si="0"/>
        <v>145.63999999999999</v>
      </c>
      <c r="H40" s="89">
        <v>72.819999999999993</v>
      </c>
      <c r="I40" s="26">
        <f t="shared" si="1"/>
        <v>72.819999999999993</v>
      </c>
    </row>
    <row r="41" spans="2:9" x14ac:dyDescent="0.25">
      <c r="B41" s="88" t="s">
        <v>136</v>
      </c>
      <c r="C41" s="92" t="s">
        <v>97</v>
      </c>
      <c r="D41" s="88" t="s">
        <v>173</v>
      </c>
      <c r="E41" s="58">
        <v>1</v>
      </c>
      <c r="F41" s="88">
        <v>64.069999999999993</v>
      </c>
      <c r="G41" s="24">
        <f t="shared" si="0"/>
        <v>64.069999999999993</v>
      </c>
      <c r="H41" s="88">
        <v>32.04</v>
      </c>
      <c r="I41" s="26">
        <f t="shared" si="1"/>
        <v>32.04</v>
      </c>
    </row>
    <row r="42" spans="2:9" x14ac:dyDescent="0.25">
      <c r="B42" s="89" t="s">
        <v>137</v>
      </c>
      <c r="C42" s="93" t="s">
        <v>97</v>
      </c>
      <c r="D42" s="89" t="s">
        <v>167</v>
      </c>
      <c r="E42" s="58">
        <v>1</v>
      </c>
      <c r="F42" s="89">
        <v>92.94</v>
      </c>
      <c r="G42" s="24">
        <f t="shared" si="0"/>
        <v>92.94</v>
      </c>
      <c r="H42" s="89">
        <v>46.47</v>
      </c>
      <c r="I42" s="26">
        <f t="shared" si="1"/>
        <v>46.47</v>
      </c>
    </row>
    <row r="43" spans="2:9" x14ac:dyDescent="0.25">
      <c r="B43" s="88" t="s">
        <v>138</v>
      </c>
      <c r="C43" s="92" t="s">
        <v>174</v>
      </c>
      <c r="D43" s="88" t="s">
        <v>151</v>
      </c>
      <c r="E43" s="58">
        <v>1</v>
      </c>
      <c r="F43" s="88">
        <v>275.05</v>
      </c>
      <c r="G43" s="24">
        <f t="shared" si="0"/>
        <v>275.05</v>
      </c>
      <c r="H43" s="88">
        <v>137.53</v>
      </c>
      <c r="I43" s="26">
        <f t="shared" si="1"/>
        <v>137.53</v>
      </c>
    </row>
    <row r="44" spans="2:9" x14ac:dyDescent="0.25">
      <c r="B44" s="89" t="s">
        <v>139</v>
      </c>
      <c r="C44" s="93" t="s">
        <v>175</v>
      </c>
      <c r="D44" s="89" t="s">
        <v>166</v>
      </c>
      <c r="E44" s="53">
        <v>3</v>
      </c>
      <c r="F44" s="89">
        <v>119.52</v>
      </c>
      <c r="G44" s="24">
        <f t="shared" si="0"/>
        <v>358.56</v>
      </c>
      <c r="H44" s="89">
        <v>59.76</v>
      </c>
      <c r="I44" s="26">
        <f t="shared" si="1"/>
        <v>179.28</v>
      </c>
    </row>
    <row r="45" spans="2:9" x14ac:dyDescent="0.25">
      <c r="B45" s="88" t="s">
        <v>140</v>
      </c>
      <c r="C45" s="92" t="s">
        <v>103</v>
      </c>
      <c r="D45" s="88" t="s">
        <v>176</v>
      </c>
      <c r="E45" s="59">
        <v>1</v>
      </c>
      <c r="F45" s="88">
        <v>175.16</v>
      </c>
      <c r="G45" s="24">
        <f t="shared" si="0"/>
        <v>175.16</v>
      </c>
      <c r="H45" s="88">
        <v>87.58</v>
      </c>
      <c r="I45" s="26">
        <f t="shared" si="1"/>
        <v>87.58</v>
      </c>
    </row>
    <row r="46" spans="2:9" x14ac:dyDescent="0.25">
      <c r="B46" s="89" t="s">
        <v>141</v>
      </c>
      <c r="C46" s="93" t="s">
        <v>104</v>
      </c>
      <c r="D46" s="89" t="s">
        <v>177</v>
      </c>
      <c r="E46" s="53">
        <v>2</v>
      </c>
      <c r="F46" s="89">
        <v>219.2</v>
      </c>
      <c r="G46" s="24">
        <f t="shared" si="0"/>
        <v>438.4</v>
      </c>
      <c r="H46" s="89">
        <v>109.6</v>
      </c>
      <c r="I46" s="26">
        <f t="shared" si="1"/>
        <v>219.2</v>
      </c>
    </row>
    <row r="47" spans="2:9" x14ac:dyDescent="0.25">
      <c r="B47" s="88" t="s">
        <v>142</v>
      </c>
      <c r="C47" s="92" t="s">
        <v>103</v>
      </c>
      <c r="D47" s="88" t="s">
        <v>178</v>
      </c>
      <c r="E47" s="53">
        <v>1</v>
      </c>
      <c r="F47" s="88">
        <v>71.400000000000006</v>
      </c>
      <c r="G47" s="24">
        <f t="shared" si="0"/>
        <v>71.400000000000006</v>
      </c>
      <c r="H47" s="88">
        <v>35.700000000000003</v>
      </c>
      <c r="I47" s="26">
        <f t="shared" si="1"/>
        <v>35.700000000000003</v>
      </c>
    </row>
    <row r="48" spans="2:9" x14ac:dyDescent="0.25">
      <c r="B48" s="89" t="s">
        <v>143</v>
      </c>
      <c r="C48" s="93" t="s">
        <v>104</v>
      </c>
      <c r="D48" s="89" t="s">
        <v>179</v>
      </c>
      <c r="E48" s="58">
        <v>1</v>
      </c>
      <c r="F48" s="89">
        <v>27.64</v>
      </c>
      <c r="G48" s="24">
        <f t="shared" si="0"/>
        <v>27.64</v>
      </c>
      <c r="H48" s="89">
        <v>13.82</v>
      </c>
      <c r="I48" s="26">
        <f t="shared" si="1"/>
        <v>13.82</v>
      </c>
    </row>
    <row r="49" spans="2:9" x14ac:dyDescent="0.25">
      <c r="B49" s="88" t="s">
        <v>144</v>
      </c>
      <c r="C49" s="92" t="s">
        <v>103</v>
      </c>
      <c r="D49" s="88" t="s">
        <v>157</v>
      </c>
      <c r="E49" s="58">
        <v>1</v>
      </c>
      <c r="F49" s="88">
        <v>44.69</v>
      </c>
      <c r="G49" s="24">
        <f t="shared" si="0"/>
        <v>44.69</v>
      </c>
      <c r="H49" s="88">
        <v>22.35</v>
      </c>
      <c r="I49" s="26">
        <f t="shared" si="1"/>
        <v>22.35</v>
      </c>
    </row>
    <row r="50" spans="2:9" x14ac:dyDescent="0.25">
      <c r="B50" s="89" t="s">
        <v>145</v>
      </c>
      <c r="C50" s="93" t="s">
        <v>103</v>
      </c>
      <c r="D50" s="89" t="s">
        <v>180</v>
      </c>
      <c r="E50" s="53">
        <v>1</v>
      </c>
      <c r="F50" s="89">
        <v>163.86</v>
      </c>
      <c r="G50" s="24">
        <f t="shared" si="0"/>
        <v>163.86</v>
      </c>
      <c r="H50" s="89">
        <v>81.93</v>
      </c>
      <c r="I50" s="26">
        <f t="shared" si="1"/>
        <v>81.93</v>
      </c>
    </row>
    <row r="51" spans="2:9" x14ac:dyDescent="0.25">
      <c r="B51" s="88" t="s">
        <v>146</v>
      </c>
      <c r="C51" s="92" t="s">
        <v>104</v>
      </c>
      <c r="D51" s="88" t="s">
        <v>181</v>
      </c>
      <c r="E51" s="58">
        <v>1</v>
      </c>
      <c r="F51" s="88">
        <v>306.24</v>
      </c>
      <c r="G51" s="24">
        <f t="shared" si="0"/>
        <v>306.24</v>
      </c>
      <c r="H51" s="88">
        <v>153.12</v>
      </c>
      <c r="I51" s="26">
        <f t="shared" si="1"/>
        <v>153.12</v>
      </c>
    </row>
    <row r="52" spans="2:9" x14ac:dyDescent="0.25">
      <c r="B52" s="89" t="s">
        <v>147</v>
      </c>
      <c r="C52" s="93" t="s">
        <v>104</v>
      </c>
      <c r="D52" s="89" t="s">
        <v>151</v>
      </c>
      <c r="E52" s="53">
        <v>1</v>
      </c>
      <c r="F52" s="89">
        <v>28.87</v>
      </c>
      <c r="G52" s="24">
        <f t="shared" si="0"/>
        <v>28.87</v>
      </c>
      <c r="H52" s="89">
        <v>14.44</v>
      </c>
      <c r="I52" s="26">
        <f t="shared" si="1"/>
        <v>14.44</v>
      </c>
    </row>
    <row r="53" spans="2:9" x14ac:dyDescent="0.25">
      <c r="B53" s="88" t="s">
        <v>148</v>
      </c>
      <c r="C53" s="92" t="s">
        <v>104</v>
      </c>
      <c r="D53" s="88" t="s">
        <v>151</v>
      </c>
      <c r="E53" s="53">
        <v>1</v>
      </c>
      <c r="F53" s="88">
        <v>290.93</v>
      </c>
      <c r="G53" s="24">
        <f t="shared" si="0"/>
        <v>290.93</v>
      </c>
      <c r="H53" s="88">
        <v>145.47</v>
      </c>
      <c r="I53" s="26">
        <f t="shared" si="1"/>
        <v>145.47</v>
      </c>
    </row>
    <row r="54" spans="2:9" x14ac:dyDescent="0.25">
      <c r="B54" s="89" t="s">
        <v>149</v>
      </c>
      <c r="C54" s="93" t="s">
        <v>104</v>
      </c>
      <c r="D54" s="89" t="s">
        <v>182</v>
      </c>
      <c r="E54" s="58">
        <v>1</v>
      </c>
      <c r="F54" s="89">
        <v>44.04</v>
      </c>
      <c r="G54" s="24">
        <f t="shared" si="0"/>
        <v>44.04</v>
      </c>
      <c r="H54" s="89">
        <v>22.02</v>
      </c>
      <c r="I54" s="26">
        <f t="shared" si="1"/>
        <v>22.02</v>
      </c>
    </row>
    <row r="55" spans="2:9" x14ac:dyDescent="0.25">
      <c r="B55" s="88" t="s">
        <v>150</v>
      </c>
      <c r="C55" s="92" t="s">
        <v>104</v>
      </c>
      <c r="D55" s="88" t="s">
        <v>157</v>
      </c>
      <c r="E55" s="58">
        <v>1</v>
      </c>
      <c r="F55" s="88">
        <v>50.62</v>
      </c>
      <c r="G55" s="24">
        <f t="shared" si="0"/>
        <v>50.62</v>
      </c>
      <c r="H55" s="88">
        <v>25.31</v>
      </c>
      <c r="I55" s="26">
        <f t="shared" si="1"/>
        <v>25.31</v>
      </c>
    </row>
    <row r="56" spans="2:9" x14ac:dyDescent="0.25">
      <c r="B56" s="67"/>
      <c r="C56" s="68"/>
      <c r="D56" s="68"/>
      <c r="E56" s="68"/>
      <c r="F56" s="69"/>
      <c r="G56" s="27"/>
      <c r="H56" s="28" t="s">
        <v>16</v>
      </c>
      <c r="I56" s="29">
        <f>SUM(I15:I55)</f>
        <v>6364.72</v>
      </c>
    </row>
    <row r="57" spans="2:9" x14ac:dyDescent="0.25">
      <c r="B57" s="30"/>
      <c r="C57" s="31"/>
      <c r="D57" s="32" t="s">
        <v>17</v>
      </c>
      <c r="E57" s="70">
        <f>SUM(G15:G55)</f>
        <v>12728.839999999998</v>
      </c>
      <c r="F57" s="71"/>
      <c r="G57" s="33"/>
      <c r="H57" s="28" t="s">
        <v>18</v>
      </c>
      <c r="I57" s="34">
        <v>0</v>
      </c>
    </row>
    <row r="58" spans="2:9" x14ac:dyDescent="0.25">
      <c r="B58" s="30"/>
      <c r="C58" s="31"/>
      <c r="D58" s="32" t="s">
        <v>19</v>
      </c>
      <c r="E58" s="70">
        <f>SUM(I15:I55)</f>
        <v>6364.72</v>
      </c>
      <c r="F58" s="71"/>
      <c r="G58" s="33"/>
      <c r="H58" s="35" t="s">
        <v>20</v>
      </c>
      <c r="I58" s="34">
        <v>0</v>
      </c>
    </row>
    <row r="59" spans="2:9" x14ac:dyDescent="0.25">
      <c r="B59" s="30"/>
      <c r="C59" s="31"/>
      <c r="D59" s="32" t="s">
        <v>21</v>
      </c>
      <c r="E59" s="80">
        <f>E57-E58</f>
        <v>6364.1199999999981</v>
      </c>
      <c r="F59" s="81"/>
      <c r="G59" s="36"/>
      <c r="H59" s="28" t="s">
        <v>22</v>
      </c>
      <c r="I59" s="37">
        <f>SUM(I56:I58)</f>
        <v>6364.72</v>
      </c>
    </row>
    <row r="60" spans="2:9" x14ac:dyDescent="0.25">
      <c r="B60" s="30"/>
      <c r="C60" s="31"/>
      <c r="D60" s="32"/>
      <c r="E60" s="82"/>
      <c r="F60" s="83"/>
      <c r="G60" s="38"/>
      <c r="H60" s="28" t="s">
        <v>23</v>
      </c>
      <c r="I60" s="37">
        <f>I59*0.05</f>
        <v>318.23600000000005</v>
      </c>
    </row>
    <row r="61" spans="2:9" x14ac:dyDescent="0.25">
      <c r="B61" s="30"/>
      <c r="C61" s="31"/>
      <c r="D61" s="39"/>
      <c r="E61" s="39"/>
      <c r="F61" s="40"/>
      <c r="G61" s="40"/>
      <c r="H61" s="28" t="s">
        <v>24</v>
      </c>
      <c r="I61" s="34"/>
    </row>
    <row r="62" spans="2:9" ht="15.75" x14ac:dyDescent="0.25">
      <c r="B62" s="77" t="s">
        <v>25</v>
      </c>
      <c r="C62" s="78"/>
      <c r="D62" s="78"/>
      <c r="E62" s="78"/>
      <c r="F62" s="79"/>
      <c r="G62" s="41"/>
      <c r="H62" s="42" t="s">
        <v>26</v>
      </c>
      <c r="I62" s="43">
        <f>SUM(I59:I61)</f>
        <v>6682.9560000000001</v>
      </c>
    </row>
  </sheetData>
  <autoFilter ref="B14:I62" xr:uid="{627AEAAF-E9D4-4F41-920A-F55BC0791038}"/>
  <mergeCells count="25">
    <mergeCell ref="B62:F62"/>
    <mergeCell ref="F13:I13"/>
    <mergeCell ref="B56:F56"/>
    <mergeCell ref="E57:F57"/>
    <mergeCell ref="E58:F58"/>
    <mergeCell ref="E59:F59"/>
    <mergeCell ref="E60:F60"/>
    <mergeCell ref="C11:D11"/>
    <mergeCell ref="E11:F11"/>
    <mergeCell ref="H11:I11"/>
    <mergeCell ref="C12:D12"/>
    <mergeCell ref="E12:F12"/>
    <mergeCell ref="H12:I12"/>
    <mergeCell ref="C9:D9"/>
    <mergeCell ref="E9:F9"/>
    <mergeCell ref="H9:I9"/>
    <mergeCell ref="C10:D10"/>
    <mergeCell ref="E10:F10"/>
    <mergeCell ref="H10:I10"/>
    <mergeCell ref="E1:F5"/>
    <mergeCell ref="H1:I5"/>
    <mergeCell ref="C7:D7"/>
    <mergeCell ref="C8:D8"/>
    <mergeCell ref="E8:F8"/>
    <mergeCell ref="H8:I8"/>
  </mergeCells>
  <hyperlinks>
    <hyperlink ref="C11" r:id="rId1" xr:uid="{A2270C39-9024-441D-933F-F5637D97E788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0CAC9-4E78-40FA-ADC6-E9FCBCDB930F}">
  <dimension ref="B1:I41"/>
  <sheetViews>
    <sheetView topLeftCell="A14" workbookViewId="0">
      <selection activeCell="B15" sqref="B15:H34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5.85546875" customWidth="1"/>
    <col min="7" max="7" width="14.710937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60" t="s">
        <v>27</v>
      </c>
      <c r="F1" s="60"/>
      <c r="G1" s="44"/>
      <c r="H1" s="60" t="s">
        <v>35</v>
      </c>
      <c r="I1" s="61"/>
    </row>
    <row r="2" spans="2:9" ht="15" customHeight="1" x14ac:dyDescent="0.25">
      <c r="B2" s="4"/>
      <c r="E2" s="62"/>
      <c r="F2" s="62"/>
      <c r="G2" s="45"/>
      <c r="H2" s="62"/>
      <c r="I2" s="63"/>
    </row>
    <row r="3" spans="2:9" ht="15" customHeight="1" x14ac:dyDescent="0.25">
      <c r="B3" s="4"/>
      <c r="E3" s="62"/>
      <c r="F3" s="62"/>
      <c r="G3" s="45"/>
      <c r="H3" s="62"/>
      <c r="I3" s="63"/>
    </row>
    <row r="4" spans="2:9" ht="15" customHeight="1" x14ac:dyDescent="0.25">
      <c r="B4" s="4"/>
      <c r="E4" s="62"/>
      <c r="F4" s="62"/>
      <c r="G4" s="45"/>
      <c r="H4" s="62"/>
      <c r="I4" s="63"/>
    </row>
    <row r="5" spans="2:9" ht="15" customHeight="1" x14ac:dyDescent="0.25">
      <c r="B5" s="5"/>
      <c r="C5" s="1"/>
      <c r="D5" s="1"/>
      <c r="E5" s="64"/>
      <c r="F5" s="64"/>
      <c r="G5" s="46"/>
      <c r="H5" s="64"/>
      <c r="I5" s="65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7" t="s">
        <v>6</v>
      </c>
      <c r="C7" s="84" t="s">
        <v>37</v>
      </c>
      <c r="D7" s="85"/>
      <c r="E7" s="9" t="s">
        <v>7</v>
      </c>
      <c r="F7" s="10" t="e">
        <f>#REF!</f>
        <v>#REF!</v>
      </c>
      <c r="G7" s="10"/>
      <c r="H7" s="11" t="s">
        <v>8</v>
      </c>
      <c r="I7" s="12"/>
    </row>
    <row r="8" spans="2:9" x14ac:dyDescent="0.25">
      <c r="B8" s="48" t="s">
        <v>9</v>
      </c>
      <c r="C8" s="84" t="s">
        <v>38</v>
      </c>
      <c r="D8" s="85"/>
      <c r="E8" s="72" t="s">
        <v>10</v>
      </c>
      <c r="F8" s="72"/>
      <c r="G8" s="13"/>
      <c r="H8" s="76">
        <v>13064411532</v>
      </c>
      <c r="I8" s="76"/>
    </row>
    <row r="9" spans="2:9" x14ac:dyDescent="0.25">
      <c r="B9" s="48" t="s">
        <v>11</v>
      </c>
      <c r="C9" s="84" t="s">
        <v>39</v>
      </c>
      <c r="D9" s="85"/>
      <c r="E9" s="72" t="s">
        <v>12</v>
      </c>
      <c r="F9" s="72"/>
      <c r="G9" s="13"/>
      <c r="H9" s="75"/>
      <c r="I9" s="75"/>
    </row>
    <row r="10" spans="2:9" x14ac:dyDescent="0.25">
      <c r="B10" s="48"/>
      <c r="C10" s="84"/>
      <c r="D10" s="85"/>
      <c r="E10" s="72" t="s">
        <v>13</v>
      </c>
      <c r="F10" s="72"/>
      <c r="G10" s="13"/>
      <c r="H10" s="73"/>
      <c r="I10" s="73"/>
    </row>
    <row r="11" spans="2:9" x14ac:dyDescent="0.25">
      <c r="B11" s="48"/>
      <c r="C11" s="86" t="s">
        <v>40</v>
      </c>
      <c r="D11" s="85"/>
      <c r="E11" s="72"/>
      <c r="F11" s="72"/>
      <c r="G11" s="13"/>
      <c r="H11" s="73"/>
      <c r="I11" s="73"/>
    </row>
    <row r="12" spans="2:9" x14ac:dyDescent="0.25">
      <c r="B12" s="49"/>
      <c r="C12" s="84"/>
      <c r="D12" s="85"/>
      <c r="E12" s="87"/>
      <c r="F12" s="87"/>
      <c r="G12" s="14"/>
      <c r="H12" s="74"/>
      <c r="I12" s="74"/>
    </row>
    <row r="13" spans="2:9" ht="15.75" thickBot="1" x14ac:dyDescent="0.3">
      <c r="B13" s="15"/>
      <c r="C13" s="16"/>
      <c r="D13" s="16"/>
      <c r="E13" s="16"/>
      <c r="F13" s="66" t="s">
        <v>3</v>
      </c>
      <c r="G13" s="66"/>
      <c r="H13" s="66"/>
      <c r="I13" s="66"/>
    </row>
    <row r="14" spans="2:9" ht="15.75" thickBot="1" x14ac:dyDescent="0.3">
      <c r="B14" s="17" t="s">
        <v>0</v>
      </c>
      <c r="C14" s="18" t="s">
        <v>14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15</v>
      </c>
    </row>
    <row r="15" spans="2:9" x14ac:dyDescent="0.25">
      <c r="B15" s="88" t="s">
        <v>114</v>
      </c>
      <c r="C15" s="92" t="s">
        <v>156</v>
      </c>
      <c r="D15" s="88" t="s">
        <v>157</v>
      </c>
      <c r="E15" s="58">
        <v>4</v>
      </c>
      <c r="F15" s="88">
        <v>59.71</v>
      </c>
      <c r="G15" s="24">
        <f>ROUND(E15*F15,2)</f>
        <v>238.84</v>
      </c>
      <c r="H15" s="88">
        <v>29.86</v>
      </c>
      <c r="I15" s="26">
        <f>ROUND(E15*H15,2)</f>
        <v>119.44</v>
      </c>
    </row>
    <row r="16" spans="2:9" ht="30" x14ac:dyDescent="0.25">
      <c r="B16" s="89" t="s">
        <v>118</v>
      </c>
      <c r="C16" s="93" t="s">
        <v>159</v>
      </c>
      <c r="D16" s="89" t="s">
        <v>160</v>
      </c>
      <c r="E16" s="58">
        <v>14</v>
      </c>
      <c r="F16" s="89">
        <v>49.93</v>
      </c>
      <c r="G16" s="24">
        <f t="shared" ref="G16:G34" si="0">ROUND(E16*F16,2)</f>
        <v>699.02</v>
      </c>
      <c r="H16" s="89">
        <v>24.97</v>
      </c>
      <c r="I16" s="26">
        <f t="shared" ref="I16:I34" si="1">ROUND(E16*H16,2)</f>
        <v>349.58</v>
      </c>
    </row>
    <row r="17" spans="2:9" x14ac:dyDescent="0.25">
      <c r="B17" s="88" t="s">
        <v>119</v>
      </c>
      <c r="C17" s="92" t="s">
        <v>48</v>
      </c>
      <c r="D17" s="88" t="s">
        <v>160</v>
      </c>
      <c r="E17" s="58">
        <v>1</v>
      </c>
      <c r="F17" s="88">
        <v>41.36</v>
      </c>
      <c r="G17" s="24">
        <f t="shared" si="0"/>
        <v>41.36</v>
      </c>
      <c r="H17" s="88">
        <v>20.68</v>
      </c>
      <c r="I17" s="26">
        <f t="shared" si="1"/>
        <v>20.68</v>
      </c>
    </row>
    <row r="18" spans="2:9" ht="30" x14ac:dyDescent="0.25">
      <c r="B18" s="89" t="s">
        <v>120</v>
      </c>
      <c r="C18" s="93" t="s">
        <v>161</v>
      </c>
      <c r="D18" s="89" t="s">
        <v>160</v>
      </c>
      <c r="E18" s="58">
        <v>14</v>
      </c>
      <c r="F18" s="89">
        <v>65.349999999999994</v>
      </c>
      <c r="G18" s="24">
        <f t="shared" si="0"/>
        <v>914.9</v>
      </c>
      <c r="H18" s="89">
        <v>32.68</v>
      </c>
      <c r="I18" s="26">
        <f t="shared" si="1"/>
        <v>457.52</v>
      </c>
    </row>
    <row r="19" spans="2:9" x14ac:dyDescent="0.25">
      <c r="B19" s="88" t="s">
        <v>124</v>
      </c>
      <c r="C19" s="92" t="s">
        <v>48</v>
      </c>
      <c r="D19" s="88" t="s">
        <v>160</v>
      </c>
      <c r="E19" s="58">
        <v>1</v>
      </c>
      <c r="F19" s="88">
        <v>40.159999999999997</v>
      </c>
      <c r="G19" s="24">
        <f t="shared" si="0"/>
        <v>40.159999999999997</v>
      </c>
      <c r="H19" s="88">
        <v>20.079999999999998</v>
      </c>
      <c r="I19" s="26">
        <f t="shared" si="1"/>
        <v>20.079999999999998</v>
      </c>
    </row>
    <row r="20" spans="2:9" x14ac:dyDescent="0.25">
      <c r="B20" s="89" t="s">
        <v>125</v>
      </c>
      <c r="C20" s="93" t="s">
        <v>164</v>
      </c>
      <c r="D20" s="89" t="s">
        <v>157</v>
      </c>
      <c r="E20" s="58">
        <v>2</v>
      </c>
      <c r="F20" s="89">
        <v>42.72</v>
      </c>
      <c r="G20" s="24">
        <f t="shared" si="0"/>
        <v>85.44</v>
      </c>
      <c r="H20" s="89">
        <v>21.36</v>
      </c>
      <c r="I20" s="26">
        <f t="shared" si="1"/>
        <v>42.72</v>
      </c>
    </row>
    <row r="21" spans="2:9" ht="30" x14ac:dyDescent="0.25">
      <c r="B21" s="88" t="s">
        <v>126</v>
      </c>
      <c r="C21" s="92" t="s">
        <v>165</v>
      </c>
      <c r="D21" s="88" t="s">
        <v>157</v>
      </c>
      <c r="E21" s="58">
        <v>15</v>
      </c>
      <c r="F21" s="88">
        <v>79.540000000000006</v>
      </c>
      <c r="G21" s="24">
        <f t="shared" si="0"/>
        <v>1193.0999999999999</v>
      </c>
      <c r="H21" s="88">
        <v>39.770000000000003</v>
      </c>
      <c r="I21" s="26">
        <f t="shared" si="1"/>
        <v>596.54999999999995</v>
      </c>
    </row>
    <row r="22" spans="2:9" x14ac:dyDescent="0.25">
      <c r="B22" s="89" t="s">
        <v>128</v>
      </c>
      <c r="C22" s="93" t="s">
        <v>91</v>
      </c>
      <c r="D22" s="89" t="s">
        <v>157</v>
      </c>
      <c r="E22" s="58">
        <v>2</v>
      </c>
      <c r="F22" s="89">
        <v>76.37</v>
      </c>
      <c r="G22" s="24">
        <f t="shared" si="0"/>
        <v>152.74</v>
      </c>
      <c r="H22" s="89">
        <v>38.19</v>
      </c>
      <c r="I22" s="26">
        <f t="shared" si="1"/>
        <v>76.38</v>
      </c>
    </row>
    <row r="23" spans="2:9" x14ac:dyDescent="0.25">
      <c r="B23" s="88" t="s">
        <v>129</v>
      </c>
      <c r="C23" s="92" t="s">
        <v>97</v>
      </c>
      <c r="D23" s="88" t="s">
        <v>157</v>
      </c>
      <c r="E23" s="58">
        <v>1</v>
      </c>
      <c r="F23" s="88">
        <v>42.7</v>
      </c>
      <c r="G23" s="24">
        <f t="shared" si="0"/>
        <v>42.7</v>
      </c>
      <c r="H23" s="88">
        <v>21.35</v>
      </c>
      <c r="I23" s="26">
        <f t="shared" si="1"/>
        <v>21.35</v>
      </c>
    </row>
    <row r="24" spans="2:9" x14ac:dyDescent="0.25">
      <c r="B24" s="89" t="s">
        <v>130</v>
      </c>
      <c r="C24" s="93" t="s">
        <v>163</v>
      </c>
      <c r="D24" s="89" t="s">
        <v>167</v>
      </c>
      <c r="E24" s="58">
        <v>1</v>
      </c>
      <c r="F24" s="89">
        <v>76.959999999999994</v>
      </c>
      <c r="G24" s="24">
        <f t="shared" si="0"/>
        <v>76.959999999999994</v>
      </c>
      <c r="H24" s="89">
        <v>38.479999999999997</v>
      </c>
      <c r="I24" s="26">
        <f t="shared" si="1"/>
        <v>38.479999999999997</v>
      </c>
    </row>
    <row r="25" spans="2:9" x14ac:dyDescent="0.25">
      <c r="B25" s="88" t="s">
        <v>131</v>
      </c>
      <c r="C25" s="92" t="s">
        <v>168</v>
      </c>
      <c r="D25" s="88" t="s">
        <v>169</v>
      </c>
      <c r="E25" s="56">
        <v>6</v>
      </c>
      <c r="F25" s="88">
        <v>101.61</v>
      </c>
      <c r="G25" s="24">
        <f t="shared" si="0"/>
        <v>609.66</v>
      </c>
      <c r="H25" s="88">
        <v>50.81</v>
      </c>
      <c r="I25" s="26">
        <f t="shared" si="1"/>
        <v>304.86</v>
      </c>
    </row>
    <row r="26" spans="2:9" ht="30" x14ac:dyDescent="0.25">
      <c r="B26" s="89" t="s">
        <v>132</v>
      </c>
      <c r="C26" s="93" t="s">
        <v>170</v>
      </c>
      <c r="D26" s="89" t="s">
        <v>169</v>
      </c>
      <c r="E26" s="58">
        <v>14</v>
      </c>
      <c r="F26" s="89">
        <v>82.94</v>
      </c>
      <c r="G26" s="24">
        <f t="shared" si="0"/>
        <v>1161.1600000000001</v>
      </c>
      <c r="H26" s="89">
        <v>41.47</v>
      </c>
      <c r="I26" s="26">
        <f t="shared" si="1"/>
        <v>580.58000000000004</v>
      </c>
    </row>
    <row r="27" spans="2:9" x14ac:dyDescent="0.25">
      <c r="B27" s="88" t="s">
        <v>136</v>
      </c>
      <c r="C27" s="92" t="s">
        <v>97</v>
      </c>
      <c r="D27" s="88" t="s">
        <v>173</v>
      </c>
      <c r="E27" s="53">
        <v>1</v>
      </c>
      <c r="F27" s="88">
        <v>64.069999999999993</v>
      </c>
      <c r="G27" s="24">
        <f t="shared" si="0"/>
        <v>64.069999999999993</v>
      </c>
      <c r="H27" s="88">
        <v>32.04</v>
      </c>
      <c r="I27" s="26">
        <f t="shared" si="1"/>
        <v>32.04</v>
      </c>
    </row>
    <row r="28" spans="2:9" x14ac:dyDescent="0.25">
      <c r="B28" s="89" t="s">
        <v>137</v>
      </c>
      <c r="C28" s="93" t="s">
        <v>97</v>
      </c>
      <c r="D28" s="89" t="s">
        <v>167</v>
      </c>
      <c r="E28" s="58">
        <v>1</v>
      </c>
      <c r="F28" s="89">
        <v>92.94</v>
      </c>
      <c r="G28" s="24">
        <f t="shared" si="0"/>
        <v>92.94</v>
      </c>
      <c r="H28" s="89">
        <v>46.47</v>
      </c>
      <c r="I28" s="26">
        <f t="shared" si="1"/>
        <v>46.47</v>
      </c>
    </row>
    <row r="29" spans="2:9" x14ac:dyDescent="0.25">
      <c r="B29" s="88" t="s">
        <v>142</v>
      </c>
      <c r="C29" s="92" t="s">
        <v>103</v>
      </c>
      <c r="D29" s="88" t="s">
        <v>178</v>
      </c>
      <c r="E29" s="58">
        <v>1</v>
      </c>
      <c r="F29" s="88">
        <v>71.400000000000006</v>
      </c>
      <c r="G29" s="24">
        <f t="shared" si="0"/>
        <v>71.400000000000006</v>
      </c>
      <c r="H29" s="88">
        <v>35.700000000000003</v>
      </c>
      <c r="I29" s="26">
        <f t="shared" si="1"/>
        <v>35.700000000000003</v>
      </c>
    </row>
    <row r="30" spans="2:9" x14ac:dyDescent="0.25">
      <c r="B30" s="89" t="s">
        <v>143</v>
      </c>
      <c r="C30" s="93" t="s">
        <v>104</v>
      </c>
      <c r="D30" s="89" t="s">
        <v>179</v>
      </c>
      <c r="E30" s="58">
        <v>1</v>
      </c>
      <c r="F30" s="89">
        <v>27.64</v>
      </c>
      <c r="G30" s="24">
        <f t="shared" si="0"/>
        <v>27.64</v>
      </c>
      <c r="H30" s="89">
        <v>13.82</v>
      </c>
      <c r="I30" s="26">
        <f t="shared" si="1"/>
        <v>13.82</v>
      </c>
    </row>
    <row r="31" spans="2:9" x14ac:dyDescent="0.25">
      <c r="B31" s="88" t="s">
        <v>144</v>
      </c>
      <c r="C31" s="92" t="s">
        <v>103</v>
      </c>
      <c r="D31" s="88" t="s">
        <v>157</v>
      </c>
      <c r="E31" s="58">
        <v>1</v>
      </c>
      <c r="F31" s="88">
        <v>44.69</v>
      </c>
      <c r="G31" s="24">
        <f t="shared" si="0"/>
        <v>44.69</v>
      </c>
      <c r="H31" s="88">
        <v>22.35</v>
      </c>
      <c r="I31" s="26">
        <f t="shared" si="1"/>
        <v>22.35</v>
      </c>
    </row>
    <row r="32" spans="2:9" x14ac:dyDescent="0.25">
      <c r="B32" s="89" t="s">
        <v>145</v>
      </c>
      <c r="C32" s="93" t="s">
        <v>103</v>
      </c>
      <c r="D32" s="89" t="s">
        <v>180</v>
      </c>
      <c r="E32" s="58">
        <v>1</v>
      </c>
      <c r="F32" s="89">
        <v>163.86</v>
      </c>
      <c r="G32" s="24">
        <f t="shared" si="0"/>
        <v>163.86</v>
      </c>
      <c r="H32" s="89">
        <v>81.93</v>
      </c>
      <c r="I32" s="26">
        <f t="shared" si="1"/>
        <v>81.93</v>
      </c>
    </row>
    <row r="33" spans="2:9" x14ac:dyDescent="0.25">
      <c r="B33" s="88" t="s">
        <v>149</v>
      </c>
      <c r="C33" s="92" t="s">
        <v>104</v>
      </c>
      <c r="D33" s="88" t="s">
        <v>182</v>
      </c>
      <c r="E33" s="56">
        <v>1</v>
      </c>
      <c r="F33" s="88">
        <v>44.04</v>
      </c>
      <c r="G33" s="24">
        <f t="shared" si="0"/>
        <v>44.04</v>
      </c>
      <c r="H33" s="88">
        <v>22.02</v>
      </c>
      <c r="I33" s="26">
        <f t="shared" si="1"/>
        <v>22.02</v>
      </c>
    </row>
    <row r="34" spans="2:9" x14ac:dyDescent="0.25">
      <c r="B34" s="89" t="s">
        <v>150</v>
      </c>
      <c r="C34" s="93" t="s">
        <v>104</v>
      </c>
      <c r="D34" s="89" t="s">
        <v>157</v>
      </c>
      <c r="E34" s="56">
        <v>1</v>
      </c>
      <c r="F34" s="89">
        <v>50.62</v>
      </c>
      <c r="G34" s="24">
        <f t="shared" si="0"/>
        <v>50.62</v>
      </c>
      <c r="H34" s="89">
        <v>25.31</v>
      </c>
      <c r="I34" s="26">
        <f t="shared" si="1"/>
        <v>25.31</v>
      </c>
    </row>
    <row r="35" spans="2:9" x14ac:dyDescent="0.25">
      <c r="B35" s="67"/>
      <c r="C35" s="68"/>
      <c r="D35" s="68"/>
      <c r="E35" s="68"/>
      <c r="F35" s="69"/>
      <c r="G35" s="27"/>
      <c r="H35" s="28" t="s">
        <v>16</v>
      </c>
      <c r="I35" s="29">
        <f>SUM(I15:I34)</f>
        <v>2907.8599999999997</v>
      </c>
    </row>
    <row r="36" spans="2:9" x14ac:dyDescent="0.25">
      <c r="B36" s="30"/>
      <c r="C36" s="31"/>
      <c r="D36" s="32" t="s">
        <v>17</v>
      </c>
      <c r="E36" s="70">
        <f>SUM(G15:G34)</f>
        <v>5815.2999999999975</v>
      </c>
      <c r="F36" s="71"/>
      <c r="G36" s="33"/>
      <c r="H36" s="28" t="s">
        <v>18</v>
      </c>
      <c r="I36" s="34">
        <v>0</v>
      </c>
    </row>
    <row r="37" spans="2:9" x14ac:dyDescent="0.25">
      <c r="B37" s="30"/>
      <c r="C37" s="31"/>
      <c r="D37" s="32" t="s">
        <v>19</v>
      </c>
      <c r="E37" s="70">
        <f>SUM(I15:I34)</f>
        <v>2907.8599999999997</v>
      </c>
      <c r="F37" s="71"/>
      <c r="G37" s="33"/>
      <c r="H37" s="35" t="s">
        <v>20</v>
      </c>
      <c r="I37" s="34">
        <v>0</v>
      </c>
    </row>
    <row r="38" spans="2:9" x14ac:dyDescent="0.25">
      <c r="B38" s="30"/>
      <c r="C38" s="31"/>
      <c r="D38" s="32" t="s">
        <v>21</v>
      </c>
      <c r="E38" s="80">
        <f>E36-E37</f>
        <v>2907.4399999999978</v>
      </c>
      <c r="F38" s="81"/>
      <c r="G38" s="36"/>
      <c r="H38" s="28" t="s">
        <v>22</v>
      </c>
      <c r="I38" s="37">
        <f>SUM(I35:I37)</f>
        <v>2907.8599999999997</v>
      </c>
    </row>
    <row r="39" spans="2:9" x14ac:dyDescent="0.25">
      <c r="B39" s="30"/>
      <c r="C39" s="31"/>
      <c r="D39" s="32"/>
      <c r="E39" s="82"/>
      <c r="F39" s="83"/>
      <c r="G39" s="38"/>
      <c r="H39" s="28" t="s">
        <v>23</v>
      </c>
      <c r="I39" s="37">
        <f>I38*0.05</f>
        <v>145.393</v>
      </c>
    </row>
    <row r="40" spans="2:9" x14ac:dyDescent="0.25">
      <c r="B40" s="30"/>
      <c r="C40" s="31"/>
      <c r="D40" s="39"/>
      <c r="E40" s="39"/>
      <c r="F40" s="40"/>
      <c r="G40" s="40"/>
      <c r="H40" s="28" t="s">
        <v>24</v>
      </c>
      <c r="I40" s="34"/>
    </row>
    <row r="41" spans="2:9" ht="15.75" x14ac:dyDescent="0.25">
      <c r="B41" s="77" t="s">
        <v>25</v>
      </c>
      <c r="C41" s="78"/>
      <c r="D41" s="78"/>
      <c r="E41" s="78"/>
      <c r="F41" s="79"/>
      <c r="G41" s="41"/>
      <c r="H41" s="42" t="s">
        <v>26</v>
      </c>
      <c r="I41" s="43">
        <f>SUM(I38:I40)</f>
        <v>3053.2529999999997</v>
      </c>
    </row>
  </sheetData>
  <autoFilter ref="B14:I41" xr:uid="{627AEAAF-E9D4-4F41-920A-F55BC0791038}"/>
  <mergeCells count="25">
    <mergeCell ref="B41:F41"/>
    <mergeCell ref="F13:I13"/>
    <mergeCell ref="B35:F35"/>
    <mergeCell ref="E36:F36"/>
    <mergeCell ref="E37:F37"/>
    <mergeCell ref="E38:F38"/>
    <mergeCell ref="E39:F39"/>
    <mergeCell ref="C11:D11"/>
    <mergeCell ref="E11:F11"/>
    <mergeCell ref="H11:I11"/>
    <mergeCell ref="C12:D12"/>
    <mergeCell ref="E12:F12"/>
    <mergeCell ref="H12:I12"/>
    <mergeCell ref="C9:D9"/>
    <mergeCell ref="E9:F9"/>
    <mergeCell ref="H9:I9"/>
    <mergeCell ref="C10:D10"/>
    <mergeCell ref="E10:F10"/>
    <mergeCell ref="H10:I10"/>
    <mergeCell ref="E1:F5"/>
    <mergeCell ref="H1:I5"/>
    <mergeCell ref="C7:D7"/>
    <mergeCell ref="C8:D8"/>
    <mergeCell ref="E8:F8"/>
    <mergeCell ref="H8:I8"/>
  </mergeCells>
  <hyperlinks>
    <hyperlink ref="C11" r:id="rId1" xr:uid="{2338B641-6D88-408A-A36E-7E78EEE5C4C6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D4A5F-3A2C-4DA2-9F3F-238E58578600}">
  <dimension ref="B1:I29"/>
  <sheetViews>
    <sheetView workbookViewId="0">
      <selection activeCell="B15" sqref="B15:H22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6.140625" bestFit="1" customWidth="1"/>
    <col min="7" max="7" width="14.710937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60" t="s">
        <v>27</v>
      </c>
      <c r="F1" s="60"/>
      <c r="G1" s="44"/>
      <c r="H1" s="60" t="s">
        <v>33</v>
      </c>
      <c r="I1" s="61"/>
    </row>
    <row r="2" spans="2:9" ht="15" customHeight="1" x14ac:dyDescent="0.25">
      <c r="B2" s="4"/>
      <c r="E2" s="62"/>
      <c r="F2" s="62"/>
      <c r="G2" s="45"/>
      <c r="H2" s="62"/>
      <c r="I2" s="63"/>
    </row>
    <row r="3" spans="2:9" ht="15" customHeight="1" x14ac:dyDescent="0.25">
      <c r="B3" s="4"/>
      <c r="E3" s="62"/>
      <c r="F3" s="62"/>
      <c r="G3" s="45"/>
      <c r="H3" s="62"/>
      <c r="I3" s="63"/>
    </row>
    <row r="4" spans="2:9" ht="15" customHeight="1" x14ac:dyDescent="0.25">
      <c r="B4" s="4"/>
      <c r="E4" s="62"/>
      <c r="F4" s="62"/>
      <c r="G4" s="45"/>
      <c r="H4" s="62"/>
      <c r="I4" s="63"/>
    </row>
    <row r="5" spans="2:9" ht="15" customHeight="1" x14ac:dyDescent="0.25">
      <c r="B5" s="5"/>
      <c r="C5" s="1"/>
      <c r="D5" s="1"/>
      <c r="E5" s="64"/>
      <c r="F5" s="64"/>
      <c r="G5" s="46"/>
      <c r="H5" s="64"/>
      <c r="I5" s="65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7" t="s">
        <v>6</v>
      </c>
      <c r="C7" s="84" t="s">
        <v>37</v>
      </c>
      <c r="D7" s="85"/>
      <c r="E7" s="9" t="s">
        <v>7</v>
      </c>
      <c r="F7" s="10" t="e">
        <f>#REF!</f>
        <v>#REF!</v>
      </c>
      <c r="G7" s="10"/>
      <c r="H7" s="11" t="s">
        <v>8</v>
      </c>
      <c r="I7" s="12"/>
    </row>
    <row r="8" spans="2:9" x14ac:dyDescent="0.25">
      <c r="B8" s="48" t="s">
        <v>9</v>
      </c>
      <c r="C8" s="84" t="s">
        <v>38</v>
      </c>
      <c r="D8" s="85"/>
      <c r="E8" s="72" t="s">
        <v>10</v>
      </c>
      <c r="F8" s="72"/>
      <c r="G8" s="13"/>
      <c r="H8" s="76">
        <v>13064411532</v>
      </c>
      <c r="I8" s="76"/>
    </row>
    <row r="9" spans="2:9" x14ac:dyDescent="0.25">
      <c r="B9" s="48" t="s">
        <v>11</v>
      </c>
      <c r="C9" s="84" t="s">
        <v>39</v>
      </c>
      <c r="D9" s="85"/>
      <c r="E9" s="72" t="s">
        <v>12</v>
      </c>
      <c r="F9" s="72"/>
      <c r="G9" s="13"/>
      <c r="H9" s="75"/>
      <c r="I9" s="75"/>
    </row>
    <row r="10" spans="2:9" x14ac:dyDescent="0.25">
      <c r="B10" s="48"/>
      <c r="C10" s="84"/>
      <c r="D10" s="85"/>
      <c r="E10" s="72" t="s">
        <v>13</v>
      </c>
      <c r="F10" s="72"/>
      <c r="G10" s="13"/>
      <c r="H10" s="73"/>
      <c r="I10" s="73"/>
    </row>
    <row r="11" spans="2:9" x14ac:dyDescent="0.25">
      <c r="B11" s="48"/>
      <c r="C11" s="86" t="s">
        <v>40</v>
      </c>
      <c r="D11" s="85"/>
      <c r="E11" s="72"/>
      <c r="F11" s="72"/>
      <c r="G11" s="13"/>
      <c r="H11" s="73"/>
      <c r="I11" s="73"/>
    </row>
    <row r="12" spans="2:9" x14ac:dyDescent="0.25">
      <c r="B12" s="49"/>
      <c r="C12" s="84" t="e">
        <f>#REF!</f>
        <v>#REF!</v>
      </c>
      <c r="D12" s="85"/>
      <c r="E12" s="87"/>
      <c r="F12" s="87"/>
      <c r="G12" s="14"/>
      <c r="H12" s="74"/>
      <c r="I12" s="74"/>
    </row>
    <row r="13" spans="2:9" ht="15.75" thickBot="1" x14ac:dyDescent="0.3">
      <c r="B13" s="15"/>
      <c r="C13" s="16"/>
      <c r="D13" s="16"/>
      <c r="E13" s="16"/>
      <c r="F13" s="66" t="s">
        <v>3</v>
      </c>
      <c r="G13" s="66"/>
      <c r="H13" s="66"/>
      <c r="I13" s="66"/>
    </row>
    <row r="14" spans="2:9" ht="15.75" thickBot="1" x14ac:dyDescent="0.3">
      <c r="B14" s="17" t="s">
        <v>0</v>
      </c>
      <c r="C14" s="18" t="s">
        <v>14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15</v>
      </c>
    </row>
    <row r="15" spans="2:9" x14ac:dyDescent="0.25">
      <c r="B15" s="88" t="s">
        <v>183</v>
      </c>
      <c r="C15" s="92" t="s">
        <v>97</v>
      </c>
      <c r="D15" s="88" t="s">
        <v>191</v>
      </c>
      <c r="E15" s="56">
        <v>1</v>
      </c>
      <c r="F15" s="88">
        <v>1202.8</v>
      </c>
      <c r="G15" s="25">
        <f>ROUND(E15*F15,2)</f>
        <v>1202.8</v>
      </c>
      <c r="H15" s="88">
        <v>781.82</v>
      </c>
      <c r="I15" s="26">
        <f t="shared" ref="I15:I22" si="0">ROUND(E15*H15,2)</f>
        <v>781.82</v>
      </c>
    </row>
    <row r="16" spans="2:9" x14ac:dyDescent="0.25">
      <c r="B16" s="89" t="s">
        <v>184</v>
      </c>
      <c r="C16" s="93" t="s">
        <v>192</v>
      </c>
      <c r="D16" s="89" t="s">
        <v>193</v>
      </c>
      <c r="E16" s="56">
        <v>3</v>
      </c>
      <c r="F16" s="89">
        <v>11315.44</v>
      </c>
      <c r="G16" s="25">
        <f t="shared" ref="G16:G22" si="1">ROUND(E16*F16,2)</f>
        <v>33946.32</v>
      </c>
      <c r="H16" s="89">
        <v>7355.04</v>
      </c>
      <c r="I16" s="26">
        <f t="shared" si="0"/>
        <v>22065.119999999999</v>
      </c>
    </row>
    <row r="17" spans="2:9" x14ac:dyDescent="0.25">
      <c r="B17" s="88" t="s">
        <v>185</v>
      </c>
      <c r="C17" s="92" t="s">
        <v>192</v>
      </c>
      <c r="D17" s="88" t="s">
        <v>194</v>
      </c>
      <c r="E17" s="56">
        <v>3</v>
      </c>
      <c r="F17" s="88">
        <v>6358.4</v>
      </c>
      <c r="G17" s="25">
        <f t="shared" si="1"/>
        <v>19075.2</v>
      </c>
      <c r="H17" s="88">
        <v>4132.96</v>
      </c>
      <c r="I17" s="26">
        <f t="shared" si="0"/>
        <v>12398.88</v>
      </c>
    </row>
    <row r="18" spans="2:9" x14ac:dyDescent="0.25">
      <c r="B18" s="89" t="s">
        <v>186</v>
      </c>
      <c r="C18" s="93" t="s">
        <v>192</v>
      </c>
      <c r="D18" s="89" t="s">
        <v>195</v>
      </c>
      <c r="E18" s="56">
        <v>3</v>
      </c>
      <c r="F18" s="89">
        <v>4358.34</v>
      </c>
      <c r="G18" s="25">
        <f t="shared" si="1"/>
        <v>13075.02</v>
      </c>
      <c r="H18" s="89">
        <v>2832.92</v>
      </c>
      <c r="I18" s="26">
        <f t="shared" si="0"/>
        <v>8498.76</v>
      </c>
    </row>
    <row r="19" spans="2:9" x14ac:dyDescent="0.25">
      <c r="B19" s="88" t="s">
        <v>187</v>
      </c>
      <c r="C19" s="92" t="s">
        <v>96</v>
      </c>
      <c r="D19" s="88" t="s">
        <v>195</v>
      </c>
      <c r="E19" s="56">
        <v>1</v>
      </c>
      <c r="F19" s="88">
        <v>4541.33</v>
      </c>
      <c r="G19" s="25">
        <f t="shared" si="1"/>
        <v>4541.33</v>
      </c>
      <c r="H19" s="88">
        <v>2951.86</v>
      </c>
      <c r="I19" s="26">
        <f t="shared" si="0"/>
        <v>2951.86</v>
      </c>
    </row>
    <row r="20" spans="2:9" x14ac:dyDescent="0.25">
      <c r="B20" s="89" t="s">
        <v>188</v>
      </c>
      <c r="C20" s="93" t="s">
        <v>96</v>
      </c>
      <c r="D20" s="89" t="s">
        <v>193</v>
      </c>
      <c r="E20" s="56">
        <v>1</v>
      </c>
      <c r="F20" s="89">
        <v>10303.379999999999</v>
      </c>
      <c r="G20" s="25">
        <f t="shared" si="1"/>
        <v>10303.379999999999</v>
      </c>
      <c r="H20" s="89">
        <v>6697.2</v>
      </c>
      <c r="I20" s="26">
        <f t="shared" si="0"/>
        <v>6697.2</v>
      </c>
    </row>
    <row r="21" spans="2:9" x14ac:dyDescent="0.25">
      <c r="B21" s="88" t="s">
        <v>189</v>
      </c>
      <c r="C21" s="92" t="s">
        <v>96</v>
      </c>
      <c r="D21" s="88" t="s">
        <v>194</v>
      </c>
      <c r="E21" s="56">
        <v>1</v>
      </c>
      <c r="F21" s="88">
        <v>10665.51</v>
      </c>
      <c r="G21" s="25">
        <f t="shared" si="1"/>
        <v>10665.51</v>
      </c>
      <c r="H21" s="88">
        <v>6932.58</v>
      </c>
      <c r="I21" s="26">
        <f t="shared" si="0"/>
        <v>6932.58</v>
      </c>
    </row>
    <row r="22" spans="2:9" x14ac:dyDescent="0.25">
      <c r="B22" s="89" t="s">
        <v>190</v>
      </c>
      <c r="C22" s="93" t="s">
        <v>103</v>
      </c>
      <c r="D22" s="89" t="s">
        <v>193</v>
      </c>
      <c r="E22" s="56">
        <v>1</v>
      </c>
      <c r="F22" s="89">
        <v>9325.73</v>
      </c>
      <c r="G22" s="25">
        <f t="shared" si="1"/>
        <v>9325.73</v>
      </c>
      <c r="H22" s="89">
        <v>6061.72</v>
      </c>
      <c r="I22" s="26">
        <f t="shared" si="0"/>
        <v>6061.72</v>
      </c>
    </row>
    <row r="23" spans="2:9" x14ac:dyDescent="0.25">
      <c r="B23" s="67"/>
      <c r="C23" s="68"/>
      <c r="D23" s="68"/>
      <c r="E23" s="68"/>
      <c r="F23" s="69"/>
      <c r="G23" s="27"/>
      <c r="H23" s="28" t="s">
        <v>16</v>
      </c>
      <c r="I23" s="29">
        <f>SUM(I15:I22)</f>
        <v>66387.94</v>
      </c>
    </row>
    <row r="24" spans="2:9" x14ac:dyDescent="0.25">
      <c r="B24" s="30"/>
      <c r="C24" s="31"/>
      <c r="D24" s="32" t="s">
        <v>17</v>
      </c>
      <c r="E24" s="70">
        <f>SUM(G15:G22)</f>
        <v>102135.29000000001</v>
      </c>
      <c r="F24" s="71"/>
      <c r="G24" s="33"/>
      <c r="H24" s="28" t="s">
        <v>18</v>
      </c>
      <c r="I24" s="34">
        <v>0</v>
      </c>
    </row>
    <row r="25" spans="2:9" x14ac:dyDescent="0.25">
      <c r="B25" s="30"/>
      <c r="C25" s="31"/>
      <c r="D25" s="32" t="s">
        <v>19</v>
      </c>
      <c r="E25" s="70">
        <f>SUM(I15:I22)</f>
        <v>66387.94</v>
      </c>
      <c r="F25" s="71"/>
      <c r="G25" s="33"/>
      <c r="H25" s="35" t="s">
        <v>20</v>
      </c>
      <c r="I25" s="34">
        <v>0</v>
      </c>
    </row>
    <row r="26" spans="2:9" x14ac:dyDescent="0.25">
      <c r="B26" s="30"/>
      <c r="C26" s="31"/>
      <c r="D26" s="32" t="s">
        <v>21</v>
      </c>
      <c r="E26" s="80">
        <f>E24-E25</f>
        <v>35747.350000000006</v>
      </c>
      <c r="F26" s="81"/>
      <c r="G26" s="36"/>
      <c r="H26" s="28" t="s">
        <v>22</v>
      </c>
      <c r="I26" s="37">
        <f>SUM(I23:I25)</f>
        <v>66387.94</v>
      </c>
    </row>
    <row r="27" spans="2:9" x14ac:dyDescent="0.25">
      <c r="B27" s="30"/>
      <c r="C27" s="31"/>
      <c r="D27" s="32"/>
      <c r="E27" s="82"/>
      <c r="F27" s="83"/>
      <c r="G27" s="38"/>
      <c r="H27" s="28" t="s">
        <v>23</v>
      </c>
      <c r="I27" s="37">
        <f>I26*0.05</f>
        <v>3319.3970000000004</v>
      </c>
    </row>
    <row r="28" spans="2:9" x14ac:dyDescent="0.25">
      <c r="B28" s="30"/>
      <c r="C28" s="31"/>
      <c r="D28" s="39"/>
      <c r="E28" s="39"/>
      <c r="F28" s="40"/>
      <c r="G28" s="40"/>
      <c r="H28" s="28" t="s">
        <v>24</v>
      </c>
      <c r="I28" s="34"/>
    </row>
    <row r="29" spans="2:9" ht="15.75" x14ac:dyDescent="0.25">
      <c r="B29" s="77" t="s">
        <v>25</v>
      </c>
      <c r="C29" s="78"/>
      <c r="D29" s="78"/>
      <c r="E29" s="78"/>
      <c r="F29" s="79"/>
      <c r="G29" s="41"/>
      <c r="H29" s="42" t="s">
        <v>26</v>
      </c>
      <c r="I29" s="43">
        <f>SUM(I26:I28)</f>
        <v>69707.337</v>
      </c>
    </row>
  </sheetData>
  <autoFilter ref="B14:I29" xr:uid="{385D4A5F-3A2C-4DA2-9F3F-238E58578600}"/>
  <mergeCells count="25">
    <mergeCell ref="C10:D10"/>
    <mergeCell ref="C11:D11"/>
    <mergeCell ref="C12:D12"/>
    <mergeCell ref="B29:F29"/>
    <mergeCell ref="E1:F5"/>
    <mergeCell ref="E26:F26"/>
    <mergeCell ref="E27:F27"/>
    <mergeCell ref="C8:D8"/>
    <mergeCell ref="C9:D9"/>
    <mergeCell ref="H1:I5"/>
    <mergeCell ref="F13:I13"/>
    <mergeCell ref="B23:F23"/>
    <mergeCell ref="E24:F24"/>
    <mergeCell ref="E25:F25"/>
    <mergeCell ref="E11:F11"/>
    <mergeCell ref="H11:I11"/>
    <mergeCell ref="E8:F8"/>
    <mergeCell ref="E12:F12"/>
    <mergeCell ref="H12:I12"/>
    <mergeCell ref="E10:F10"/>
    <mergeCell ref="H10:I10"/>
    <mergeCell ref="H8:I8"/>
    <mergeCell ref="E9:F9"/>
    <mergeCell ref="H9:I9"/>
    <mergeCell ref="C7:D7"/>
  </mergeCells>
  <hyperlinks>
    <hyperlink ref="C11" r:id="rId1" xr:uid="{1E8F623B-8030-4144-BEFA-70C445B1160C}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AEAAF-E9D4-4F41-920A-F55BC0791038}">
  <dimension ref="B1:I114"/>
  <sheetViews>
    <sheetView topLeftCell="A88" workbookViewId="0">
      <selection activeCell="B15" sqref="B15:H107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5.85546875" customWidth="1"/>
    <col min="7" max="7" width="14.710937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60" t="s">
        <v>27</v>
      </c>
      <c r="F1" s="60"/>
      <c r="G1" s="44"/>
      <c r="H1" s="60" t="s">
        <v>35</v>
      </c>
      <c r="I1" s="61"/>
    </row>
    <row r="2" spans="2:9" ht="15" customHeight="1" x14ac:dyDescent="0.25">
      <c r="B2" s="4"/>
      <c r="E2" s="62"/>
      <c r="F2" s="62"/>
      <c r="G2" s="45"/>
      <c r="H2" s="62"/>
      <c r="I2" s="63"/>
    </row>
    <row r="3" spans="2:9" ht="15" customHeight="1" x14ac:dyDescent="0.25">
      <c r="B3" s="4"/>
      <c r="E3" s="62"/>
      <c r="F3" s="62"/>
      <c r="G3" s="45"/>
      <c r="H3" s="62"/>
      <c r="I3" s="63"/>
    </row>
    <row r="4" spans="2:9" ht="15" customHeight="1" x14ac:dyDescent="0.25">
      <c r="B4" s="4"/>
      <c r="E4" s="62"/>
      <c r="F4" s="62"/>
      <c r="G4" s="45"/>
      <c r="H4" s="62"/>
      <c r="I4" s="63"/>
    </row>
    <row r="5" spans="2:9" ht="15" customHeight="1" x14ac:dyDescent="0.25">
      <c r="B5" s="5"/>
      <c r="C5" s="1"/>
      <c r="D5" s="1"/>
      <c r="E5" s="64"/>
      <c r="F5" s="64"/>
      <c r="G5" s="46"/>
      <c r="H5" s="64"/>
      <c r="I5" s="65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7" t="s">
        <v>6</v>
      </c>
      <c r="C7" s="84" t="s">
        <v>37</v>
      </c>
      <c r="D7" s="85"/>
      <c r="E7" s="9" t="s">
        <v>7</v>
      </c>
      <c r="F7" s="10" t="e">
        <f>#REF!</f>
        <v>#REF!</v>
      </c>
      <c r="G7" s="10"/>
      <c r="H7" s="11" t="s">
        <v>8</v>
      </c>
      <c r="I7" s="12"/>
    </row>
    <row r="8" spans="2:9" x14ac:dyDescent="0.25">
      <c r="B8" s="48" t="s">
        <v>9</v>
      </c>
      <c r="C8" s="84" t="s">
        <v>38</v>
      </c>
      <c r="D8" s="85"/>
      <c r="E8" s="72" t="s">
        <v>10</v>
      </c>
      <c r="F8" s="72"/>
      <c r="G8" s="13"/>
      <c r="H8" s="76">
        <v>13064411532</v>
      </c>
      <c r="I8" s="76"/>
    </row>
    <row r="9" spans="2:9" x14ac:dyDescent="0.25">
      <c r="B9" s="48" t="s">
        <v>11</v>
      </c>
      <c r="C9" s="84" t="s">
        <v>39</v>
      </c>
      <c r="D9" s="85"/>
      <c r="E9" s="72" t="s">
        <v>12</v>
      </c>
      <c r="F9" s="72"/>
      <c r="G9" s="13"/>
      <c r="H9" s="75"/>
      <c r="I9" s="75"/>
    </row>
    <row r="10" spans="2:9" x14ac:dyDescent="0.25">
      <c r="B10" s="48"/>
      <c r="C10" s="84"/>
      <c r="D10" s="85"/>
      <c r="E10" s="72" t="s">
        <v>13</v>
      </c>
      <c r="F10" s="72"/>
      <c r="G10" s="13"/>
      <c r="H10" s="73"/>
      <c r="I10" s="73"/>
    </row>
    <row r="11" spans="2:9" x14ac:dyDescent="0.25">
      <c r="B11" s="48"/>
      <c r="C11" s="86" t="s">
        <v>40</v>
      </c>
      <c r="D11" s="85"/>
      <c r="E11" s="72"/>
      <c r="F11" s="72"/>
      <c r="G11" s="13"/>
      <c r="H11" s="73"/>
      <c r="I11" s="73"/>
    </row>
    <row r="12" spans="2:9" x14ac:dyDescent="0.25">
      <c r="B12" s="49"/>
      <c r="C12" s="84"/>
      <c r="D12" s="85"/>
      <c r="E12" s="87"/>
      <c r="F12" s="87"/>
      <c r="G12" s="14"/>
      <c r="H12" s="74"/>
      <c r="I12" s="74"/>
    </row>
    <row r="13" spans="2:9" ht="15.75" thickBot="1" x14ac:dyDescent="0.3">
      <c r="B13" s="15"/>
      <c r="C13" s="16"/>
      <c r="D13" s="16"/>
      <c r="E13" s="16"/>
      <c r="F13" s="66" t="s">
        <v>3</v>
      </c>
      <c r="G13" s="66"/>
      <c r="H13" s="66"/>
      <c r="I13" s="66"/>
    </row>
    <row r="14" spans="2:9" ht="15.75" thickBot="1" x14ac:dyDescent="0.3">
      <c r="B14" s="17" t="s">
        <v>0</v>
      </c>
      <c r="C14" s="18" t="s">
        <v>14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15</v>
      </c>
    </row>
    <row r="15" spans="2:9" x14ac:dyDescent="0.25">
      <c r="B15" s="88" t="s">
        <v>196</v>
      </c>
      <c r="C15" s="92" t="s">
        <v>48</v>
      </c>
      <c r="D15" s="88" t="s">
        <v>303</v>
      </c>
      <c r="E15" s="58">
        <v>2</v>
      </c>
      <c r="F15" s="88">
        <v>519.91</v>
      </c>
      <c r="G15" s="24">
        <f>ROUND(E15*F15,2)</f>
        <v>1039.82</v>
      </c>
      <c r="H15" s="88">
        <v>285.95</v>
      </c>
      <c r="I15" s="26">
        <f>ROUND(E15*H15,2)</f>
        <v>571.9</v>
      </c>
    </row>
    <row r="16" spans="2:9" x14ac:dyDescent="0.25">
      <c r="B16" s="89" t="s">
        <v>197</v>
      </c>
      <c r="C16" s="93" t="s">
        <v>172</v>
      </c>
      <c r="D16" s="89" t="s">
        <v>304</v>
      </c>
      <c r="E16" s="58">
        <v>1</v>
      </c>
      <c r="F16" s="89">
        <v>663.81</v>
      </c>
      <c r="G16" s="24">
        <f t="shared" ref="G16:G107" si="0">ROUND(E16*F16,2)</f>
        <v>663.81</v>
      </c>
      <c r="H16" s="89">
        <v>365.1</v>
      </c>
      <c r="I16" s="26">
        <f t="shared" ref="I16:I79" si="1">ROUND(E16*H16,2)</f>
        <v>365.1</v>
      </c>
    </row>
    <row r="17" spans="2:9" x14ac:dyDescent="0.25">
      <c r="B17" s="88" t="s">
        <v>198</v>
      </c>
      <c r="C17" s="92" t="s">
        <v>172</v>
      </c>
      <c r="D17" s="88" t="s">
        <v>305</v>
      </c>
      <c r="E17" s="58">
        <v>3</v>
      </c>
      <c r="F17" s="88">
        <v>684.66</v>
      </c>
      <c r="G17" s="24">
        <f t="shared" si="0"/>
        <v>2053.98</v>
      </c>
      <c r="H17" s="88">
        <v>376.56</v>
      </c>
      <c r="I17" s="26">
        <f t="shared" si="1"/>
        <v>1129.68</v>
      </c>
    </row>
    <row r="18" spans="2:9" x14ac:dyDescent="0.25">
      <c r="B18" s="89" t="s">
        <v>199</v>
      </c>
      <c r="C18" s="93" t="s">
        <v>172</v>
      </c>
      <c r="D18" s="89" t="s">
        <v>306</v>
      </c>
      <c r="E18" s="58">
        <v>3</v>
      </c>
      <c r="F18" s="89">
        <v>684.66</v>
      </c>
      <c r="G18" s="24">
        <f t="shared" si="0"/>
        <v>2053.98</v>
      </c>
      <c r="H18" s="89">
        <v>376.56</v>
      </c>
      <c r="I18" s="26">
        <f t="shared" si="1"/>
        <v>1129.68</v>
      </c>
    </row>
    <row r="19" spans="2:9" x14ac:dyDescent="0.25">
      <c r="B19" s="88" t="s">
        <v>200</v>
      </c>
      <c r="C19" s="92" t="s">
        <v>172</v>
      </c>
      <c r="D19" s="88" t="s">
        <v>307</v>
      </c>
      <c r="E19" s="58">
        <v>2</v>
      </c>
      <c r="F19" s="88">
        <v>668.88</v>
      </c>
      <c r="G19" s="24">
        <f t="shared" si="0"/>
        <v>1337.76</v>
      </c>
      <c r="H19" s="88">
        <v>367.88</v>
      </c>
      <c r="I19" s="26">
        <f t="shared" si="1"/>
        <v>735.76</v>
      </c>
    </row>
    <row r="20" spans="2:9" x14ac:dyDescent="0.25">
      <c r="B20" s="89" t="s">
        <v>201</v>
      </c>
      <c r="C20" s="93" t="s">
        <v>172</v>
      </c>
      <c r="D20" s="89" t="s">
        <v>308</v>
      </c>
      <c r="E20" s="58">
        <v>2</v>
      </c>
      <c r="F20" s="89">
        <v>1999.05</v>
      </c>
      <c r="G20" s="24">
        <f t="shared" si="0"/>
        <v>3998.1</v>
      </c>
      <c r="H20" s="89">
        <v>1099.48</v>
      </c>
      <c r="I20" s="26">
        <f t="shared" si="1"/>
        <v>2198.96</v>
      </c>
    </row>
    <row r="21" spans="2:9" ht="30" x14ac:dyDescent="0.25">
      <c r="B21" s="88" t="s">
        <v>202</v>
      </c>
      <c r="C21" s="92" t="s">
        <v>289</v>
      </c>
      <c r="D21" s="88" t="s">
        <v>309</v>
      </c>
      <c r="E21" s="58">
        <v>44</v>
      </c>
      <c r="F21" s="88">
        <v>13.95</v>
      </c>
      <c r="G21" s="24">
        <f t="shared" si="0"/>
        <v>613.79999999999995</v>
      </c>
      <c r="H21" s="88">
        <v>7.67</v>
      </c>
      <c r="I21" s="26">
        <f t="shared" si="1"/>
        <v>337.48</v>
      </c>
    </row>
    <row r="22" spans="2:9" ht="30" x14ac:dyDescent="0.25">
      <c r="B22" s="89" t="s">
        <v>203</v>
      </c>
      <c r="C22" s="93" t="s">
        <v>290</v>
      </c>
      <c r="D22" s="89" t="s">
        <v>310</v>
      </c>
      <c r="E22" s="58">
        <v>42</v>
      </c>
      <c r="F22" s="89">
        <v>24.11</v>
      </c>
      <c r="G22" s="24">
        <f t="shared" si="0"/>
        <v>1012.62</v>
      </c>
      <c r="H22" s="89">
        <v>13.26</v>
      </c>
      <c r="I22" s="26">
        <f t="shared" si="1"/>
        <v>556.91999999999996</v>
      </c>
    </row>
    <row r="23" spans="2:9" x14ac:dyDescent="0.25">
      <c r="B23" s="88" t="s">
        <v>204</v>
      </c>
      <c r="C23" s="92" t="s">
        <v>172</v>
      </c>
      <c r="D23" s="88" t="s">
        <v>311</v>
      </c>
      <c r="E23" s="58">
        <v>2</v>
      </c>
      <c r="F23" s="88">
        <v>471.51</v>
      </c>
      <c r="G23" s="24">
        <f t="shared" si="0"/>
        <v>943.02</v>
      </c>
      <c r="H23" s="88">
        <v>259.33</v>
      </c>
      <c r="I23" s="26">
        <f t="shared" si="1"/>
        <v>518.66</v>
      </c>
    </row>
    <row r="24" spans="2:9" x14ac:dyDescent="0.25">
      <c r="B24" s="89" t="s">
        <v>205</v>
      </c>
      <c r="C24" s="93" t="s">
        <v>172</v>
      </c>
      <c r="D24" s="89" t="s">
        <v>312</v>
      </c>
      <c r="E24" s="58">
        <v>3</v>
      </c>
      <c r="F24" s="89">
        <v>471.51</v>
      </c>
      <c r="G24" s="24">
        <f t="shared" si="0"/>
        <v>1414.53</v>
      </c>
      <c r="H24" s="89">
        <v>259.33</v>
      </c>
      <c r="I24" s="26">
        <f t="shared" si="1"/>
        <v>777.99</v>
      </c>
    </row>
    <row r="25" spans="2:9" x14ac:dyDescent="0.25">
      <c r="B25" s="88" t="s">
        <v>206</v>
      </c>
      <c r="C25" s="92" t="s">
        <v>172</v>
      </c>
      <c r="D25" s="88" t="s">
        <v>313</v>
      </c>
      <c r="E25" s="56">
        <v>3</v>
      </c>
      <c r="F25" s="88">
        <v>471.51</v>
      </c>
      <c r="G25" s="24">
        <f t="shared" si="0"/>
        <v>1414.53</v>
      </c>
      <c r="H25" s="88">
        <v>259.33</v>
      </c>
      <c r="I25" s="26">
        <f t="shared" si="1"/>
        <v>777.99</v>
      </c>
    </row>
    <row r="26" spans="2:9" x14ac:dyDescent="0.25">
      <c r="B26" s="89" t="s">
        <v>207</v>
      </c>
      <c r="C26" s="93" t="s">
        <v>172</v>
      </c>
      <c r="D26" s="89" t="s">
        <v>314</v>
      </c>
      <c r="E26" s="58">
        <v>1</v>
      </c>
      <c r="F26" s="89">
        <v>16239.69</v>
      </c>
      <c r="G26" s="24">
        <f t="shared" si="0"/>
        <v>16239.69</v>
      </c>
      <c r="H26" s="89">
        <v>8931.83</v>
      </c>
      <c r="I26" s="26">
        <f t="shared" si="1"/>
        <v>8931.83</v>
      </c>
    </row>
    <row r="27" spans="2:9" x14ac:dyDescent="0.25">
      <c r="B27" s="88" t="s">
        <v>208</v>
      </c>
      <c r="C27" s="94" t="s">
        <v>97</v>
      </c>
      <c r="D27" s="88" t="s">
        <v>315</v>
      </c>
      <c r="E27" s="53">
        <v>8</v>
      </c>
      <c r="F27" s="88">
        <v>33.270000000000003</v>
      </c>
      <c r="G27" s="24">
        <f t="shared" si="0"/>
        <v>266.16000000000003</v>
      </c>
      <c r="H27" s="88">
        <v>18.3</v>
      </c>
      <c r="I27" s="26">
        <f t="shared" si="1"/>
        <v>146.4</v>
      </c>
    </row>
    <row r="28" spans="2:9" x14ac:dyDescent="0.25">
      <c r="B28" s="89" t="s">
        <v>209</v>
      </c>
      <c r="C28" s="93" t="s">
        <v>90</v>
      </c>
      <c r="D28" s="89" t="s">
        <v>316</v>
      </c>
      <c r="E28" s="58">
        <v>6</v>
      </c>
      <c r="F28" s="89">
        <v>11.16</v>
      </c>
      <c r="G28" s="24">
        <f t="shared" si="0"/>
        <v>66.959999999999994</v>
      </c>
      <c r="H28" s="89">
        <v>6.14</v>
      </c>
      <c r="I28" s="26">
        <f t="shared" si="1"/>
        <v>36.840000000000003</v>
      </c>
    </row>
    <row r="29" spans="2:9" x14ac:dyDescent="0.25">
      <c r="B29" s="88" t="s">
        <v>210</v>
      </c>
      <c r="C29" s="92" t="s">
        <v>103</v>
      </c>
      <c r="D29" s="88" t="s">
        <v>317</v>
      </c>
      <c r="E29" s="58">
        <v>28</v>
      </c>
      <c r="F29" s="88">
        <v>4.3600000000000003</v>
      </c>
      <c r="G29" s="24">
        <f t="shared" si="0"/>
        <v>122.08</v>
      </c>
      <c r="H29" s="88">
        <v>2.4</v>
      </c>
      <c r="I29" s="26">
        <f t="shared" si="1"/>
        <v>67.2</v>
      </c>
    </row>
    <row r="30" spans="2:9" x14ac:dyDescent="0.25">
      <c r="B30" s="89" t="s">
        <v>211</v>
      </c>
      <c r="C30" s="93" t="s">
        <v>90</v>
      </c>
      <c r="D30" s="89" t="s">
        <v>318</v>
      </c>
      <c r="E30" s="58">
        <v>4</v>
      </c>
      <c r="F30" s="89">
        <v>6.07</v>
      </c>
      <c r="G30" s="24">
        <f t="shared" si="0"/>
        <v>24.28</v>
      </c>
      <c r="H30" s="89">
        <v>3.34</v>
      </c>
      <c r="I30" s="26">
        <f t="shared" si="1"/>
        <v>13.36</v>
      </c>
    </row>
    <row r="31" spans="2:9" x14ac:dyDescent="0.25">
      <c r="B31" s="88" t="s">
        <v>212</v>
      </c>
      <c r="C31" s="92" t="s">
        <v>91</v>
      </c>
      <c r="D31" s="88" t="s">
        <v>319</v>
      </c>
      <c r="E31" s="58">
        <v>4</v>
      </c>
      <c r="F31" s="88">
        <v>294.91000000000003</v>
      </c>
      <c r="G31" s="24">
        <f t="shared" si="0"/>
        <v>1179.6400000000001</v>
      </c>
      <c r="H31" s="88">
        <v>162.19999999999999</v>
      </c>
      <c r="I31" s="26">
        <f t="shared" si="1"/>
        <v>648.79999999999995</v>
      </c>
    </row>
    <row r="32" spans="2:9" x14ac:dyDescent="0.25">
      <c r="B32" s="89" t="s">
        <v>213</v>
      </c>
      <c r="C32" s="93" t="s">
        <v>91</v>
      </c>
      <c r="D32" s="89" t="s">
        <v>312</v>
      </c>
      <c r="E32" s="58">
        <v>6</v>
      </c>
      <c r="F32" s="89">
        <v>294.91000000000003</v>
      </c>
      <c r="G32" s="24">
        <f t="shared" si="0"/>
        <v>1769.46</v>
      </c>
      <c r="H32" s="89">
        <v>162.19999999999999</v>
      </c>
      <c r="I32" s="26">
        <f t="shared" si="1"/>
        <v>973.2</v>
      </c>
    </row>
    <row r="33" spans="2:9" x14ac:dyDescent="0.25">
      <c r="B33" s="88" t="s">
        <v>214</v>
      </c>
      <c r="C33" s="92" t="s">
        <v>91</v>
      </c>
      <c r="D33" s="88" t="s">
        <v>313</v>
      </c>
      <c r="E33" s="56">
        <v>6</v>
      </c>
      <c r="F33" s="88">
        <v>294.91000000000003</v>
      </c>
      <c r="G33" s="24">
        <f t="shared" si="0"/>
        <v>1769.46</v>
      </c>
      <c r="H33" s="88">
        <v>162.19999999999999</v>
      </c>
      <c r="I33" s="26">
        <f t="shared" si="1"/>
        <v>973.2</v>
      </c>
    </row>
    <row r="34" spans="2:9" x14ac:dyDescent="0.25">
      <c r="B34" s="89" t="s">
        <v>215</v>
      </c>
      <c r="C34" s="93" t="s">
        <v>172</v>
      </c>
      <c r="D34" s="89" t="s">
        <v>320</v>
      </c>
      <c r="E34" s="56">
        <v>6</v>
      </c>
      <c r="F34" s="89">
        <v>693.41</v>
      </c>
      <c r="G34" s="24">
        <f t="shared" si="0"/>
        <v>4160.46</v>
      </c>
      <c r="H34" s="89">
        <v>381.38</v>
      </c>
      <c r="I34" s="26">
        <f t="shared" si="1"/>
        <v>2288.2800000000002</v>
      </c>
    </row>
    <row r="35" spans="2:9" x14ac:dyDescent="0.25">
      <c r="B35" s="88" t="s">
        <v>216</v>
      </c>
      <c r="C35" s="92" t="s">
        <v>172</v>
      </c>
      <c r="D35" s="88" t="s">
        <v>321</v>
      </c>
      <c r="E35" s="56">
        <v>1</v>
      </c>
      <c r="F35" s="88">
        <v>866.83</v>
      </c>
      <c r="G35" s="24">
        <f t="shared" si="0"/>
        <v>866.83</v>
      </c>
      <c r="H35" s="88">
        <v>476.76</v>
      </c>
      <c r="I35" s="26">
        <f t="shared" si="1"/>
        <v>476.76</v>
      </c>
    </row>
    <row r="36" spans="2:9" x14ac:dyDescent="0.25">
      <c r="B36" s="89" t="s">
        <v>217</v>
      </c>
      <c r="C36" s="93" t="s">
        <v>172</v>
      </c>
      <c r="D36" s="89" t="s">
        <v>322</v>
      </c>
      <c r="E36" s="58">
        <v>1</v>
      </c>
      <c r="F36" s="89">
        <v>866.83</v>
      </c>
      <c r="G36" s="24">
        <f t="shared" si="0"/>
        <v>866.83</v>
      </c>
      <c r="H36" s="89">
        <v>476.76</v>
      </c>
      <c r="I36" s="26">
        <f t="shared" si="1"/>
        <v>476.76</v>
      </c>
    </row>
    <row r="37" spans="2:9" x14ac:dyDescent="0.25">
      <c r="B37" s="88" t="s">
        <v>218</v>
      </c>
      <c r="C37" s="92" t="s">
        <v>93</v>
      </c>
      <c r="D37" s="88" t="s">
        <v>323</v>
      </c>
      <c r="E37" s="58">
        <v>24</v>
      </c>
      <c r="F37" s="88">
        <v>135.5</v>
      </c>
      <c r="G37" s="24">
        <f t="shared" si="0"/>
        <v>3252</v>
      </c>
      <c r="H37" s="88">
        <v>74.53</v>
      </c>
      <c r="I37" s="26">
        <f t="shared" si="1"/>
        <v>1788.72</v>
      </c>
    </row>
    <row r="38" spans="2:9" x14ac:dyDescent="0.25">
      <c r="B38" s="89" t="s">
        <v>219</v>
      </c>
      <c r="C38" s="93" t="s">
        <v>291</v>
      </c>
      <c r="D38" s="89" t="s">
        <v>303</v>
      </c>
      <c r="E38" s="58">
        <v>16</v>
      </c>
      <c r="F38" s="89">
        <v>598.84</v>
      </c>
      <c r="G38" s="24">
        <f t="shared" si="0"/>
        <v>9581.44</v>
      </c>
      <c r="H38" s="89">
        <v>329.36</v>
      </c>
      <c r="I38" s="26">
        <f t="shared" si="1"/>
        <v>5269.76</v>
      </c>
    </row>
    <row r="39" spans="2:9" x14ac:dyDescent="0.25">
      <c r="B39" s="88" t="s">
        <v>220</v>
      </c>
      <c r="C39" s="92" t="s">
        <v>97</v>
      </c>
      <c r="D39" s="88" t="s">
        <v>316</v>
      </c>
      <c r="E39" s="58">
        <v>8</v>
      </c>
      <c r="F39" s="88">
        <v>16.36</v>
      </c>
      <c r="G39" s="24">
        <f t="shared" si="0"/>
        <v>130.88</v>
      </c>
      <c r="H39" s="88">
        <v>9</v>
      </c>
      <c r="I39" s="26">
        <f t="shared" si="1"/>
        <v>72</v>
      </c>
    </row>
    <row r="40" spans="2:9" x14ac:dyDescent="0.25">
      <c r="B40" s="89" t="s">
        <v>221</v>
      </c>
      <c r="C40" s="93" t="s">
        <v>90</v>
      </c>
      <c r="D40" s="89" t="s">
        <v>324</v>
      </c>
      <c r="E40" s="58">
        <v>84</v>
      </c>
      <c r="F40" s="89">
        <v>3.54</v>
      </c>
      <c r="G40" s="24">
        <f t="shared" si="0"/>
        <v>297.36</v>
      </c>
      <c r="H40" s="89">
        <v>1.95</v>
      </c>
      <c r="I40" s="26">
        <f t="shared" si="1"/>
        <v>163.80000000000001</v>
      </c>
    </row>
    <row r="41" spans="2:9" ht="30" x14ac:dyDescent="0.25">
      <c r="B41" s="88" t="s">
        <v>222</v>
      </c>
      <c r="C41" s="92" t="s">
        <v>292</v>
      </c>
      <c r="D41" s="88" t="s">
        <v>317</v>
      </c>
      <c r="E41" s="58">
        <v>420</v>
      </c>
      <c r="F41" s="88">
        <v>3.54</v>
      </c>
      <c r="G41" s="24">
        <f t="shared" si="0"/>
        <v>1486.8</v>
      </c>
      <c r="H41" s="88">
        <v>1.95</v>
      </c>
      <c r="I41" s="26">
        <f t="shared" si="1"/>
        <v>819</v>
      </c>
    </row>
    <row r="42" spans="2:9" x14ac:dyDescent="0.25">
      <c r="B42" s="89" t="s">
        <v>223</v>
      </c>
      <c r="C42" s="93" t="s">
        <v>293</v>
      </c>
      <c r="D42" s="89" t="s">
        <v>317</v>
      </c>
      <c r="E42" s="58">
        <v>152</v>
      </c>
      <c r="F42" s="89">
        <v>8</v>
      </c>
      <c r="G42" s="24">
        <f t="shared" si="0"/>
        <v>1216</v>
      </c>
      <c r="H42" s="89">
        <v>4.4000000000000004</v>
      </c>
      <c r="I42" s="26">
        <f t="shared" si="1"/>
        <v>668.8</v>
      </c>
    </row>
    <row r="43" spans="2:9" x14ac:dyDescent="0.25">
      <c r="B43" s="88" t="s">
        <v>224</v>
      </c>
      <c r="C43" s="92" t="s">
        <v>90</v>
      </c>
      <c r="D43" s="88" t="s">
        <v>316</v>
      </c>
      <c r="E43" s="58">
        <v>6</v>
      </c>
      <c r="F43" s="88">
        <v>136.91</v>
      </c>
      <c r="G43" s="24">
        <f t="shared" si="0"/>
        <v>821.46</v>
      </c>
      <c r="H43" s="88">
        <v>75.3</v>
      </c>
      <c r="I43" s="26">
        <f t="shared" si="1"/>
        <v>451.8</v>
      </c>
    </row>
    <row r="44" spans="2:9" x14ac:dyDescent="0.25">
      <c r="B44" s="89" t="s">
        <v>225</v>
      </c>
      <c r="C44" s="93" t="s">
        <v>97</v>
      </c>
      <c r="D44" s="89" t="s">
        <v>325</v>
      </c>
      <c r="E44" s="58">
        <v>4</v>
      </c>
      <c r="F44" s="89">
        <v>539.55999999999995</v>
      </c>
      <c r="G44" s="24"/>
      <c r="H44" s="89">
        <v>296.76</v>
      </c>
      <c r="I44" s="26">
        <f t="shared" si="1"/>
        <v>1187.04</v>
      </c>
    </row>
    <row r="45" spans="2:9" x14ac:dyDescent="0.25">
      <c r="B45" s="88" t="s">
        <v>226</v>
      </c>
      <c r="C45" s="92" t="s">
        <v>97</v>
      </c>
      <c r="D45" s="88" t="s">
        <v>307</v>
      </c>
      <c r="E45" s="58">
        <v>2</v>
      </c>
      <c r="F45" s="88">
        <v>862.53</v>
      </c>
      <c r="G45" s="24"/>
      <c r="H45" s="88">
        <v>474.39</v>
      </c>
      <c r="I45" s="26">
        <f t="shared" si="1"/>
        <v>948.78</v>
      </c>
    </row>
    <row r="46" spans="2:9" x14ac:dyDescent="0.25">
      <c r="B46" s="89" t="s">
        <v>227</v>
      </c>
      <c r="C46" s="93" t="s">
        <v>97</v>
      </c>
      <c r="D46" s="89" t="s">
        <v>307</v>
      </c>
      <c r="E46" s="58">
        <v>1</v>
      </c>
      <c r="F46" s="89">
        <v>381.69</v>
      </c>
      <c r="G46" s="24"/>
      <c r="H46" s="89">
        <v>209.93</v>
      </c>
      <c r="I46" s="26">
        <f t="shared" si="1"/>
        <v>209.93</v>
      </c>
    </row>
    <row r="47" spans="2:9" ht="30" x14ac:dyDescent="0.25">
      <c r="B47" s="88" t="s">
        <v>228</v>
      </c>
      <c r="C47" s="92" t="s">
        <v>294</v>
      </c>
      <c r="D47" s="88" t="s">
        <v>326</v>
      </c>
      <c r="E47" s="58">
        <v>52</v>
      </c>
      <c r="F47" s="88">
        <v>7.43</v>
      </c>
      <c r="G47" s="24"/>
      <c r="H47" s="88">
        <v>4.09</v>
      </c>
      <c r="I47" s="26">
        <f t="shared" si="1"/>
        <v>212.68</v>
      </c>
    </row>
    <row r="48" spans="2:9" x14ac:dyDescent="0.25">
      <c r="B48" s="89" t="s">
        <v>229</v>
      </c>
      <c r="C48" s="93" t="s">
        <v>172</v>
      </c>
      <c r="D48" s="89" t="s">
        <v>317</v>
      </c>
      <c r="E48" s="58">
        <v>21</v>
      </c>
      <c r="F48" s="89">
        <v>15.72</v>
      </c>
      <c r="G48" s="24"/>
      <c r="H48" s="89">
        <v>8.65</v>
      </c>
      <c r="I48" s="26">
        <f t="shared" si="1"/>
        <v>181.65</v>
      </c>
    </row>
    <row r="49" spans="2:9" x14ac:dyDescent="0.25">
      <c r="B49" s="88" t="s">
        <v>230</v>
      </c>
      <c r="C49" s="92" t="s">
        <v>164</v>
      </c>
      <c r="D49" s="88" t="s">
        <v>327</v>
      </c>
      <c r="E49" s="58">
        <v>6</v>
      </c>
      <c r="F49" s="88">
        <v>2599.77</v>
      </c>
      <c r="G49" s="24"/>
      <c r="H49" s="88">
        <v>1429.87</v>
      </c>
      <c r="I49" s="26">
        <f t="shared" si="1"/>
        <v>8579.2199999999993</v>
      </c>
    </row>
    <row r="50" spans="2:9" x14ac:dyDescent="0.25">
      <c r="B50" s="89" t="s">
        <v>231</v>
      </c>
      <c r="C50" s="93" t="s">
        <v>293</v>
      </c>
      <c r="D50" s="89" t="s">
        <v>318</v>
      </c>
      <c r="E50" s="58">
        <v>152</v>
      </c>
      <c r="F50" s="89">
        <v>10.050000000000001</v>
      </c>
      <c r="G50" s="24"/>
      <c r="H50" s="89">
        <v>5.53</v>
      </c>
      <c r="I50" s="26">
        <f t="shared" si="1"/>
        <v>840.56</v>
      </c>
    </row>
    <row r="51" spans="2:9" x14ac:dyDescent="0.25">
      <c r="B51" s="88" t="s">
        <v>232</v>
      </c>
      <c r="C51" s="92" t="s">
        <v>94</v>
      </c>
      <c r="D51" s="88" t="s">
        <v>303</v>
      </c>
      <c r="E51" s="58">
        <v>2</v>
      </c>
      <c r="F51" s="88">
        <v>468.64</v>
      </c>
      <c r="G51" s="24"/>
      <c r="H51" s="88">
        <v>257.75</v>
      </c>
      <c r="I51" s="26">
        <f t="shared" si="1"/>
        <v>515.5</v>
      </c>
    </row>
    <row r="52" spans="2:9" x14ac:dyDescent="0.25">
      <c r="B52" s="89" t="s">
        <v>233</v>
      </c>
      <c r="C52" s="93" t="s">
        <v>293</v>
      </c>
      <c r="D52" s="89" t="s">
        <v>328</v>
      </c>
      <c r="E52" s="58">
        <v>24</v>
      </c>
      <c r="F52" s="89">
        <v>61.68</v>
      </c>
      <c r="G52" s="24"/>
      <c r="H52" s="89">
        <v>33.92</v>
      </c>
      <c r="I52" s="26">
        <f t="shared" si="1"/>
        <v>814.08</v>
      </c>
    </row>
    <row r="53" spans="2:9" x14ac:dyDescent="0.25">
      <c r="B53" s="88" t="s">
        <v>234</v>
      </c>
      <c r="C53" s="92" t="s">
        <v>295</v>
      </c>
      <c r="D53" s="88" t="s">
        <v>329</v>
      </c>
      <c r="E53" s="58">
        <v>2</v>
      </c>
      <c r="F53" s="88">
        <v>274.3</v>
      </c>
      <c r="G53" s="24"/>
      <c r="H53" s="88">
        <v>150.87</v>
      </c>
      <c r="I53" s="26">
        <f t="shared" si="1"/>
        <v>301.74</v>
      </c>
    </row>
    <row r="54" spans="2:9" x14ac:dyDescent="0.25">
      <c r="B54" s="89" t="s">
        <v>235</v>
      </c>
      <c r="C54" s="93" t="s">
        <v>295</v>
      </c>
      <c r="D54" s="89" t="s">
        <v>329</v>
      </c>
      <c r="E54" s="58">
        <v>2</v>
      </c>
      <c r="F54" s="89">
        <v>274.3</v>
      </c>
      <c r="G54" s="24"/>
      <c r="H54" s="89">
        <v>150.87</v>
      </c>
      <c r="I54" s="26">
        <f t="shared" si="1"/>
        <v>301.74</v>
      </c>
    </row>
    <row r="55" spans="2:9" x14ac:dyDescent="0.25">
      <c r="B55" s="88" t="s">
        <v>236</v>
      </c>
      <c r="C55" s="92" t="s">
        <v>93</v>
      </c>
      <c r="D55" s="88" t="s">
        <v>330</v>
      </c>
      <c r="E55" s="58">
        <v>6</v>
      </c>
      <c r="F55" s="88">
        <v>307.81</v>
      </c>
      <c r="G55" s="24"/>
      <c r="H55" s="88">
        <v>169.3</v>
      </c>
      <c r="I55" s="26">
        <f t="shared" si="1"/>
        <v>1015.8</v>
      </c>
    </row>
    <row r="56" spans="2:9" x14ac:dyDescent="0.25">
      <c r="B56" s="89" t="s">
        <v>237</v>
      </c>
      <c r="C56" s="93" t="s">
        <v>97</v>
      </c>
      <c r="D56" s="89" t="s">
        <v>331</v>
      </c>
      <c r="E56" s="58">
        <v>5</v>
      </c>
      <c r="F56" s="89">
        <v>298.77999999999997</v>
      </c>
      <c r="G56" s="24"/>
      <c r="H56" s="89">
        <v>164.33</v>
      </c>
      <c r="I56" s="26">
        <f t="shared" si="1"/>
        <v>821.65</v>
      </c>
    </row>
    <row r="57" spans="2:9" x14ac:dyDescent="0.25">
      <c r="B57" s="88" t="s">
        <v>238</v>
      </c>
      <c r="C57" s="92" t="s">
        <v>97</v>
      </c>
      <c r="D57" s="88" t="s">
        <v>332</v>
      </c>
      <c r="E57" s="58">
        <v>3</v>
      </c>
      <c r="F57" s="88">
        <v>512.21</v>
      </c>
      <c r="G57" s="24"/>
      <c r="H57" s="88">
        <v>281.72000000000003</v>
      </c>
      <c r="I57" s="26">
        <f t="shared" si="1"/>
        <v>845.16</v>
      </c>
    </row>
    <row r="58" spans="2:9" x14ac:dyDescent="0.25">
      <c r="B58" s="89" t="s">
        <v>239</v>
      </c>
      <c r="C58" s="93" t="s">
        <v>97</v>
      </c>
      <c r="D58" s="89" t="s">
        <v>333</v>
      </c>
      <c r="E58" s="58">
        <v>1</v>
      </c>
      <c r="F58" s="89">
        <v>512.21</v>
      </c>
      <c r="G58" s="24"/>
      <c r="H58" s="89">
        <v>281.72000000000003</v>
      </c>
      <c r="I58" s="26">
        <f t="shared" si="1"/>
        <v>281.72000000000003</v>
      </c>
    </row>
    <row r="59" spans="2:9" x14ac:dyDescent="0.25">
      <c r="B59" s="88" t="s">
        <v>240</v>
      </c>
      <c r="C59" s="92" t="s">
        <v>97</v>
      </c>
      <c r="D59" s="88" t="s">
        <v>334</v>
      </c>
      <c r="E59" s="58">
        <v>1</v>
      </c>
      <c r="F59" s="88">
        <v>512.21</v>
      </c>
      <c r="G59" s="24"/>
      <c r="H59" s="88">
        <v>281.72000000000003</v>
      </c>
      <c r="I59" s="26">
        <f t="shared" si="1"/>
        <v>281.72000000000003</v>
      </c>
    </row>
    <row r="60" spans="2:9" x14ac:dyDescent="0.25">
      <c r="B60" s="89" t="s">
        <v>241</v>
      </c>
      <c r="C60" s="93" t="s">
        <v>97</v>
      </c>
      <c r="D60" s="89" t="s">
        <v>314</v>
      </c>
      <c r="E60" s="58">
        <v>1</v>
      </c>
      <c r="F60" s="89">
        <v>5730.86</v>
      </c>
      <c r="G60" s="24"/>
      <c r="H60" s="89">
        <v>3151.97</v>
      </c>
      <c r="I60" s="26">
        <f t="shared" si="1"/>
        <v>3151.97</v>
      </c>
    </row>
    <row r="61" spans="2:9" x14ac:dyDescent="0.25">
      <c r="B61" s="88" t="s">
        <v>242</v>
      </c>
      <c r="C61" s="92" t="s">
        <v>296</v>
      </c>
      <c r="D61" s="88" t="s">
        <v>335</v>
      </c>
      <c r="E61" s="58">
        <v>7</v>
      </c>
      <c r="F61" s="88">
        <v>166.22</v>
      </c>
      <c r="G61" s="24"/>
      <c r="H61" s="88">
        <v>83.11</v>
      </c>
      <c r="I61" s="26">
        <f t="shared" si="1"/>
        <v>581.77</v>
      </c>
    </row>
    <row r="62" spans="2:9" x14ac:dyDescent="0.25">
      <c r="B62" s="89" t="s">
        <v>243</v>
      </c>
      <c r="C62" s="93" t="s">
        <v>90</v>
      </c>
      <c r="D62" s="89" t="s">
        <v>318</v>
      </c>
      <c r="E62" s="58">
        <v>12</v>
      </c>
      <c r="F62" s="89">
        <v>7.15</v>
      </c>
      <c r="G62" s="24"/>
      <c r="H62" s="89">
        <v>3.93</v>
      </c>
      <c r="I62" s="26">
        <f t="shared" si="1"/>
        <v>47.16</v>
      </c>
    </row>
    <row r="63" spans="2:9" ht="30" x14ac:dyDescent="0.25">
      <c r="B63" s="88" t="s">
        <v>244</v>
      </c>
      <c r="C63" s="92" t="s">
        <v>297</v>
      </c>
      <c r="D63" s="88" t="s">
        <v>336</v>
      </c>
      <c r="E63" s="58">
        <v>488</v>
      </c>
      <c r="F63" s="88">
        <v>4.8499999999999996</v>
      </c>
      <c r="G63" s="24"/>
      <c r="H63" s="88">
        <v>2.67</v>
      </c>
      <c r="I63" s="26">
        <f t="shared" si="1"/>
        <v>1302.96</v>
      </c>
    </row>
    <row r="64" spans="2:9" ht="30" x14ac:dyDescent="0.25">
      <c r="B64" s="89" t="s">
        <v>245</v>
      </c>
      <c r="C64" s="93" t="s">
        <v>298</v>
      </c>
      <c r="D64" s="89" t="s">
        <v>337</v>
      </c>
      <c r="E64" s="58">
        <v>404</v>
      </c>
      <c r="F64" s="89">
        <v>3.45</v>
      </c>
      <c r="G64" s="24"/>
      <c r="H64" s="89">
        <v>1.9</v>
      </c>
      <c r="I64" s="26">
        <f t="shared" si="1"/>
        <v>767.6</v>
      </c>
    </row>
    <row r="65" spans="2:9" x14ac:dyDescent="0.25">
      <c r="B65" s="88" t="s">
        <v>246</v>
      </c>
      <c r="C65" s="92" t="s">
        <v>299</v>
      </c>
      <c r="D65" s="88" t="s">
        <v>338</v>
      </c>
      <c r="E65" s="58">
        <v>152</v>
      </c>
      <c r="F65" s="88">
        <v>7.41</v>
      </c>
      <c r="G65" s="24"/>
      <c r="H65" s="88">
        <v>4.08</v>
      </c>
      <c r="I65" s="26">
        <f t="shared" si="1"/>
        <v>620.16</v>
      </c>
    </row>
    <row r="66" spans="2:9" x14ac:dyDescent="0.25">
      <c r="B66" s="89" t="s">
        <v>247</v>
      </c>
      <c r="C66" s="93" t="s">
        <v>172</v>
      </c>
      <c r="D66" s="89" t="s">
        <v>336</v>
      </c>
      <c r="E66" s="58">
        <v>12</v>
      </c>
      <c r="F66" s="89">
        <v>35.630000000000003</v>
      </c>
      <c r="G66" s="24"/>
      <c r="H66" s="89">
        <v>19.600000000000001</v>
      </c>
      <c r="I66" s="26">
        <f t="shared" si="1"/>
        <v>235.2</v>
      </c>
    </row>
    <row r="67" spans="2:9" x14ac:dyDescent="0.25">
      <c r="B67" s="88" t="s">
        <v>248</v>
      </c>
      <c r="C67" s="92" t="s">
        <v>172</v>
      </c>
      <c r="D67" s="88" t="s">
        <v>317</v>
      </c>
      <c r="E67" s="58">
        <v>14</v>
      </c>
      <c r="F67" s="88">
        <v>28.7</v>
      </c>
      <c r="G67" s="24"/>
      <c r="H67" s="88">
        <v>15.79</v>
      </c>
      <c r="I67" s="26">
        <f t="shared" si="1"/>
        <v>221.06</v>
      </c>
    </row>
    <row r="68" spans="2:9" x14ac:dyDescent="0.25">
      <c r="B68" s="89" t="s">
        <v>249</v>
      </c>
      <c r="C68" s="93" t="s">
        <v>299</v>
      </c>
      <c r="D68" s="89" t="s">
        <v>316</v>
      </c>
      <c r="E68" s="58">
        <v>12</v>
      </c>
      <c r="F68" s="89">
        <v>476.2</v>
      </c>
      <c r="G68" s="24"/>
      <c r="H68" s="89">
        <v>261.91000000000003</v>
      </c>
      <c r="I68" s="26">
        <f t="shared" si="1"/>
        <v>3142.92</v>
      </c>
    </row>
    <row r="69" spans="2:9" x14ac:dyDescent="0.25">
      <c r="B69" s="88" t="s">
        <v>250</v>
      </c>
      <c r="C69" s="92" t="s">
        <v>172</v>
      </c>
      <c r="D69" s="88" t="s">
        <v>336</v>
      </c>
      <c r="E69" s="58">
        <v>2</v>
      </c>
      <c r="F69" s="88">
        <v>33.32</v>
      </c>
      <c r="G69" s="24"/>
      <c r="H69" s="88">
        <v>18.329999999999998</v>
      </c>
      <c r="I69" s="26">
        <f t="shared" si="1"/>
        <v>36.659999999999997</v>
      </c>
    </row>
    <row r="70" spans="2:9" x14ac:dyDescent="0.25">
      <c r="B70" s="89" t="s">
        <v>251</v>
      </c>
      <c r="C70" s="93" t="s">
        <v>172</v>
      </c>
      <c r="D70" s="89" t="s">
        <v>330</v>
      </c>
      <c r="E70" s="58">
        <v>2</v>
      </c>
      <c r="F70" s="89">
        <v>236.96</v>
      </c>
      <c r="G70" s="24"/>
      <c r="H70" s="89">
        <v>130.33000000000001</v>
      </c>
      <c r="I70" s="26">
        <f t="shared" si="1"/>
        <v>260.66000000000003</v>
      </c>
    </row>
    <row r="71" spans="2:9" x14ac:dyDescent="0.25">
      <c r="B71" s="88" t="s">
        <v>252</v>
      </c>
      <c r="C71" s="92" t="s">
        <v>90</v>
      </c>
      <c r="D71" s="88" t="s">
        <v>339</v>
      </c>
      <c r="E71" s="53">
        <v>6</v>
      </c>
      <c r="F71" s="88">
        <v>155.65</v>
      </c>
      <c r="G71" s="24">
        <f t="shared" si="0"/>
        <v>933.9</v>
      </c>
      <c r="H71" s="88">
        <v>85.61</v>
      </c>
      <c r="I71" s="26">
        <f t="shared" si="1"/>
        <v>513.66</v>
      </c>
    </row>
    <row r="72" spans="2:9" ht="30" x14ac:dyDescent="0.25">
      <c r="B72" s="89" t="s">
        <v>253</v>
      </c>
      <c r="C72" s="93" t="s">
        <v>300</v>
      </c>
      <c r="D72" s="89" t="s">
        <v>339</v>
      </c>
      <c r="E72" s="59">
        <v>14</v>
      </c>
      <c r="F72" s="89">
        <v>241.28</v>
      </c>
      <c r="G72" s="24">
        <f t="shared" si="0"/>
        <v>3377.92</v>
      </c>
      <c r="H72" s="89">
        <v>132.69999999999999</v>
      </c>
      <c r="I72" s="26">
        <f t="shared" si="1"/>
        <v>1857.8</v>
      </c>
    </row>
    <row r="73" spans="2:9" x14ac:dyDescent="0.25">
      <c r="B73" s="88" t="s">
        <v>254</v>
      </c>
      <c r="C73" s="92" t="s">
        <v>164</v>
      </c>
      <c r="D73" s="88" t="s">
        <v>339</v>
      </c>
      <c r="E73" s="53">
        <v>6</v>
      </c>
      <c r="F73" s="88">
        <v>241.28</v>
      </c>
      <c r="G73" s="24">
        <f t="shared" si="0"/>
        <v>1447.68</v>
      </c>
      <c r="H73" s="88">
        <v>132.69999999999999</v>
      </c>
      <c r="I73" s="26">
        <f t="shared" si="1"/>
        <v>796.2</v>
      </c>
    </row>
    <row r="74" spans="2:9" x14ac:dyDescent="0.25">
      <c r="B74" s="89" t="s">
        <v>255</v>
      </c>
      <c r="C74" s="93" t="s">
        <v>90</v>
      </c>
      <c r="D74" s="89" t="s">
        <v>340</v>
      </c>
      <c r="E74" s="53">
        <v>4</v>
      </c>
      <c r="F74" s="89">
        <v>428.39</v>
      </c>
      <c r="G74" s="24">
        <f t="shared" si="0"/>
        <v>1713.56</v>
      </c>
      <c r="H74" s="89">
        <v>235.61</v>
      </c>
      <c r="I74" s="26">
        <f t="shared" si="1"/>
        <v>942.44</v>
      </c>
    </row>
    <row r="75" spans="2:9" x14ac:dyDescent="0.25">
      <c r="B75" s="88" t="s">
        <v>256</v>
      </c>
      <c r="C75" s="92" t="s">
        <v>293</v>
      </c>
      <c r="D75" s="88" t="s">
        <v>341</v>
      </c>
      <c r="E75" s="58">
        <v>36</v>
      </c>
      <c r="F75" s="88">
        <v>26.26</v>
      </c>
      <c r="G75" s="24">
        <f t="shared" si="0"/>
        <v>945.36</v>
      </c>
      <c r="H75" s="88">
        <v>14.44</v>
      </c>
      <c r="I75" s="26">
        <f t="shared" si="1"/>
        <v>519.84</v>
      </c>
    </row>
    <row r="76" spans="2:9" x14ac:dyDescent="0.25">
      <c r="B76" s="89" t="s">
        <v>257</v>
      </c>
      <c r="C76" s="93" t="s">
        <v>90</v>
      </c>
      <c r="D76" s="89" t="s">
        <v>342</v>
      </c>
      <c r="E76" s="58">
        <v>4</v>
      </c>
      <c r="F76" s="89">
        <v>357.72</v>
      </c>
      <c r="G76" s="24">
        <f t="shared" si="0"/>
        <v>1430.88</v>
      </c>
      <c r="H76" s="89">
        <v>196.75</v>
      </c>
      <c r="I76" s="26">
        <f t="shared" si="1"/>
        <v>787</v>
      </c>
    </row>
    <row r="77" spans="2:9" x14ac:dyDescent="0.25">
      <c r="B77" s="88" t="s">
        <v>258</v>
      </c>
      <c r="C77" s="92" t="s">
        <v>91</v>
      </c>
      <c r="D77" s="88" t="s">
        <v>343</v>
      </c>
      <c r="E77" s="53">
        <v>2</v>
      </c>
      <c r="F77" s="88">
        <v>735.32</v>
      </c>
      <c r="G77" s="24">
        <f t="shared" si="0"/>
        <v>1470.64</v>
      </c>
      <c r="H77" s="88">
        <v>404.43</v>
      </c>
      <c r="I77" s="26">
        <f t="shared" si="1"/>
        <v>808.86</v>
      </c>
    </row>
    <row r="78" spans="2:9" x14ac:dyDescent="0.25">
      <c r="B78" s="89" t="s">
        <v>259</v>
      </c>
      <c r="C78" s="93" t="s">
        <v>91</v>
      </c>
      <c r="D78" s="89" t="s">
        <v>344</v>
      </c>
      <c r="E78" s="58">
        <v>2</v>
      </c>
      <c r="F78" s="89">
        <v>735.32</v>
      </c>
      <c r="G78" s="24">
        <f t="shared" si="0"/>
        <v>1470.64</v>
      </c>
      <c r="H78" s="89">
        <v>404.43</v>
      </c>
      <c r="I78" s="26">
        <f t="shared" si="1"/>
        <v>808.86</v>
      </c>
    </row>
    <row r="79" spans="2:9" x14ac:dyDescent="0.25">
      <c r="B79" s="88" t="s">
        <v>260</v>
      </c>
      <c r="C79" s="92" t="s">
        <v>295</v>
      </c>
      <c r="D79" s="88" t="s">
        <v>303</v>
      </c>
      <c r="E79" s="53">
        <v>6</v>
      </c>
      <c r="F79" s="88">
        <v>424.63</v>
      </c>
      <c r="G79" s="24">
        <f t="shared" si="0"/>
        <v>2547.7800000000002</v>
      </c>
      <c r="H79" s="88">
        <v>233.55</v>
      </c>
      <c r="I79" s="26">
        <f t="shared" si="1"/>
        <v>1401.3</v>
      </c>
    </row>
    <row r="80" spans="2:9" x14ac:dyDescent="0.25">
      <c r="B80" s="89" t="s">
        <v>261</v>
      </c>
      <c r="C80" s="93" t="s">
        <v>293</v>
      </c>
      <c r="D80" s="89" t="s">
        <v>325</v>
      </c>
      <c r="E80" s="53">
        <v>12</v>
      </c>
      <c r="F80" s="89">
        <v>743.06</v>
      </c>
      <c r="G80" s="24">
        <f t="shared" si="0"/>
        <v>8916.7199999999993</v>
      </c>
      <c r="H80" s="89">
        <v>408.68</v>
      </c>
      <c r="I80" s="26">
        <f t="shared" ref="I80:I107" si="2">ROUND(E80*H80,2)</f>
        <v>4904.16</v>
      </c>
    </row>
    <row r="81" spans="2:9" x14ac:dyDescent="0.25">
      <c r="B81" s="88" t="s">
        <v>262</v>
      </c>
      <c r="C81" s="92" t="s">
        <v>293</v>
      </c>
      <c r="D81" s="88" t="s">
        <v>345</v>
      </c>
      <c r="E81" s="58">
        <v>4</v>
      </c>
      <c r="F81" s="88">
        <v>773.93</v>
      </c>
      <c r="G81" s="24">
        <f t="shared" si="0"/>
        <v>3095.72</v>
      </c>
      <c r="H81" s="88">
        <v>425.66</v>
      </c>
      <c r="I81" s="26">
        <f t="shared" si="2"/>
        <v>1702.64</v>
      </c>
    </row>
    <row r="82" spans="2:9" x14ac:dyDescent="0.25">
      <c r="B82" s="89" t="s">
        <v>263</v>
      </c>
      <c r="C82" s="93" t="s">
        <v>293</v>
      </c>
      <c r="D82" s="89" t="s">
        <v>346</v>
      </c>
      <c r="E82" s="58">
        <v>4</v>
      </c>
      <c r="F82" s="89">
        <v>773.93</v>
      </c>
      <c r="G82" s="24">
        <f t="shared" si="0"/>
        <v>3095.72</v>
      </c>
      <c r="H82" s="89">
        <v>425.66</v>
      </c>
      <c r="I82" s="26">
        <f t="shared" si="2"/>
        <v>1702.64</v>
      </c>
    </row>
    <row r="83" spans="2:9" x14ac:dyDescent="0.25">
      <c r="B83" s="88" t="s">
        <v>264</v>
      </c>
      <c r="C83" s="92" t="s">
        <v>293</v>
      </c>
      <c r="D83" s="88" t="s">
        <v>347</v>
      </c>
      <c r="E83" s="58">
        <v>36</v>
      </c>
      <c r="F83" s="88">
        <v>27.87</v>
      </c>
      <c r="G83" s="24">
        <f t="shared" si="0"/>
        <v>1003.32</v>
      </c>
      <c r="H83" s="88">
        <v>15.33</v>
      </c>
      <c r="I83" s="26">
        <f t="shared" si="2"/>
        <v>551.88</v>
      </c>
    </row>
    <row r="84" spans="2:9" x14ac:dyDescent="0.25">
      <c r="B84" s="89" t="s">
        <v>265</v>
      </c>
      <c r="C84" s="93" t="s">
        <v>293</v>
      </c>
      <c r="D84" s="89" t="s">
        <v>348</v>
      </c>
      <c r="E84" s="58">
        <v>12</v>
      </c>
      <c r="F84" s="89">
        <v>13470.19</v>
      </c>
      <c r="G84" s="24">
        <f t="shared" si="0"/>
        <v>161642.28</v>
      </c>
      <c r="H84" s="89">
        <v>7408.6</v>
      </c>
      <c r="I84" s="26">
        <f t="shared" si="2"/>
        <v>88903.2</v>
      </c>
    </row>
    <row r="85" spans="2:9" x14ac:dyDescent="0.25">
      <c r="B85" s="88" t="s">
        <v>266</v>
      </c>
      <c r="C85" s="92" t="s">
        <v>90</v>
      </c>
      <c r="D85" s="88" t="s">
        <v>349</v>
      </c>
      <c r="E85" s="58">
        <v>4</v>
      </c>
      <c r="F85" s="88">
        <v>246.48</v>
      </c>
      <c r="G85" s="24">
        <f t="shared" si="0"/>
        <v>985.92</v>
      </c>
      <c r="H85" s="88">
        <v>135.56</v>
      </c>
      <c r="I85" s="26">
        <f t="shared" si="2"/>
        <v>542.24</v>
      </c>
    </row>
    <row r="86" spans="2:9" x14ac:dyDescent="0.25">
      <c r="B86" s="89" t="s">
        <v>267</v>
      </c>
      <c r="C86" s="93" t="s">
        <v>91</v>
      </c>
      <c r="D86" s="89" t="s">
        <v>350</v>
      </c>
      <c r="E86" s="53">
        <v>16</v>
      </c>
      <c r="F86" s="89">
        <v>20.170000000000002</v>
      </c>
      <c r="G86" s="24">
        <f t="shared" si="0"/>
        <v>322.72000000000003</v>
      </c>
      <c r="H86" s="89">
        <v>11.09</v>
      </c>
      <c r="I86" s="26">
        <f t="shared" si="2"/>
        <v>177.44</v>
      </c>
    </row>
    <row r="87" spans="2:9" x14ac:dyDescent="0.25">
      <c r="B87" s="88" t="s">
        <v>268</v>
      </c>
      <c r="C87" s="92" t="s">
        <v>94</v>
      </c>
      <c r="D87" s="88" t="s">
        <v>329</v>
      </c>
      <c r="E87" s="53">
        <v>1</v>
      </c>
      <c r="F87" s="88">
        <v>173.21</v>
      </c>
      <c r="G87" s="24">
        <f t="shared" si="0"/>
        <v>173.21</v>
      </c>
      <c r="H87" s="88">
        <v>95.27</v>
      </c>
      <c r="I87" s="26">
        <f t="shared" si="2"/>
        <v>95.27</v>
      </c>
    </row>
    <row r="88" spans="2:9" x14ac:dyDescent="0.25">
      <c r="B88" s="89" t="s">
        <v>269</v>
      </c>
      <c r="C88" s="93" t="s">
        <v>94</v>
      </c>
      <c r="D88" s="89" t="s">
        <v>329</v>
      </c>
      <c r="E88" s="53">
        <v>1</v>
      </c>
      <c r="F88" s="89">
        <v>173.21</v>
      </c>
      <c r="G88" s="24">
        <f t="shared" si="0"/>
        <v>173.21</v>
      </c>
      <c r="H88" s="89">
        <v>95.27</v>
      </c>
      <c r="I88" s="26">
        <f t="shared" si="2"/>
        <v>95.27</v>
      </c>
    </row>
    <row r="89" spans="2:9" ht="30" x14ac:dyDescent="0.25">
      <c r="B89" s="88" t="s">
        <v>270</v>
      </c>
      <c r="C89" s="92" t="s">
        <v>301</v>
      </c>
      <c r="D89" s="88" t="s">
        <v>316</v>
      </c>
      <c r="E89" s="56">
        <v>20</v>
      </c>
      <c r="F89" s="88">
        <v>177.63</v>
      </c>
      <c r="G89" s="24">
        <f t="shared" si="0"/>
        <v>3552.6</v>
      </c>
      <c r="H89" s="88">
        <v>97.7</v>
      </c>
      <c r="I89" s="26">
        <f t="shared" si="2"/>
        <v>1954</v>
      </c>
    </row>
    <row r="90" spans="2:9" x14ac:dyDescent="0.25">
      <c r="B90" s="89" t="s">
        <v>271</v>
      </c>
      <c r="C90" s="93" t="s">
        <v>93</v>
      </c>
      <c r="D90" s="89" t="s">
        <v>330</v>
      </c>
      <c r="E90" s="56">
        <v>5</v>
      </c>
      <c r="F90" s="89">
        <v>12.83</v>
      </c>
      <c r="G90" s="24"/>
      <c r="H90" s="89">
        <v>7.06</v>
      </c>
      <c r="I90" s="26">
        <f t="shared" si="2"/>
        <v>35.299999999999997</v>
      </c>
    </row>
    <row r="91" spans="2:9" x14ac:dyDescent="0.25">
      <c r="B91" s="88" t="s">
        <v>272</v>
      </c>
      <c r="C91" s="92" t="s">
        <v>172</v>
      </c>
      <c r="D91" s="88" t="s">
        <v>318</v>
      </c>
      <c r="E91" s="56">
        <v>21</v>
      </c>
      <c r="F91" s="88">
        <v>24.42</v>
      </c>
      <c r="G91" s="24"/>
      <c r="H91" s="88">
        <v>13.43</v>
      </c>
      <c r="I91" s="26">
        <f t="shared" si="2"/>
        <v>282.02999999999997</v>
      </c>
    </row>
    <row r="92" spans="2:9" x14ac:dyDescent="0.25">
      <c r="B92" s="89" t="s">
        <v>273</v>
      </c>
      <c r="C92" s="93" t="s">
        <v>90</v>
      </c>
      <c r="D92" s="89" t="s">
        <v>351</v>
      </c>
      <c r="E92" s="56">
        <v>6</v>
      </c>
      <c r="F92" s="89">
        <v>1222.7</v>
      </c>
      <c r="G92" s="24"/>
      <c r="H92" s="89">
        <v>672.49</v>
      </c>
      <c r="I92" s="26">
        <f t="shared" si="2"/>
        <v>4034.94</v>
      </c>
    </row>
    <row r="93" spans="2:9" ht="30" x14ac:dyDescent="0.25">
      <c r="B93" s="88" t="s">
        <v>274</v>
      </c>
      <c r="C93" s="92" t="s">
        <v>300</v>
      </c>
      <c r="D93" s="88" t="s">
        <v>327</v>
      </c>
      <c r="E93" s="56">
        <v>14</v>
      </c>
      <c r="F93" s="88">
        <v>2210.29</v>
      </c>
      <c r="G93" s="24"/>
      <c r="H93" s="88">
        <v>1215.6600000000001</v>
      </c>
      <c r="I93" s="26">
        <f t="shared" si="2"/>
        <v>17019.240000000002</v>
      </c>
    </row>
    <row r="94" spans="2:9" x14ac:dyDescent="0.25">
      <c r="B94" s="89" t="s">
        <v>275</v>
      </c>
      <c r="C94" s="93" t="s">
        <v>293</v>
      </c>
      <c r="D94" s="89" t="s">
        <v>339</v>
      </c>
      <c r="E94" s="56">
        <v>12</v>
      </c>
      <c r="F94" s="89">
        <v>367.89</v>
      </c>
      <c r="G94" s="24"/>
      <c r="H94" s="89">
        <v>202.34</v>
      </c>
      <c r="I94" s="26">
        <f t="shared" si="2"/>
        <v>2428.08</v>
      </c>
    </row>
    <row r="95" spans="2:9" x14ac:dyDescent="0.25">
      <c r="B95" s="88" t="s">
        <v>276</v>
      </c>
      <c r="C95" s="92" t="s">
        <v>293</v>
      </c>
      <c r="D95" s="88" t="s">
        <v>303</v>
      </c>
      <c r="E95" s="56">
        <v>12</v>
      </c>
      <c r="F95" s="88">
        <v>857.3</v>
      </c>
      <c r="G95" s="24"/>
      <c r="H95" s="88">
        <v>471.52</v>
      </c>
      <c r="I95" s="26">
        <f t="shared" si="2"/>
        <v>5658.24</v>
      </c>
    </row>
    <row r="96" spans="2:9" x14ac:dyDescent="0.25">
      <c r="B96" s="89" t="s">
        <v>277</v>
      </c>
      <c r="C96" s="93" t="s">
        <v>91</v>
      </c>
      <c r="D96" s="89" t="s">
        <v>307</v>
      </c>
      <c r="E96" s="56">
        <v>4</v>
      </c>
      <c r="F96" s="89">
        <v>640.15</v>
      </c>
      <c r="G96" s="24"/>
      <c r="H96" s="89">
        <v>352.08</v>
      </c>
      <c r="I96" s="26">
        <f t="shared" si="2"/>
        <v>1408.32</v>
      </c>
    </row>
    <row r="97" spans="2:9" x14ac:dyDescent="0.25">
      <c r="B97" s="88" t="s">
        <v>278</v>
      </c>
      <c r="C97" s="92" t="s">
        <v>302</v>
      </c>
      <c r="D97" s="88" t="s">
        <v>329</v>
      </c>
      <c r="E97" s="56">
        <v>9</v>
      </c>
      <c r="F97" s="88">
        <v>236.44</v>
      </c>
      <c r="G97" s="24"/>
      <c r="H97" s="88">
        <v>130.04</v>
      </c>
      <c r="I97" s="26">
        <f t="shared" si="2"/>
        <v>1170.3599999999999</v>
      </c>
    </row>
    <row r="98" spans="2:9" x14ac:dyDescent="0.25">
      <c r="B98" s="89" t="s">
        <v>279</v>
      </c>
      <c r="C98" s="93" t="s">
        <v>302</v>
      </c>
      <c r="D98" s="89" t="s">
        <v>329</v>
      </c>
      <c r="E98" s="58">
        <v>9</v>
      </c>
      <c r="F98" s="89">
        <v>236.44</v>
      </c>
      <c r="G98" s="24">
        <f t="shared" si="0"/>
        <v>2127.96</v>
      </c>
      <c r="H98" s="89">
        <v>130.04</v>
      </c>
      <c r="I98" s="26">
        <f t="shared" si="2"/>
        <v>1170.3599999999999</v>
      </c>
    </row>
    <row r="99" spans="2:9" x14ac:dyDescent="0.25">
      <c r="B99" s="88" t="s">
        <v>280</v>
      </c>
      <c r="C99" s="92" t="s">
        <v>103</v>
      </c>
      <c r="D99" s="88" t="s">
        <v>338</v>
      </c>
      <c r="E99" s="56">
        <v>28</v>
      </c>
      <c r="F99" s="88">
        <v>2.1800000000000002</v>
      </c>
      <c r="G99" s="24">
        <f t="shared" si="0"/>
        <v>61.04</v>
      </c>
      <c r="H99" s="88">
        <v>1.2</v>
      </c>
      <c r="I99" s="26">
        <f t="shared" si="2"/>
        <v>33.6</v>
      </c>
    </row>
    <row r="100" spans="2:9" x14ac:dyDescent="0.25">
      <c r="B100" s="89" t="s">
        <v>281</v>
      </c>
      <c r="C100" s="93" t="s">
        <v>103</v>
      </c>
      <c r="D100" s="89" t="s">
        <v>352</v>
      </c>
      <c r="E100" s="58">
        <v>1</v>
      </c>
      <c r="F100" s="89">
        <v>199.48</v>
      </c>
      <c r="G100" s="24">
        <f t="shared" si="0"/>
        <v>199.48</v>
      </c>
      <c r="H100" s="89">
        <v>109.71</v>
      </c>
      <c r="I100" s="26">
        <f t="shared" si="2"/>
        <v>109.71</v>
      </c>
    </row>
    <row r="101" spans="2:9" x14ac:dyDescent="0.25">
      <c r="B101" s="88" t="s">
        <v>282</v>
      </c>
      <c r="C101" s="92" t="s">
        <v>103</v>
      </c>
      <c r="D101" s="88" t="s">
        <v>353</v>
      </c>
      <c r="E101" s="58">
        <v>1</v>
      </c>
      <c r="F101" s="88">
        <v>199.42</v>
      </c>
      <c r="G101" s="24">
        <f t="shared" si="0"/>
        <v>199.42</v>
      </c>
      <c r="H101" s="88">
        <v>109.68</v>
      </c>
      <c r="I101" s="26">
        <f t="shared" si="2"/>
        <v>109.68</v>
      </c>
    </row>
    <row r="102" spans="2:9" x14ac:dyDescent="0.25">
      <c r="B102" s="89" t="s">
        <v>283</v>
      </c>
      <c r="C102" s="93" t="s">
        <v>103</v>
      </c>
      <c r="D102" s="89" t="s">
        <v>303</v>
      </c>
      <c r="E102" s="58">
        <v>2</v>
      </c>
      <c r="F102" s="89">
        <v>358.22</v>
      </c>
      <c r="G102" s="24">
        <f t="shared" si="0"/>
        <v>716.44</v>
      </c>
      <c r="H102" s="89">
        <v>197.02</v>
      </c>
      <c r="I102" s="26">
        <f t="shared" si="2"/>
        <v>394.04</v>
      </c>
    </row>
    <row r="103" spans="2:9" x14ac:dyDescent="0.25">
      <c r="B103" s="88" t="s">
        <v>284</v>
      </c>
      <c r="C103" s="92" t="s">
        <v>103</v>
      </c>
      <c r="D103" s="88" t="s">
        <v>327</v>
      </c>
      <c r="E103" s="58">
        <v>3</v>
      </c>
      <c r="F103" s="88">
        <v>2100.86</v>
      </c>
      <c r="G103" s="24">
        <f t="shared" si="0"/>
        <v>6302.58</v>
      </c>
      <c r="H103" s="88">
        <v>1155.47</v>
      </c>
      <c r="I103" s="26">
        <f t="shared" si="2"/>
        <v>3466.41</v>
      </c>
    </row>
    <row r="104" spans="2:9" x14ac:dyDescent="0.25">
      <c r="B104" s="89" t="s">
        <v>285</v>
      </c>
      <c r="C104" s="93" t="s">
        <v>103</v>
      </c>
      <c r="D104" s="89" t="s">
        <v>354</v>
      </c>
      <c r="E104" s="58">
        <v>28</v>
      </c>
      <c r="F104" s="89">
        <v>8.4</v>
      </c>
      <c r="G104" s="24">
        <f t="shared" si="0"/>
        <v>235.2</v>
      </c>
      <c r="H104" s="89">
        <v>4.62</v>
      </c>
      <c r="I104" s="26">
        <f t="shared" si="2"/>
        <v>129.36000000000001</v>
      </c>
    </row>
    <row r="105" spans="2:9" x14ac:dyDescent="0.25">
      <c r="B105" s="88" t="s">
        <v>286</v>
      </c>
      <c r="C105" s="92" t="s">
        <v>103</v>
      </c>
      <c r="D105" s="88" t="s">
        <v>316</v>
      </c>
      <c r="E105" s="58">
        <v>3</v>
      </c>
      <c r="F105" s="88">
        <v>8.25</v>
      </c>
      <c r="G105" s="24"/>
      <c r="H105" s="88">
        <v>4.54</v>
      </c>
      <c r="I105" s="26">
        <f t="shared" si="2"/>
        <v>13.62</v>
      </c>
    </row>
    <row r="106" spans="2:9" x14ac:dyDescent="0.25">
      <c r="B106" s="89" t="s">
        <v>287</v>
      </c>
      <c r="C106" s="93" t="s">
        <v>103</v>
      </c>
      <c r="D106" s="89" t="s">
        <v>347</v>
      </c>
      <c r="E106" s="58">
        <v>3</v>
      </c>
      <c r="F106" s="89">
        <v>11.7</v>
      </c>
      <c r="G106" s="24"/>
      <c r="H106" s="89">
        <v>6.44</v>
      </c>
      <c r="I106" s="26">
        <f t="shared" si="2"/>
        <v>19.32</v>
      </c>
    </row>
    <row r="107" spans="2:9" x14ac:dyDescent="0.25">
      <c r="B107" s="88" t="s">
        <v>288</v>
      </c>
      <c r="C107" s="92" t="s">
        <v>103</v>
      </c>
      <c r="D107" s="88" t="s">
        <v>339</v>
      </c>
      <c r="E107" s="56">
        <v>3</v>
      </c>
      <c r="F107" s="88">
        <v>223.23</v>
      </c>
      <c r="G107" s="24">
        <f t="shared" si="0"/>
        <v>669.69</v>
      </c>
      <c r="H107" s="88">
        <v>122.78</v>
      </c>
      <c r="I107" s="26">
        <f t="shared" si="2"/>
        <v>368.34</v>
      </c>
    </row>
    <row r="108" spans="2:9" x14ac:dyDescent="0.25">
      <c r="B108" s="67"/>
      <c r="C108" s="68"/>
      <c r="D108" s="68"/>
      <c r="E108" s="68"/>
      <c r="F108" s="69"/>
      <c r="G108" s="27"/>
      <c r="H108" s="28" t="s">
        <v>16</v>
      </c>
      <c r="I108" s="29">
        <f>SUM(I15:I107)</f>
        <v>207989.36999999991</v>
      </c>
    </row>
    <row r="109" spans="2:9" x14ac:dyDescent="0.25">
      <c r="B109" s="30"/>
      <c r="C109" s="31"/>
      <c r="D109" s="32" t="s">
        <v>17</v>
      </c>
      <c r="E109" s="70">
        <f>SUM(G15:G107)</f>
        <v>269475.33000000007</v>
      </c>
      <c r="F109" s="71"/>
      <c r="G109" s="33"/>
      <c r="H109" s="28" t="s">
        <v>18</v>
      </c>
      <c r="I109" s="34">
        <v>0</v>
      </c>
    </row>
    <row r="110" spans="2:9" x14ac:dyDescent="0.25">
      <c r="B110" s="30"/>
      <c r="C110" s="31"/>
      <c r="D110" s="32" t="s">
        <v>19</v>
      </c>
      <c r="E110" s="70">
        <f>SUM(I15:I107)</f>
        <v>207989.36999999991</v>
      </c>
      <c r="F110" s="71"/>
      <c r="G110" s="33"/>
      <c r="H110" s="35" t="s">
        <v>20</v>
      </c>
      <c r="I110" s="34">
        <v>0</v>
      </c>
    </row>
    <row r="111" spans="2:9" x14ac:dyDescent="0.25">
      <c r="B111" s="30"/>
      <c r="C111" s="31"/>
      <c r="D111" s="32" t="s">
        <v>21</v>
      </c>
      <c r="E111" s="80">
        <f>E109-E110</f>
        <v>61485.960000000166</v>
      </c>
      <c r="F111" s="81"/>
      <c r="G111" s="36"/>
      <c r="H111" s="28" t="s">
        <v>22</v>
      </c>
      <c r="I111" s="37">
        <f>SUM(I108:I110)</f>
        <v>207989.36999999991</v>
      </c>
    </row>
    <row r="112" spans="2:9" x14ac:dyDescent="0.25">
      <c r="B112" s="30"/>
      <c r="C112" s="31"/>
      <c r="D112" s="32"/>
      <c r="E112" s="82"/>
      <c r="F112" s="83"/>
      <c r="G112" s="38"/>
      <c r="H112" s="28" t="s">
        <v>23</v>
      </c>
      <c r="I112" s="37">
        <f>I111*0.05</f>
        <v>10399.468499999995</v>
      </c>
    </row>
    <row r="113" spans="2:9" x14ac:dyDescent="0.25">
      <c r="B113" s="30"/>
      <c r="C113" s="31"/>
      <c r="D113" s="39"/>
      <c r="E113" s="39"/>
      <c r="F113" s="40"/>
      <c r="G113" s="40"/>
      <c r="H113" s="28" t="s">
        <v>24</v>
      </c>
      <c r="I113" s="34"/>
    </row>
    <row r="114" spans="2:9" ht="15.75" x14ac:dyDescent="0.25">
      <c r="B114" s="77" t="s">
        <v>25</v>
      </c>
      <c r="C114" s="78"/>
      <c r="D114" s="78"/>
      <c r="E114" s="78"/>
      <c r="F114" s="79"/>
      <c r="G114" s="41"/>
      <c r="H114" s="42" t="s">
        <v>26</v>
      </c>
      <c r="I114" s="43">
        <f>SUM(I111:I113)</f>
        <v>218388.8384999999</v>
      </c>
    </row>
  </sheetData>
  <autoFilter ref="B14:I114" xr:uid="{627AEAAF-E9D4-4F41-920A-F55BC0791038}"/>
  <mergeCells count="25">
    <mergeCell ref="E1:F5"/>
    <mergeCell ref="H1:I5"/>
    <mergeCell ref="C7:D7"/>
    <mergeCell ref="C8:D8"/>
    <mergeCell ref="E8:F8"/>
    <mergeCell ref="H8:I8"/>
    <mergeCell ref="C9:D9"/>
    <mergeCell ref="E9:F9"/>
    <mergeCell ref="H9:I9"/>
    <mergeCell ref="C10:D10"/>
    <mergeCell ref="E10:F10"/>
    <mergeCell ref="H10:I10"/>
    <mergeCell ref="C11:D11"/>
    <mergeCell ref="E11:F11"/>
    <mergeCell ref="H11:I11"/>
    <mergeCell ref="C12:D12"/>
    <mergeCell ref="E12:F12"/>
    <mergeCell ref="H12:I12"/>
    <mergeCell ref="B114:F114"/>
    <mergeCell ref="F13:I13"/>
    <mergeCell ref="B108:F108"/>
    <mergeCell ref="E109:F109"/>
    <mergeCell ref="E110:F110"/>
    <mergeCell ref="E111:F111"/>
    <mergeCell ref="E112:F112"/>
  </mergeCells>
  <phoneticPr fontId="18" type="noConversion"/>
  <hyperlinks>
    <hyperlink ref="C11" r:id="rId1" xr:uid="{B075A039-B514-430B-9DD3-30934C93849A}"/>
  </hyperlink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D775C-C777-482C-B3DD-888A06E506C2}">
  <dimension ref="B1:I33"/>
  <sheetViews>
    <sheetView topLeftCell="A4" workbookViewId="0">
      <selection activeCell="B15" sqref="B15:H26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6.28515625" customWidth="1"/>
    <col min="7" max="7" width="14.710937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60" t="s">
        <v>27</v>
      </c>
      <c r="F1" s="60"/>
      <c r="G1" s="44"/>
      <c r="H1" s="60" t="s">
        <v>28</v>
      </c>
      <c r="I1" s="61"/>
    </row>
    <row r="2" spans="2:9" ht="15" customHeight="1" x14ac:dyDescent="0.25">
      <c r="B2" s="4"/>
      <c r="E2" s="62"/>
      <c r="F2" s="62"/>
      <c r="G2" s="45"/>
      <c r="H2" s="62"/>
      <c r="I2" s="63"/>
    </row>
    <row r="3" spans="2:9" ht="15" customHeight="1" x14ac:dyDescent="0.25">
      <c r="B3" s="4"/>
      <c r="E3" s="62"/>
      <c r="F3" s="62"/>
      <c r="G3" s="45"/>
      <c r="H3" s="62"/>
      <c r="I3" s="63"/>
    </row>
    <row r="4" spans="2:9" ht="15" customHeight="1" x14ac:dyDescent="0.25">
      <c r="B4" s="4"/>
      <c r="E4" s="62"/>
      <c r="F4" s="62"/>
      <c r="G4" s="45"/>
      <c r="H4" s="62"/>
      <c r="I4" s="63"/>
    </row>
    <row r="5" spans="2:9" ht="15" customHeight="1" x14ac:dyDescent="0.25">
      <c r="B5" s="5"/>
      <c r="C5" s="1"/>
      <c r="D5" s="1"/>
      <c r="E5" s="64"/>
      <c r="F5" s="64"/>
      <c r="G5" s="46"/>
      <c r="H5" s="64"/>
      <c r="I5" s="65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7" t="s">
        <v>6</v>
      </c>
      <c r="C7" s="84" t="s">
        <v>37</v>
      </c>
      <c r="D7" s="85"/>
      <c r="E7" s="9" t="s">
        <v>7</v>
      </c>
      <c r="F7" s="10" t="e">
        <f>#REF!</f>
        <v>#REF!</v>
      </c>
      <c r="G7" s="10"/>
      <c r="H7" s="11" t="s">
        <v>8</v>
      </c>
      <c r="I7" s="12"/>
    </row>
    <row r="8" spans="2:9" x14ac:dyDescent="0.25">
      <c r="B8" s="48" t="s">
        <v>9</v>
      </c>
      <c r="C8" s="84" t="s">
        <v>38</v>
      </c>
      <c r="D8" s="85"/>
      <c r="E8" s="72" t="s">
        <v>10</v>
      </c>
      <c r="F8" s="72"/>
      <c r="G8" s="13"/>
      <c r="H8" s="76">
        <v>13064411532</v>
      </c>
      <c r="I8" s="76"/>
    </row>
    <row r="9" spans="2:9" x14ac:dyDescent="0.25">
      <c r="B9" s="48" t="s">
        <v>11</v>
      </c>
      <c r="C9" s="84" t="s">
        <v>39</v>
      </c>
      <c r="D9" s="85"/>
      <c r="E9" s="72" t="s">
        <v>12</v>
      </c>
      <c r="F9" s="72"/>
      <c r="G9" s="13"/>
      <c r="H9" s="75"/>
      <c r="I9" s="75"/>
    </row>
    <row r="10" spans="2:9" x14ac:dyDescent="0.25">
      <c r="B10" s="48"/>
      <c r="C10" s="84"/>
      <c r="D10" s="85"/>
      <c r="E10" s="72" t="s">
        <v>13</v>
      </c>
      <c r="F10" s="72"/>
      <c r="G10" s="13"/>
      <c r="H10" s="73"/>
      <c r="I10" s="73"/>
    </row>
    <row r="11" spans="2:9" x14ac:dyDescent="0.25">
      <c r="B11" s="48"/>
      <c r="C11" s="86" t="s">
        <v>40</v>
      </c>
      <c r="D11" s="85"/>
      <c r="E11" s="72"/>
      <c r="F11" s="72"/>
      <c r="G11" s="13"/>
      <c r="H11" s="73"/>
      <c r="I11" s="73"/>
    </row>
    <row r="12" spans="2:9" x14ac:dyDescent="0.25">
      <c r="B12" s="49"/>
      <c r="C12" s="84" t="e">
        <f>#REF!</f>
        <v>#REF!</v>
      </c>
      <c r="D12" s="85"/>
      <c r="E12" s="87"/>
      <c r="F12" s="87"/>
      <c r="G12" s="14"/>
      <c r="H12" s="74"/>
      <c r="I12" s="74"/>
    </row>
    <row r="13" spans="2:9" ht="15.75" thickBot="1" x14ac:dyDescent="0.3">
      <c r="B13" s="15"/>
      <c r="C13" s="16"/>
      <c r="D13" s="16"/>
      <c r="E13" s="16"/>
      <c r="F13" s="66" t="s">
        <v>3</v>
      </c>
      <c r="G13" s="66"/>
      <c r="H13" s="66"/>
      <c r="I13" s="66"/>
    </row>
    <row r="14" spans="2:9" ht="15.75" thickBot="1" x14ac:dyDescent="0.3">
      <c r="B14" s="17" t="s">
        <v>0</v>
      </c>
      <c r="C14" s="18" t="s">
        <v>14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15</v>
      </c>
    </row>
    <row r="15" spans="2:9" x14ac:dyDescent="0.25">
      <c r="B15" s="88" t="s">
        <v>355</v>
      </c>
      <c r="C15" s="92" t="s">
        <v>48</v>
      </c>
      <c r="D15" s="88" t="s">
        <v>367</v>
      </c>
      <c r="E15" s="90">
        <v>6</v>
      </c>
      <c r="F15" s="88">
        <v>559.48</v>
      </c>
      <c r="G15" s="91"/>
      <c r="H15" s="88">
        <v>391.64</v>
      </c>
      <c r="I15" s="26">
        <f t="shared" ref="I15:I23" si="0">ROUND(E15*H15,2)</f>
        <v>2349.84</v>
      </c>
    </row>
    <row r="16" spans="2:9" x14ac:dyDescent="0.25">
      <c r="B16" s="89" t="s">
        <v>356</v>
      </c>
      <c r="C16" s="93" t="s">
        <v>163</v>
      </c>
      <c r="D16" s="89" t="s">
        <v>368</v>
      </c>
      <c r="E16" s="90">
        <v>6</v>
      </c>
      <c r="F16" s="89">
        <v>2290.1</v>
      </c>
      <c r="G16" s="91"/>
      <c r="H16" s="89">
        <v>1603.07</v>
      </c>
      <c r="I16" s="26">
        <f t="shared" si="0"/>
        <v>9618.42</v>
      </c>
    </row>
    <row r="17" spans="2:9" x14ac:dyDescent="0.25">
      <c r="B17" s="88" t="s">
        <v>357</v>
      </c>
      <c r="C17" s="92" t="s">
        <v>295</v>
      </c>
      <c r="D17" s="88" t="s">
        <v>367</v>
      </c>
      <c r="E17" s="90">
        <v>12</v>
      </c>
      <c r="F17" s="88">
        <v>2250.92</v>
      </c>
      <c r="G17" s="91"/>
      <c r="H17" s="88">
        <v>1575.64</v>
      </c>
      <c r="I17" s="26">
        <f t="shared" si="0"/>
        <v>18907.68</v>
      </c>
    </row>
    <row r="18" spans="2:9" x14ac:dyDescent="0.25">
      <c r="B18" s="89" t="s">
        <v>358</v>
      </c>
      <c r="C18" s="93" t="s">
        <v>171</v>
      </c>
      <c r="D18" s="89" t="s">
        <v>367</v>
      </c>
      <c r="E18" s="90">
        <v>24</v>
      </c>
      <c r="F18" s="89">
        <v>2140.15</v>
      </c>
      <c r="G18" s="91"/>
      <c r="H18" s="89">
        <v>1498.11</v>
      </c>
      <c r="I18" s="26">
        <f t="shared" si="0"/>
        <v>35954.639999999999</v>
      </c>
    </row>
    <row r="19" spans="2:9" x14ac:dyDescent="0.25">
      <c r="B19" s="88" t="s">
        <v>359</v>
      </c>
      <c r="C19" s="92" t="s">
        <v>94</v>
      </c>
      <c r="D19" s="88" t="s">
        <v>367</v>
      </c>
      <c r="E19" s="90">
        <v>24</v>
      </c>
      <c r="F19" s="88">
        <v>2012.24</v>
      </c>
      <c r="G19" s="91"/>
      <c r="H19" s="88">
        <v>1408.57</v>
      </c>
      <c r="I19" s="26">
        <f t="shared" si="0"/>
        <v>33805.68</v>
      </c>
    </row>
    <row r="20" spans="2:9" x14ac:dyDescent="0.25">
      <c r="B20" s="89" t="s">
        <v>360</v>
      </c>
      <c r="C20" s="93" t="s">
        <v>96</v>
      </c>
      <c r="D20" s="89" t="s">
        <v>367</v>
      </c>
      <c r="E20" s="90">
        <v>6</v>
      </c>
      <c r="F20" s="89">
        <v>1654.95</v>
      </c>
      <c r="G20" s="91"/>
      <c r="H20" s="89">
        <v>1158.47</v>
      </c>
      <c r="I20" s="26">
        <f t="shared" si="0"/>
        <v>6950.82</v>
      </c>
    </row>
    <row r="21" spans="2:9" x14ac:dyDescent="0.25">
      <c r="B21" s="88" t="s">
        <v>361</v>
      </c>
      <c r="C21" s="92" t="s">
        <v>98</v>
      </c>
      <c r="D21" s="88" t="s">
        <v>367</v>
      </c>
      <c r="E21" s="90">
        <v>30</v>
      </c>
      <c r="F21" s="88">
        <v>577.79999999999995</v>
      </c>
      <c r="G21" s="91"/>
      <c r="H21" s="88">
        <v>404.46</v>
      </c>
      <c r="I21" s="26">
        <f t="shared" si="0"/>
        <v>12133.8</v>
      </c>
    </row>
    <row r="22" spans="2:9" x14ac:dyDescent="0.25">
      <c r="B22" s="89" t="s">
        <v>362</v>
      </c>
      <c r="C22" s="93" t="s">
        <v>90</v>
      </c>
      <c r="D22" s="89" t="s">
        <v>369</v>
      </c>
      <c r="E22" s="90">
        <v>12</v>
      </c>
      <c r="F22" s="89">
        <v>2140.15</v>
      </c>
      <c r="G22" s="91"/>
      <c r="H22" s="89">
        <v>1498.11</v>
      </c>
      <c r="I22" s="26">
        <f t="shared" si="0"/>
        <v>17977.32</v>
      </c>
    </row>
    <row r="23" spans="2:9" x14ac:dyDescent="0.25">
      <c r="B23" s="88" t="s">
        <v>363</v>
      </c>
      <c r="C23" s="92" t="s">
        <v>97</v>
      </c>
      <c r="D23" s="88" t="s">
        <v>367</v>
      </c>
      <c r="E23" s="90">
        <v>6</v>
      </c>
      <c r="F23" s="88">
        <v>1654.95</v>
      </c>
      <c r="G23" s="91"/>
      <c r="H23" s="88">
        <v>1158.47</v>
      </c>
      <c r="I23" s="26">
        <f t="shared" si="0"/>
        <v>6950.82</v>
      </c>
    </row>
    <row r="24" spans="2:9" x14ac:dyDescent="0.25">
      <c r="B24" s="89" t="s">
        <v>364</v>
      </c>
      <c r="C24" s="93" t="s">
        <v>299</v>
      </c>
      <c r="D24" s="89" t="s">
        <v>367</v>
      </c>
      <c r="E24" s="56">
        <v>18</v>
      </c>
      <c r="F24" s="89">
        <v>2361.64</v>
      </c>
      <c r="G24" s="24">
        <f>ROUND(E24*F24,2)</f>
        <v>42509.52</v>
      </c>
      <c r="H24" s="89">
        <v>1653.15</v>
      </c>
      <c r="I24" s="26">
        <f t="shared" ref="I24" si="1">ROUND(E24*H24,2)</f>
        <v>29756.7</v>
      </c>
    </row>
    <row r="25" spans="2:9" x14ac:dyDescent="0.25">
      <c r="B25" s="88" t="s">
        <v>365</v>
      </c>
      <c r="C25" s="92" t="s">
        <v>103</v>
      </c>
      <c r="D25" s="88" t="s">
        <v>370</v>
      </c>
      <c r="E25" s="56">
        <v>6</v>
      </c>
      <c r="F25" s="88">
        <v>890.74</v>
      </c>
      <c r="G25" s="24">
        <f t="shared" ref="G25:G26" si="2">ROUND(E25*F25,2)</f>
        <v>5344.44</v>
      </c>
      <c r="H25" s="88">
        <v>623.52</v>
      </c>
      <c r="I25" s="26">
        <f t="shared" ref="I25:I26" si="3">ROUND(E25*H25,2)</f>
        <v>3741.12</v>
      </c>
    </row>
    <row r="26" spans="2:9" x14ac:dyDescent="0.25">
      <c r="B26" s="89" t="s">
        <v>366</v>
      </c>
      <c r="C26" s="93" t="s">
        <v>104</v>
      </c>
      <c r="D26" s="89" t="s">
        <v>368</v>
      </c>
      <c r="E26" s="56">
        <v>6</v>
      </c>
      <c r="F26" s="89">
        <v>5716.06</v>
      </c>
      <c r="G26" s="24">
        <f t="shared" si="2"/>
        <v>34296.36</v>
      </c>
      <c r="H26" s="89">
        <v>4001.24</v>
      </c>
      <c r="I26" s="26">
        <f t="shared" si="3"/>
        <v>24007.439999999999</v>
      </c>
    </row>
    <row r="27" spans="2:9" x14ac:dyDescent="0.25">
      <c r="B27" s="67"/>
      <c r="C27" s="68"/>
      <c r="D27" s="68"/>
      <c r="E27" s="68"/>
      <c r="F27" s="69"/>
      <c r="G27" s="27"/>
      <c r="H27" s="28" t="s">
        <v>16</v>
      </c>
      <c r="I27" s="29">
        <f>SUM(I24:I26)</f>
        <v>57505.259999999995</v>
      </c>
    </row>
    <row r="28" spans="2:9" x14ac:dyDescent="0.25">
      <c r="B28" s="30"/>
      <c r="C28" s="31"/>
      <c r="D28" s="32" t="s">
        <v>17</v>
      </c>
      <c r="E28" s="70">
        <f>SUM(G24:G26)</f>
        <v>82150.320000000007</v>
      </c>
      <c r="F28" s="71"/>
      <c r="G28" s="33"/>
      <c r="H28" s="28" t="s">
        <v>18</v>
      </c>
      <c r="I28" s="34">
        <v>0</v>
      </c>
    </row>
    <row r="29" spans="2:9" x14ac:dyDescent="0.25">
      <c r="B29" s="30"/>
      <c r="C29" s="31"/>
      <c r="D29" s="32" t="s">
        <v>19</v>
      </c>
      <c r="E29" s="70">
        <f>SUM(I24:I26)</f>
        <v>57505.259999999995</v>
      </c>
      <c r="F29" s="71"/>
      <c r="G29" s="33"/>
      <c r="H29" s="35" t="s">
        <v>20</v>
      </c>
      <c r="I29" s="34">
        <v>0</v>
      </c>
    </row>
    <row r="30" spans="2:9" x14ac:dyDescent="0.25">
      <c r="B30" s="30"/>
      <c r="C30" s="31"/>
      <c r="D30" s="32" t="s">
        <v>21</v>
      </c>
      <c r="E30" s="80">
        <f>E28-E29</f>
        <v>24645.060000000012</v>
      </c>
      <c r="F30" s="81"/>
      <c r="G30" s="36"/>
      <c r="H30" s="28" t="s">
        <v>22</v>
      </c>
      <c r="I30" s="37">
        <f>SUM(I27:I29)</f>
        <v>57505.259999999995</v>
      </c>
    </row>
    <row r="31" spans="2:9" x14ac:dyDescent="0.25">
      <c r="B31" s="30"/>
      <c r="C31" s="31"/>
      <c r="D31" s="32"/>
      <c r="E31" s="82"/>
      <c r="F31" s="83"/>
      <c r="G31" s="38"/>
      <c r="H31" s="28" t="s">
        <v>23</v>
      </c>
      <c r="I31" s="37">
        <f>I30*0.05</f>
        <v>2875.2629999999999</v>
      </c>
    </row>
    <row r="32" spans="2:9" x14ac:dyDescent="0.25">
      <c r="B32" s="30"/>
      <c r="C32" s="31"/>
      <c r="D32" s="39"/>
      <c r="E32" s="39"/>
      <c r="F32" s="40"/>
      <c r="G32" s="40"/>
      <c r="H32" s="28" t="s">
        <v>24</v>
      </c>
      <c r="I32" s="34"/>
    </row>
    <row r="33" spans="2:9" ht="15.75" x14ac:dyDescent="0.25">
      <c r="B33" s="77" t="s">
        <v>25</v>
      </c>
      <c r="C33" s="78"/>
      <c r="D33" s="78"/>
      <c r="E33" s="78"/>
      <c r="F33" s="79"/>
      <c r="G33" s="41"/>
      <c r="H33" s="42" t="s">
        <v>26</v>
      </c>
      <c r="I33" s="43">
        <f>SUM(I30:I32)</f>
        <v>60380.522999999994</v>
      </c>
    </row>
  </sheetData>
  <autoFilter ref="B14:I33" xr:uid="{667D775C-C777-482C-B3DD-888A06E506C2}"/>
  <mergeCells count="25">
    <mergeCell ref="B33:F33"/>
    <mergeCell ref="F13:I13"/>
    <mergeCell ref="B27:F27"/>
    <mergeCell ref="E28:F28"/>
    <mergeCell ref="E29:F29"/>
    <mergeCell ref="E30:F30"/>
    <mergeCell ref="E31:F31"/>
    <mergeCell ref="E11:F11"/>
    <mergeCell ref="H11:I11"/>
    <mergeCell ref="E12:F12"/>
    <mergeCell ref="H12:I12"/>
    <mergeCell ref="C11:D11"/>
    <mergeCell ref="C12:D12"/>
    <mergeCell ref="E9:F9"/>
    <mergeCell ref="H9:I9"/>
    <mergeCell ref="E10:F10"/>
    <mergeCell ref="H10:I10"/>
    <mergeCell ref="C9:D9"/>
    <mergeCell ref="C10:D10"/>
    <mergeCell ref="E1:F5"/>
    <mergeCell ref="H1:I5"/>
    <mergeCell ref="E8:F8"/>
    <mergeCell ref="H8:I8"/>
    <mergeCell ref="C7:D7"/>
    <mergeCell ref="C8:D8"/>
  </mergeCells>
  <hyperlinks>
    <hyperlink ref="C11" r:id="rId1" xr:uid="{8A15FD60-50D4-4195-8FC2-FF47742D3E36}"/>
  </hyperlink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c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t q U e R q w A A A D 3 A A A A E g A A A E N v b m Z p Z y 9 Q Y W N r Y W d l L n h t b I S P Q Q u C M B z F 7 0 H f Q X Z 3 m 4 s g Z E 7 C a 0 I Q R N e h Q 0 f 6 X 7 j Z / G 4 d + k h 9 h Z S y u n V 8 7 / 3 g v f e 4 3 X k 6 t E 1 w V Z 3 V B h I U Y Y o C 6 y S U s j G g E g Q G p W K 5 4 H t Z n G W l g p E G G w + 2 T F D t 3 C U m x H u P / Q q b r i K M 0 o i c 8 t 2 h q F U r 0 Q f W / + F Q w 1 R b K C T 4 8 b V G M B y x D W Z r h i k n s 8 l z D V + A j Y O n 9 M f k W d + 4 v l N C Q Z h t O Z k l J + 8 P 4 g k A A P / / A w B Q S w M E F A A C A A g A A A A h A B F 8 z I L n A Q A A x Q Q A A B M A A A B G b 3 J t d W x h c y 9 T Z W N 0 a W 9 u M S 5 t h F L f j 5 p A E H 4 3 u f 9 h s v e C C S X h T l 9 6 b R N O u d Z E w A K 2 a U o f E K e V u O 6 a 3 c X z Y v z f u 0 C v G I S W F 2 a + m f 3 m m x 8 S M 5 V z B l H 9 t x 8 G A 7 l J B a 7 h l k x 4 w d Q L 8 J / w B c U u p 7 R M 9 I L P c K T y S O A 9 U F Q 3 A 9 B f x A u R o U b c Y 4 b U + s r F d s X 5 1 n j K K V o T z h Q y J Q 0 y e Z s s J Q q Z B M 8 M R R I w n I r 8 g P A G P l K + S i l 4 a b b J d e g F n K L S I 2 H G s m S K c q v 4 P i l r v 3 I n j a a k V + j B t m y r U j s 0 g R W U m q B E g U O z l n 1 L Q t z x g 2 4 2 5 n s I + b M s u 4 r T l V Y d b f O 9 U f d l 2 q P r F 4 9 c K b 5 r P a q D 8 1 Q q 3 + g g N z t 4 A r V B A R N O i x 2 7 L I 9 U b + Q P b H S X N U / E T 3 d I T C D T V K X k 3 L C 7 x 3 3 K 1 j q / C v x l r e H K r q m N P i G v n C a c S I 3 Z J V a b d 4 1 5 3 5 i j x h w 3 p j 0 m 5 5 K k Z L M u m C 7 8 u 5 Z / 3 / J H L X / c 8 s s S T e v 6 5 h S W B 9 z a Z z X Q E j P a 4 z E B 9 d 2 B 8 f 2 S 8 w e 8 + 1 C d D O h M u A 6 R S e A t H P 8 b 6 Y 0 v o z j w 3 P C / C T D z n 4 L Q c + J Z 4 P c m T 5 3 Y 7 Q 2 6 n j O b 9 0 Y X T h i D v / Q e / 6 F l 8 S n w + / k j Z + 5 G E L o L M m z m H H G h r q e s Q a O 9 A / N 0 a q 8 7 E G s U l i M z Z O u c / e q 6 k H b K e X g z y F l X 9 Y f f A A A A / / 8 D A F B L A Q I t A B Q A B g A I A A A A I Q A q 3 a p A 0 g A A A D c B A A A T A A A A A A A A A A A A A A A A A A A A A A B b Q 2 9 u d G V u d F 9 U e X B l c 1 0 u e G 1 s U E s B A i 0 A F A A C A A g A A A A h A L a l H k a s A A A A 9 w A A A B I A A A A A A A A A A A A A A A A A C w M A A E N v b m Z p Z y 9 Q Y W N r Y W d l L n h t b F B L A Q I t A B Q A A g A I A A A A I Q A R f M y C 5 w E A A M U E A A A T A A A A A A A A A A A A A A A A A O c D A A B G b 3 J t d W x h c y 9 T Z W N 0 a W 9 u M S 5 t U E s F B g A A A A A D A A M A w g A A A P 8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q E A A A A A A A A M g Q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Q 2 9 1 b n R 5 J T I w b 2 Y l M j B W Z X J t a W x s a W 9 u J T I w T U 9 R J T I w e G x z e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U t M T V U M T k 6 N D U 6 M z M u M D k 5 N j I y N V o i L z 4 8 R W 5 0 c n k g V H l w Z T 0 i R m l s b E N v b H V t b l R 5 c G V z I i B W Y W x 1 Z T 0 i c 0 J n Q U F B Q U F B Q U E 9 P S I v P j x F b n R y e S B U e X B l P S J G a W x s Q 2 9 s d W 1 u T m F t Z X M i I F Z h b H V l P S J z W y Z x d W 9 0 O 0 5 h b W U m c X V v d D s s J n F 1 b 3 Q 7 R G F 0 Y S 5 D b 2 x 1 b W 4 x J n F 1 b 3 Q 7 L C Z x d W 9 0 O 0 R h d G E u Q 2 9 s d W 1 u M i Z x d W 9 0 O y w m c X V v d D t E Y X R h L k N v b H V t b j M m c X V v d D s s J n F 1 b 3 Q 7 R G F 0 Y S 5 D b 2 x 1 b W 4 0 J n F 1 b 3 Q 7 L C Z x d W 9 0 O 0 R h d G E u Q 2 9 s d W 1 u N S Z x d W 9 0 O y w m c X V v d D t E Y X R h L k N v b H V t b j E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y M T E 3 N D Q 5 M C 0 w O T d i L T Q z Z G M t Y j k 5 M i 0 w N j F j N W J i M T I y Z T U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1 b n R 5 I G 9 m I F Z l c m 1 p b G x p b 2 4 g T U 9 R I H h s c 3 g v Q X V 0 b 1 J l b W 9 2 Z W R D b 2 x 1 b W 5 z M S 5 7 T m F t Z S w w f S Z x d W 9 0 O y w m c X V v d D t T Z W N 0 a W 9 u M S 9 D b 3 V u d H k g b 2 Y g V m V y b W l s b G l v b i B N T 1 E g e G x z e C 9 B d X R v U m V t b 3 Z l Z E N v b H V t b n M x L n t E Y X R h L k N v b H V t b j E s M X 0 m c X V v d D s s J n F 1 b 3 Q 7 U 2 V j d G l v b j E v Q 2 9 1 b n R 5 I G 9 m I F Z l c m 1 p b G x p b 2 4 g T U 9 R I H h s c 3 g v Q X V 0 b 1 J l b W 9 2 Z W R D b 2 x 1 b W 5 z M S 5 7 R G F 0 Y S 5 D b 2 x 1 b W 4 y L D J 9 J n F 1 b 3 Q 7 L C Z x d W 9 0 O 1 N l Y 3 R p b 2 4 x L 0 N v d W 5 0 e S B v Z i B W Z X J t a W x s a W 9 u I E 1 P U S B 4 b H N 4 L 0 F 1 d G 9 S Z W 1 v d m V k Q 2 9 s d W 1 u c z E u e 0 R h d G E u Q 2 9 s d W 1 u M y w z f S Z x d W 9 0 O y w m c X V v d D t T Z W N 0 a W 9 u M S 9 D b 3 V u d H k g b 2 Y g V m V y b W l s b G l v b i B N T 1 E g e G x z e C 9 B d X R v U m V t b 3 Z l Z E N v b H V t b n M x L n t E Y X R h L k N v b H V t b j Q s N H 0 m c X V v d D s s J n F 1 b 3 Q 7 U 2 V j d G l v b j E v Q 2 9 1 b n R 5 I G 9 m I F Z l c m 1 p b G x p b 2 4 g T U 9 R I H h s c 3 g v Q X V 0 b 1 J l b W 9 2 Z W R D b 2 x 1 b W 5 z M S 5 7 R G F 0 Y S 5 D b 2 x 1 b W 4 1 L D V 9 J n F 1 b 3 Q 7 L C Z x d W 9 0 O 1 N l Y 3 R p b 2 4 x L 0 N v d W 5 0 e S B v Z i B W Z X J t a W x s a W 9 u I E 1 P U S B 4 b H N 4 L 0 F 1 d G 9 S Z W 1 v d m V k Q 2 9 s d W 1 u c z E u e 0 R h d G E u Q 2 9 s d W 1 u M T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2 9 1 b n R 5 I G 9 m I F Z l c m 1 p b G x p b 2 4 g T U 9 R I H h s c 3 g v Q X V 0 b 1 J l b W 9 2 Z W R D b 2 x 1 b W 5 z M S 5 7 T m F t Z S w w f S Z x d W 9 0 O y w m c X V v d D t T Z W N 0 a W 9 u M S 9 D b 3 V u d H k g b 2 Y g V m V y b W l s b G l v b i B N T 1 E g e G x z e C 9 B d X R v U m V t b 3 Z l Z E N v b H V t b n M x L n t E Y X R h L k N v b H V t b j E s M X 0 m c X V v d D s s J n F 1 b 3 Q 7 U 2 V j d G l v b j E v Q 2 9 1 b n R 5 I G 9 m I F Z l c m 1 p b G x p b 2 4 g T U 9 R I H h s c 3 g v Q X V 0 b 1 J l b W 9 2 Z W R D b 2 x 1 b W 5 z M S 5 7 R G F 0 Y S 5 D b 2 x 1 b W 4 y L D J 9 J n F 1 b 3 Q 7 L C Z x d W 9 0 O 1 N l Y 3 R p b 2 4 x L 0 N v d W 5 0 e S B v Z i B W Z X J t a W x s a W 9 u I E 1 P U S B 4 b H N 4 L 0 F 1 d G 9 S Z W 1 v d m V k Q 2 9 s d W 1 u c z E u e 0 R h d G E u Q 2 9 s d W 1 u M y w z f S Z x d W 9 0 O y w m c X V v d D t T Z W N 0 a W 9 u M S 9 D b 3 V u d H k g b 2 Y g V m V y b W l s b G l v b i B N T 1 E g e G x z e C 9 B d X R v U m V t b 3 Z l Z E N v b H V t b n M x L n t E Y X R h L k N v b H V t b j Q s N H 0 m c X V v d D s s J n F 1 b 3 Q 7 U 2 V j d G l v b j E v Q 2 9 1 b n R 5 I G 9 m I F Z l c m 1 p b G x p b 2 4 g T U 9 R I H h s c 3 g v Q X V 0 b 1 J l b W 9 2 Z W R D b 2 x 1 b W 5 z M S 5 7 R G F 0 Y S 5 D b 2 x 1 b W 4 1 L D V 9 J n F 1 b 3 Q 7 L C Z x d W 9 0 O 1 N l Y 3 R p b 2 4 x L 0 N v d W 5 0 e S B v Z i B W Z X J t a W x s a W 9 u I E 1 P U S B 4 b H N 4 L 0 F 1 d G 9 S Z W 1 v d m V k Q 2 9 s d W 1 u c z E u e 0 R h d G E u Q 2 9 s d W 1 u M T U s N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N v d W 5 0 e S U y M G 9 m J T I w V m V y b W l s b G l v b i U y M E 1 P U S U y M H h s c 3 g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3 V u d H k l M j B v Z i U y M F Z l c m 1 p b G x p b 2 4 l M j B N T 1 E l M j B 4 b H N 4 L 1 J l b W 9 2 Z W Q l M j B U b 3 A l M j B S b 3 d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3 V u d H k l M j B v Z i U y M F Z l c m 1 p b G x p b 2 4 l M j B N T 1 E l M j B 4 b H N 4 L 1 J l b W 9 2 Z W Q l M j B C b 3 R 0 b 2 0 l M j B S b 3 d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3 V u d H k l M j B v Z i U y M F Z l c m 1 p b G x p b 2 4 l M j B N T 1 E l M j B 4 b H N 4 L 1 J l b W 9 2 Z W Q l M j B P d G h l c i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v d W 5 0 e S U y M G 9 m J T I w V m V y b W l s b G l v b i U y M E 1 P U S U y M H h s c 3 g v R X h w Y W 5 k Z W Q l M j B E Y X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3 V u d H k l M j B v Z i U y M F Z l c m 1 p b G x p b 2 4 l M j B N T 1 E l M j B 4 b H N 4 L 0 Z p b H R l c m V k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9 1 b n R 5 J T I w b 2 Y l M j B W Z X J t a W x s a W 9 u J T I w T U 9 R J T I w e G x z e C 9 T b 3 J 0 Z W Q l M j B S b 3 d z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f D I c w H 4 J T R I H H E O 3 Y 2 J 1 4 A A A A A A I A A A A A A B B m A A A A A Q A A I A A A A G 7 Y P F g c 0 L V H v j 8 X G A R x u s k 8 R p U n g 9 1 L M X e X u 3 X p G w w C A A A A A A 6 A A A A A A g A A I A A A A E 8 N I Y o r W G M J e Q k z p C 2 M H V O 3 J N 7 D R g / B 0 N n J C I c n O y l Y U A A A A P q e R 9 r 6 U r v C A Z k b 5 C l s 8 F Z h U 8 + z X c S j T C V B h l P y U l F v l T 9 + 8 k X b 8 w 1 W 0 0 x E h V b G J t 0 A v d j G W d d 0 g H e a S C / G + j a H j X / j O o S 4 5 J 1 9 2 n w M n m + n Q A A A A F 0 4 j T u U 3 2 A O d r x 7 2 5 w 8 t E X + m v u F w 8 9 f G S f 5 l y k d t 6 x C J s D I M Y S 1 E 7 5 n S P V W r v 0 B E E r c I b N m M w R 7 M m t R j N y u J / 8 = < / D a t a M a s h u p > 
</file>

<file path=customXml/itemProps1.xml><?xml version="1.0" encoding="utf-8"?>
<ds:datastoreItem xmlns:ds="http://schemas.openxmlformats.org/officeDocument/2006/customXml" ds:itemID="{1ECA8376-DD3C-4FED-B721-B7ABE66EF7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MOQ Batteries</vt:lpstr>
      <vt:lpstr>MOQ Filter - Air</vt:lpstr>
      <vt:lpstr>MOQ Quarter 1</vt:lpstr>
      <vt:lpstr>MOQ Quarter 2</vt:lpstr>
      <vt:lpstr>MOQ Quarter 3</vt:lpstr>
      <vt:lpstr>MOQ Quarter 4</vt:lpstr>
      <vt:lpstr>MOQ Filter - Other</vt:lpstr>
      <vt:lpstr>MOQ GET</vt:lpstr>
      <vt:lpstr>MOQ Injectors</vt:lpstr>
      <vt:lpstr>MOQ Operator Seats</vt:lpstr>
      <vt:lpstr>MOQ Tires</vt:lpstr>
      <vt:lpstr>MOQ Turbos</vt:lpstr>
      <vt:lpstr>MOQ Undercarriage</vt:lpstr>
      <vt:lpstr>MOQ Grand 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Budgen</dc:creator>
  <cp:lastModifiedBy>Umair  Ansari</cp:lastModifiedBy>
  <cp:lastPrinted>2024-09-11T14:12:41Z</cp:lastPrinted>
  <dcterms:created xsi:type="dcterms:W3CDTF">2024-03-27T02:49:14Z</dcterms:created>
  <dcterms:modified xsi:type="dcterms:W3CDTF">2024-12-11T17:38:52Z</dcterms:modified>
</cp:coreProperties>
</file>