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rushi\Desktop\"/>
    </mc:Choice>
  </mc:AlternateContent>
  <xr:revisionPtr revIDLastSave="0" documentId="8_{511BFEFD-54C6-44A1-ADB0-87B77AD88995}" xr6:coauthVersionLast="47" xr6:coauthVersionMax="47" xr10:uidLastSave="{00000000-0000-0000-0000-000000000000}"/>
  <bookViews>
    <workbookView xWindow="-120" yWindow="-120" windowWidth="20640" windowHeight="11160" tabRatio="897" firstSheet="2" activeTab="9" xr2:uid="{EAC116F2-D257-4308-B3E1-626B33CB1430}"/>
  </bookViews>
  <sheets>
    <sheet name="MOQ Batteries" sheetId="47" r:id="rId1"/>
    <sheet name="MOQ Filter" sheetId="48" r:id="rId2"/>
    <sheet name="MOQ Inframe Overhaul kit" sheetId="69" r:id="rId3"/>
    <sheet name="MOQ Turbos" sheetId="56" r:id="rId4"/>
    <sheet name="MOQ Injectors" sheetId="53" r:id="rId5"/>
    <sheet name="MOQ Cylinder Head" sheetId="55" r:id="rId6"/>
    <sheet name="MOQ Crankshaft" sheetId="59" r:id="rId7"/>
    <sheet name="MOQ Tires" sheetId="70" r:id="rId8"/>
    <sheet name="MOQ Undercarriage" sheetId="57" r:id="rId9"/>
    <sheet name="MOQ GET" sheetId="60" r:id="rId10"/>
  </sheets>
  <definedNames>
    <definedName name="_xlnm._FilterDatabase" localSheetId="0" hidden="1">'MOQ Batteries'!$B$14:$I$52</definedName>
    <definedName name="_xlnm._FilterDatabase" localSheetId="6" hidden="1">'MOQ Crankshaft'!$B$14:$I$24</definedName>
    <definedName name="_xlnm._FilterDatabase" localSheetId="5" hidden="1">'MOQ Cylinder Head'!$B$14:$I$24</definedName>
    <definedName name="_xlnm._FilterDatabase" localSheetId="1" hidden="1">'MOQ Filter'!$B$14:$I$30</definedName>
    <definedName name="_xlnm._FilterDatabase" localSheetId="9" hidden="1">'MOQ GET'!$B$14:$I$77</definedName>
    <definedName name="_xlnm._FilterDatabase" localSheetId="2" hidden="1">'MOQ Inframe Overhaul kit'!$B$14:$I$24</definedName>
    <definedName name="_xlnm._FilterDatabase" localSheetId="4" hidden="1">'MOQ Injectors'!$B$14:$I$24</definedName>
    <definedName name="_xlnm._FilterDatabase" localSheetId="3" hidden="1">'MOQ Turbos'!$B$14:$I$24</definedName>
    <definedName name="_xlnm._FilterDatabase" localSheetId="8" hidden="1">'MOQ Undercarriage'!$B$14:$I$32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57" l="1"/>
  <c r="I17" i="70"/>
  <c r="I18" i="70"/>
  <c r="G18" i="70"/>
  <c r="I16" i="70"/>
  <c r="G16" i="70"/>
  <c r="I15" i="70"/>
  <c r="G15" i="70"/>
  <c r="F7" i="70"/>
  <c r="I23" i="57"/>
  <c r="I22" i="57"/>
  <c r="G18" i="57"/>
  <c r="I16" i="56"/>
  <c r="G17" i="55"/>
  <c r="I15" i="53"/>
  <c r="G16" i="60"/>
  <c r="I22" i="60"/>
  <c r="G34" i="60"/>
  <c r="I34" i="60"/>
  <c r="G39" i="60"/>
  <c r="I39" i="60"/>
  <c r="G40" i="60"/>
  <c r="I51" i="60"/>
  <c r="G52" i="60"/>
  <c r="I63" i="60"/>
  <c r="G64" i="60"/>
  <c r="I64" i="60"/>
  <c r="C12" i="69"/>
  <c r="F7" i="69"/>
  <c r="I69" i="60" l="1"/>
  <c r="E20" i="70"/>
  <c r="E21" i="70"/>
  <c r="I19" i="70"/>
  <c r="I22" i="70" s="1"/>
  <c r="I52" i="60"/>
  <c r="I70" i="60"/>
  <c r="I21" i="60"/>
  <c r="I15" i="56"/>
  <c r="G69" i="60"/>
  <c r="G63" i="60"/>
  <c r="G58" i="60"/>
  <c r="G33" i="60"/>
  <c r="G28" i="60"/>
  <c r="G22" i="60"/>
  <c r="G46" i="60"/>
  <c r="G25" i="57"/>
  <c r="G22" i="57"/>
  <c r="G20" i="57"/>
  <c r="G17" i="57"/>
  <c r="G16" i="57"/>
  <c r="G70" i="60"/>
  <c r="G45" i="60"/>
  <c r="G57" i="60"/>
  <c r="I46" i="60"/>
  <c r="G27" i="60"/>
  <c r="I58" i="60"/>
  <c r="I16" i="60"/>
  <c r="G51" i="60"/>
  <c r="I45" i="60"/>
  <c r="I28" i="60"/>
  <c r="I15" i="55"/>
  <c r="I15" i="59"/>
  <c r="I33" i="60"/>
  <c r="I16" i="55"/>
  <c r="I57" i="60"/>
  <c r="I40" i="60"/>
  <c r="I27" i="60"/>
  <c r="G21" i="60"/>
  <c r="G17" i="59"/>
  <c r="G31" i="60"/>
  <c r="I31" i="60"/>
  <c r="G42" i="60"/>
  <c r="I42" i="60"/>
  <c r="G55" i="60"/>
  <c r="I55" i="60"/>
  <c r="G43" i="60"/>
  <c r="I43" i="60"/>
  <c r="G30" i="60"/>
  <c r="I30" i="60"/>
  <c r="G54" i="60"/>
  <c r="I54" i="60"/>
  <c r="G67" i="60"/>
  <c r="I67" i="60"/>
  <c r="G66" i="60"/>
  <c r="I66" i="60"/>
  <c r="I15" i="57"/>
  <c r="I26" i="57" s="1"/>
  <c r="G15" i="57"/>
  <c r="G19" i="60"/>
  <c r="I19" i="60"/>
  <c r="G18" i="60"/>
  <c r="I18" i="60"/>
  <c r="G61" i="60"/>
  <c r="I61" i="60"/>
  <c r="G60" i="60"/>
  <c r="I60" i="60"/>
  <c r="G49" i="60"/>
  <c r="I49" i="60"/>
  <c r="G48" i="60"/>
  <c r="I48" i="60"/>
  <c r="G37" i="60"/>
  <c r="I37" i="60"/>
  <c r="G36" i="60"/>
  <c r="I36" i="60"/>
  <c r="G25" i="60"/>
  <c r="I25" i="60"/>
  <c r="G24" i="60"/>
  <c r="I24" i="60"/>
  <c r="G17" i="53"/>
  <c r="G16" i="53"/>
  <c r="I16" i="59"/>
  <c r="G16" i="59"/>
  <c r="G15" i="53"/>
  <c r="I21" i="57"/>
  <c r="G21" i="57"/>
  <c r="G19" i="57"/>
  <c r="I19" i="57"/>
  <c r="I16" i="57"/>
  <c r="I18" i="57"/>
  <c r="I25" i="57"/>
  <c r="I20" i="57"/>
  <c r="I17" i="57"/>
  <c r="I17" i="56"/>
  <c r="I17" i="59"/>
  <c r="G15" i="59"/>
  <c r="G16" i="55"/>
  <c r="I17" i="55"/>
  <c r="G15" i="55"/>
  <c r="I16" i="53"/>
  <c r="I17" i="53"/>
  <c r="G47" i="60"/>
  <c r="I47" i="60"/>
  <c r="G17" i="60"/>
  <c r="I17" i="60"/>
  <c r="G65" i="60"/>
  <c r="I65" i="60"/>
  <c r="G59" i="60"/>
  <c r="I59" i="60"/>
  <c r="G41" i="60"/>
  <c r="I41" i="60"/>
  <c r="G29" i="60"/>
  <c r="I29" i="60"/>
  <c r="G68" i="60"/>
  <c r="I68" i="60"/>
  <c r="G62" i="60"/>
  <c r="I62" i="60"/>
  <c r="G56" i="60"/>
  <c r="I56" i="60"/>
  <c r="G50" i="60"/>
  <c r="I50" i="60"/>
  <c r="G44" i="60"/>
  <c r="I44" i="60"/>
  <c r="G38" i="60"/>
  <c r="I38" i="60"/>
  <c r="G32" i="60"/>
  <c r="I32" i="60"/>
  <c r="G26" i="60"/>
  <c r="I26" i="60"/>
  <c r="G20" i="60"/>
  <c r="I20" i="60"/>
  <c r="G53" i="60"/>
  <c r="I53" i="60"/>
  <c r="G35" i="60"/>
  <c r="I35" i="60"/>
  <c r="G23" i="60"/>
  <c r="I23" i="60"/>
  <c r="E22" i="70" l="1"/>
  <c r="I23" i="70"/>
  <c r="I25" i="70" s="1"/>
  <c r="E20" i="53"/>
  <c r="E19" i="53"/>
  <c r="E19" i="56"/>
  <c r="E20" i="56"/>
  <c r="E21" i="53" l="1"/>
  <c r="E21" i="56"/>
  <c r="F7" i="57"/>
  <c r="F7" i="56"/>
  <c r="F7" i="59"/>
  <c r="F7" i="55"/>
  <c r="F7" i="53"/>
  <c r="F7" i="60"/>
  <c r="F7" i="48"/>
  <c r="F7" i="47"/>
  <c r="C12" i="57"/>
  <c r="C12" i="56"/>
  <c r="C12" i="59"/>
  <c r="C12" i="55"/>
  <c r="C12" i="53"/>
  <c r="C12" i="48"/>
  <c r="C12" i="47"/>
  <c r="I18" i="59" l="1"/>
  <c r="I21" i="59" s="1"/>
  <c r="I22" i="59" s="1"/>
  <c r="I24" i="59" s="1"/>
  <c r="E20" i="59"/>
  <c r="E19" i="59"/>
  <c r="E21" i="59" l="1"/>
  <c r="I45" i="47"/>
  <c r="I44" i="47"/>
  <c r="I43" i="47"/>
  <c r="I42" i="47"/>
  <c r="I41" i="47"/>
  <c r="I40" i="47"/>
  <c r="I39" i="47"/>
  <c r="I38" i="47"/>
  <c r="I37" i="47"/>
  <c r="I36" i="47"/>
  <c r="I35" i="47"/>
  <c r="I34" i="47"/>
  <c r="I33" i="47"/>
  <c r="I32" i="47"/>
  <c r="I31" i="47"/>
  <c r="I30" i="47"/>
  <c r="I29" i="47"/>
  <c r="I28" i="47"/>
  <c r="I27" i="47"/>
  <c r="I26" i="47"/>
  <c r="I25" i="47"/>
  <c r="I24" i="47"/>
  <c r="I23" i="47"/>
  <c r="I22" i="47"/>
  <c r="I21" i="47"/>
  <c r="I20" i="47"/>
  <c r="I19" i="47"/>
  <c r="I18" i="47"/>
  <c r="I17" i="47"/>
  <c r="E27" i="57" l="1"/>
  <c r="I18" i="56" l="1"/>
  <c r="I21" i="56" s="1"/>
  <c r="I22" i="56" s="1"/>
  <c r="I24" i="56" s="1"/>
  <c r="E20" i="55"/>
  <c r="I18" i="55"/>
  <c r="I21" i="55" s="1"/>
  <c r="I22" i="55" s="1"/>
  <c r="I24" i="55" s="1"/>
  <c r="E19" i="55"/>
  <c r="E28" i="57"/>
  <c r="E29" i="57" s="1"/>
  <c r="I29" i="57"/>
  <c r="I30" i="57" s="1"/>
  <c r="I32" i="57" s="1"/>
  <c r="I18" i="53"/>
  <c r="I21" i="53" s="1"/>
  <c r="I22" i="53" s="1"/>
  <c r="I24" i="53" s="1"/>
  <c r="E21" i="55" l="1"/>
  <c r="G21" i="48" l="1"/>
  <c r="I21" i="48" l="1"/>
  <c r="G15" i="60"/>
  <c r="E72" i="60" s="1"/>
  <c r="G19" i="48"/>
  <c r="G22" i="48"/>
  <c r="G15" i="48"/>
  <c r="G20" i="48" l="1"/>
  <c r="I22" i="48"/>
  <c r="I15" i="48"/>
  <c r="I19" i="48"/>
  <c r="I15" i="60"/>
  <c r="G23" i="48" l="1"/>
  <c r="G18" i="48"/>
  <c r="I20" i="48"/>
  <c r="G16" i="48"/>
  <c r="G17" i="48"/>
  <c r="I71" i="60"/>
  <c r="I74" i="60" s="1"/>
  <c r="I75" i="60" s="1"/>
  <c r="I77" i="60" s="1"/>
  <c r="E73" i="60"/>
  <c r="E74" i="60" s="1"/>
  <c r="G15" i="69"/>
  <c r="I16" i="48" l="1"/>
  <c r="I18" i="48"/>
  <c r="I23" i="48"/>
  <c r="I15" i="69"/>
  <c r="I17" i="48"/>
  <c r="G16" i="69"/>
  <c r="G16" i="47" l="1"/>
  <c r="I16" i="47"/>
  <c r="I24" i="48"/>
  <c r="I27" i="48" s="1"/>
  <c r="I28" i="48" s="1"/>
  <c r="I30" i="48" s="1"/>
  <c r="E26" i="48"/>
  <c r="E25" i="48"/>
  <c r="I16" i="69"/>
  <c r="G17" i="69" l="1"/>
  <c r="G15" i="47"/>
  <c r="E47" i="47" s="1"/>
  <c r="I15" i="47"/>
  <c r="E27" i="48"/>
  <c r="I17" i="69" l="1"/>
  <c r="E48" i="47"/>
  <c r="I46" i="47"/>
  <c r="I49" i="47" s="1"/>
  <c r="I50" i="47" s="1"/>
  <c r="I52" i="47" s="1"/>
  <c r="E49" i="47" l="1"/>
  <c r="E19" i="69"/>
  <c r="I18" i="69"/>
  <c r="I21" i="69" s="1"/>
  <c r="I22" i="69" s="1"/>
  <c r="I24" i="69" s="1"/>
  <c r="E20" i="69"/>
  <c r="E21" i="6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FD820-4C33-4BAF-B383-1DF1579F8026}" keepAlive="1" name="Query - County of Vermillion MOQ xlsx" description="Connection to the 'County of Vermillion MOQ xlsx' query in the workbook." type="5" refreshedVersion="8" background="1" saveData="1">
    <dbPr connection="Provider=Microsoft.Mashup.OleDb.1;Data Source=$Workbook$;Location=&quot;County of Vermillion MOQ xlsx&quot;;Extended Properties=&quot;&quot;" command="SELECT * FROM [County of Vermillion MOQ xlsx]"/>
  </connection>
</connections>
</file>

<file path=xl/sharedStrings.xml><?xml version="1.0" encoding="utf-8"?>
<sst xmlns="http://schemas.openxmlformats.org/spreadsheetml/2006/main" count="520" uniqueCount="191">
  <si>
    <t>PART NUMBER</t>
  </si>
  <si>
    <t>DESCRIPTION</t>
  </si>
  <si>
    <t>QTY</t>
  </si>
  <si>
    <t>CAD $</t>
  </si>
  <si>
    <t>OEM MSRP</t>
  </si>
  <si>
    <t>GQP PRICE</t>
  </si>
  <si>
    <t>Seats</t>
  </si>
  <si>
    <t>COMPANY:</t>
  </si>
  <si>
    <t>DATE:</t>
  </si>
  <si>
    <t>PO NUMBER:</t>
  </si>
  <si>
    <t>CONTACT NAME:</t>
  </si>
  <si>
    <t>PHONE NUMBER:</t>
  </si>
  <si>
    <t>BILLING ADDRESS:</t>
  </si>
  <si>
    <t>EMAIL ADDRESS:</t>
  </si>
  <si>
    <t>SHIPPING ADDRESS:</t>
  </si>
  <si>
    <t>Make &amp; Model</t>
  </si>
  <si>
    <t>TOTAL</t>
  </si>
  <si>
    <t>Subtotal</t>
  </si>
  <si>
    <t>OEM MSRP :</t>
  </si>
  <si>
    <t>Shipping</t>
  </si>
  <si>
    <t>GQP :</t>
  </si>
  <si>
    <t>Customs/Broker Fee</t>
  </si>
  <si>
    <t>GQP SAVINGS :</t>
  </si>
  <si>
    <t>Total</t>
  </si>
  <si>
    <t>GST</t>
  </si>
  <si>
    <t>PST / QST</t>
  </si>
  <si>
    <t>Quote valid for 14 days, shipping subject to delays in supply chain.</t>
  </si>
  <si>
    <t>GRAND TOTAL</t>
  </si>
  <si>
    <t>MOQ QUOTE</t>
  </si>
  <si>
    <t>Injectors</t>
  </si>
  <si>
    <t>Batteries</t>
  </si>
  <si>
    <t>Tires and Rubber Tracks</t>
  </si>
  <si>
    <t>Turbos</t>
  </si>
  <si>
    <t>Undercarriages</t>
  </si>
  <si>
    <t>Filters Q1</t>
  </si>
  <si>
    <t>Filters Q4</t>
  </si>
  <si>
    <t>G.E.T.</t>
  </si>
  <si>
    <r>
      <rPr>
        <sz val="8"/>
        <rFont val="Tahoma"/>
        <family val="2"/>
      </rPr>
      <t>31-1125S</t>
    </r>
  </si>
  <si>
    <r>
      <rPr>
        <sz val="8"/>
        <rFont val="Tahoma"/>
        <family val="2"/>
      </rPr>
      <t>GROUP 31 BATTERY THREADED POST</t>
    </r>
  </si>
  <si>
    <r>
      <rPr>
        <sz val="8"/>
        <rFont val="Tahoma"/>
        <family val="2"/>
      </rPr>
      <t>4D BATTERY 1000 CCA 1250 CC</t>
    </r>
  </si>
  <si>
    <r>
      <rPr>
        <sz val="8"/>
        <rFont val="Tahoma"/>
        <family val="2"/>
      </rPr>
      <t>4D-1250M</t>
    </r>
  </si>
  <si>
    <t>SPENCE EQUIPMENT</t>
  </si>
  <si>
    <t>RYAN SPENCE</t>
  </si>
  <si>
    <t xml:space="preserve">1014 SK-16, NORTH BATTLEFORD, SK S9A 3L8 </t>
  </si>
  <si>
    <t>RSEQUIP@SASKTEL.NET</t>
  </si>
  <si>
    <r>
      <rPr>
        <sz val="8"/>
        <rFont val="Tahoma"/>
        <family val="2"/>
      </rPr>
      <t>1R-1808</t>
    </r>
  </si>
  <si>
    <r>
      <rPr>
        <sz val="8"/>
        <rFont val="Tahoma"/>
        <family val="2"/>
      </rPr>
      <t>1R-0749</t>
    </r>
  </si>
  <si>
    <r>
      <rPr>
        <sz val="8"/>
        <rFont val="Tahoma"/>
        <family val="2"/>
      </rPr>
      <t>1R-0762</t>
    </r>
  </si>
  <si>
    <r>
      <rPr>
        <sz val="8"/>
        <rFont val="Tahoma"/>
        <family val="2"/>
      </rPr>
      <t>326-1643</t>
    </r>
  </si>
  <si>
    <r>
      <rPr>
        <sz val="8"/>
        <rFont val="Tahoma"/>
        <family val="2"/>
      </rPr>
      <t>326-1644</t>
    </r>
  </si>
  <si>
    <r>
      <rPr>
        <sz val="8"/>
        <rFont val="Tahoma"/>
        <family val="2"/>
      </rPr>
      <t>523-4919</t>
    </r>
  </si>
  <si>
    <r>
      <rPr>
        <sz val="8"/>
        <rFont val="Tahoma"/>
        <family val="2"/>
      </rPr>
      <t>130-3212</t>
    </r>
  </si>
  <si>
    <r>
      <rPr>
        <sz val="8"/>
        <rFont val="Tahoma"/>
        <family val="2"/>
      </rPr>
      <t>142-1340</t>
    </r>
  </si>
  <si>
    <r>
      <rPr>
        <sz val="8"/>
        <rFont val="Tahoma"/>
        <family val="2"/>
      </rPr>
      <t>142-1403</t>
    </r>
  </si>
  <si>
    <r>
      <rPr>
        <sz val="8"/>
        <rFont val="Tahoma"/>
        <family val="2"/>
      </rPr>
      <t>ENGINE OIL FILTER</t>
    </r>
  </si>
  <si>
    <r>
      <rPr>
        <sz val="8"/>
        <rFont val="Tahoma"/>
        <family val="2"/>
      </rPr>
      <t>FUEL FILTER</t>
    </r>
  </si>
  <si>
    <r>
      <rPr>
        <sz val="8"/>
        <rFont val="Tahoma"/>
        <family val="2"/>
      </rPr>
      <t>FUEL WATER SEPARATOR FILTER</t>
    </r>
  </si>
  <si>
    <r>
      <rPr>
        <sz val="8"/>
        <rFont val="Tahoma"/>
        <family val="2"/>
      </rPr>
      <t>FUAL WATER SEPARATOR FILTER</t>
    </r>
  </si>
  <si>
    <r>
      <rPr>
        <sz val="8"/>
        <rFont val="Tahoma"/>
        <family val="2"/>
      </rPr>
      <t>HYDRAULIC FILTER</t>
    </r>
  </si>
  <si>
    <r>
      <rPr>
        <sz val="8"/>
        <rFont val="Tahoma"/>
        <family val="2"/>
      </rPr>
      <t>TRANSMISSION FILTER</t>
    </r>
  </si>
  <si>
    <r>
      <rPr>
        <sz val="8"/>
        <rFont val="Tahoma"/>
        <family val="2"/>
      </rPr>
      <t>PRIMARY AIR FILTER</t>
    </r>
  </si>
  <si>
    <r>
      <rPr>
        <sz val="8"/>
        <rFont val="Tahoma"/>
        <family val="2"/>
      </rPr>
      <t>SECONDARY AIR FILTER</t>
    </r>
  </si>
  <si>
    <r>
      <rPr>
        <sz val="8"/>
        <rFont val="Tahoma"/>
        <family val="2"/>
      </rPr>
      <t>GQP CUSTOM</t>
    </r>
  </si>
  <si>
    <r>
      <rPr>
        <sz val="8"/>
        <rFont val="Tahoma"/>
        <family val="2"/>
      </rPr>
      <t>ISX 15 OVERHAUL INFRAME KIT 5693833</t>
    </r>
  </si>
  <si>
    <r>
      <rPr>
        <sz val="8"/>
        <rFont val="Tahoma"/>
        <family val="2"/>
      </rPr>
      <t>C15 TURBOCHARGER</t>
    </r>
  </si>
  <si>
    <r>
      <rPr>
        <sz val="8"/>
        <rFont val="Tahoma"/>
        <family val="2"/>
      </rPr>
      <t>ISX 15 TURBOCHARGER</t>
    </r>
  </si>
  <si>
    <r>
      <rPr>
        <sz val="8"/>
        <rFont val="Tahoma"/>
        <family val="2"/>
      </rPr>
      <t>C15 INJECTOR</t>
    </r>
  </si>
  <si>
    <r>
      <rPr>
        <sz val="8"/>
        <rFont val="Tahoma"/>
        <family val="2"/>
      </rPr>
      <t>ISX15 INJECTOR</t>
    </r>
  </si>
  <si>
    <r>
      <rPr>
        <sz val="8"/>
        <rFont val="Tahoma"/>
        <family val="2"/>
      </rPr>
      <t>C15 CYLINDER HEAD</t>
    </r>
  </si>
  <si>
    <r>
      <rPr>
        <sz val="8"/>
        <rFont val="Tahoma"/>
        <family val="2"/>
      </rPr>
      <t>ISX15 CYLINDER HEAD</t>
    </r>
  </si>
  <si>
    <r>
      <rPr>
        <sz val="8"/>
        <rFont val="Tahoma"/>
        <family val="2"/>
      </rPr>
      <t>C9 CRANKSHAFT AS</t>
    </r>
  </si>
  <si>
    <r>
      <rPr>
        <sz val="8"/>
        <rFont val="Tahoma"/>
        <family val="2"/>
      </rPr>
      <t>C15 CRANKSHAFT AS</t>
    </r>
  </si>
  <si>
    <r>
      <rPr>
        <sz val="8"/>
        <rFont val="Tahoma"/>
        <family val="2"/>
      </rPr>
      <t>ISX15 CRANKSHAFT AS</t>
    </r>
  </si>
  <si>
    <r>
      <rPr>
        <sz val="8"/>
        <rFont val="Tahoma"/>
        <family val="2"/>
      </rPr>
      <t>D6 OFFSET COMPLETE UNDERCARRIAGE KIT</t>
    </r>
  </si>
  <si>
    <r>
      <rPr>
        <sz val="8"/>
        <rFont val="Tahoma"/>
        <family val="2"/>
      </rPr>
      <t>D6 LGP 30IN COMPLETE UNDERCARRIAGE KIT</t>
    </r>
  </si>
  <si>
    <r>
      <rPr>
        <sz val="8"/>
        <rFont val="Tahoma"/>
        <family val="2"/>
      </rPr>
      <t>D6 LGP 36IN COMPLETE UNDERCARRIAGE KIT</t>
    </r>
  </si>
  <si>
    <r>
      <rPr>
        <sz val="8"/>
        <rFont val="Tahoma"/>
        <family val="2"/>
      </rPr>
      <t>D7R XR 24IN COMPLETE UNDERCARRIAGE KIT</t>
    </r>
  </si>
  <si>
    <r>
      <rPr>
        <sz val="8"/>
        <rFont val="Tahoma"/>
        <family val="2"/>
      </rPr>
      <t>D8T 24IN COMPLETE UNDERCARRIAGE KIT</t>
    </r>
  </si>
  <si>
    <r>
      <rPr>
        <sz val="8"/>
        <rFont val="Tahoma"/>
        <family val="2"/>
      </rPr>
      <t>D8T 26IN COMPLETE UNDERCARRIAGE KIT</t>
    </r>
  </si>
  <si>
    <r>
      <rPr>
        <sz val="8"/>
        <rFont val="Tahoma"/>
        <family val="2"/>
      </rPr>
      <t>320 31.1IN COMPLETE UNDERCARRIAGE KIT</t>
    </r>
  </si>
  <si>
    <r>
      <rPr>
        <sz val="8"/>
        <rFont val="Tahoma"/>
        <family val="2"/>
      </rPr>
      <t>23.5R25-GB02N</t>
    </r>
  </si>
  <si>
    <r>
      <rPr>
        <sz val="8"/>
        <rFont val="Tahoma"/>
        <family val="2"/>
      </rPr>
      <t>26.5R25</t>
    </r>
  </si>
  <si>
    <r>
      <rPr>
        <sz val="8"/>
        <rFont val="Tahoma"/>
        <family val="2"/>
      </rPr>
      <t>750/65R25</t>
    </r>
  </si>
  <si>
    <r>
      <rPr>
        <sz val="8"/>
        <rFont val="Tahoma"/>
        <family val="2"/>
      </rPr>
      <t>20.5R25</t>
    </r>
  </si>
  <si>
    <r>
      <rPr>
        <sz val="8"/>
        <rFont val="Tahoma"/>
        <family val="2"/>
      </rPr>
      <t>23.5R25</t>
    </r>
  </si>
  <si>
    <r>
      <rPr>
        <sz val="8"/>
        <rFont val="Tahoma"/>
        <family val="2"/>
      </rPr>
      <t>437-1773</t>
    </r>
  </si>
  <si>
    <r>
      <rPr>
        <sz val="8"/>
        <rFont val="Tahoma"/>
        <family val="2"/>
      </rPr>
      <t>436-5491</t>
    </r>
  </si>
  <si>
    <r>
      <rPr>
        <sz val="8"/>
        <rFont val="Tahoma"/>
        <family val="2"/>
      </rPr>
      <t>2J-3507</t>
    </r>
  </si>
  <si>
    <r>
      <rPr>
        <sz val="8"/>
        <rFont val="Tahoma"/>
        <family val="2"/>
      </rPr>
      <t>5P-8250</t>
    </r>
  </si>
  <si>
    <r>
      <rPr>
        <sz val="8"/>
        <rFont val="Tahoma"/>
        <family val="2"/>
      </rPr>
      <t>8J-2928</t>
    </r>
  </si>
  <si>
    <r>
      <rPr>
        <sz val="8"/>
        <rFont val="Tahoma"/>
        <family val="2"/>
      </rPr>
      <t>Edge</t>
    </r>
  </si>
  <si>
    <r>
      <rPr>
        <sz val="8"/>
        <rFont val="Tahoma"/>
        <family val="2"/>
      </rPr>
      <t>Edge-Cutting</t>
    </r>
  </si>
  <si>
    <r>
      <rPr>
        <sz val="8"/>
        <rFont val="Tahoma"/>
        <family val="2"/>
      </rPr>
      <t>Nut-Full</t>
    </r>
  </si>
  <si>
    <r>
      <rPr>
        <sz val="8"/>
        <rFont val="Tahoma"/>
        <family val="2"/>
      </rPr>
      <t>Washer</t>
    </r>
  </si>
  <si>
    <r>
      <rPr>
        <sz val="8"/>
        <rFont val="Tahoma"/>
        <family val="2"/>
      </rPr>
      <t>Bolt-Plow</t>
    </r>
  </si>
  <si>
    <r>
      <rPr>
        <sz val="8"/>
        <rFont val="Tahoma"/>
        <family val="2"/>
      </rPr>
      <t>543-2759</t>
    </r>
  </si>
  <si>
    <r>
      <rPr>
        <sz val="8"/>
        <rFont val="Tahoma"/>
        <family val="2"/>
      </rPr>
      <t>8P-9770</t>
    </r>
  </si>
  <si>
    <r>
      <rPr>
        <sz val="8"/>
        <rFont val="Tahoma"/>
        <family val="2"/>
      </rPr>
      <t>505-4150</t>
    </r>
  </si>
  <si>
    <r>
      <rPr>
        <sz val="8"/>
        <rFont val="Tahoma"/>
        <family val="2"/>
      </rPr>
      <t>505-4151</t>
    </r>
  </si>
  <si>
    <r>
      <rPr>
        <sz val="8"/>
        <rFont val="Tahoma"/>
        <family val="2"/>
      </rPr>
      <t>505-4152</t>
    </r>
  </si>
  <si>
    <r>
      <rPr>
        <sz val="8"/>
        <rFont val="Tahoma"/>
        <family val="2"/>
      </rPr>
      <t>331-1921</t>
    </r>
  </si>
  <si>
    <r>
      <rPr>
        <sz val="8"/>
        <rFont val="Tahoma"/>
        <family val="2"/>
      </rPr>
      <t>505-4097</t>
    </r>
  </si>
  <si>
    <r>
      <rPr>
        <sz val="8"/>
        <rFont val="Tahoma"/>
        <family val="2"/>
      </rPr>
      <t>Edge AS</t>
    </r>
  </si>
  <si>
    <r>
      <rPr>
        <sz val="8"/>
        <rFont val="Tahoma"/>
        <family val="2"/>
      </rPr>
      <t>Plate</t>
    </r>
  </si>
  <si>
    <r>
      <rPr>
        <sz val="8"/>
        <rFont val="Tahoma"/>
        <family val="2"/>
      </rPr>
      <t>Adapter-Tip</t>
    </r>
  </si>
  <si>
    <r>
      <rPr>
        <sz val="8"/>
        <rFont val="Tahoma"/>
        <family val="2"/>
      </rPr>
      <t>Plate-Wear</t>
    </r>
  </si>
  <si>
    <r>
      <rPr>
        <sz val="8"/>
        <rFont val="Tahoma"/>
        <family val="2"/>
      </rPr>
      <t>TIP</t>
    </r>
  </si>
  <si>
    <r>
      <rPr>
        <sz val="8"/>
        <rFont val="Tahoma"/>
        <family val="2"/>
      </rPr>
      <t>505-4113</t>
    </r>
  </si>
  <si>
    <r>
      <rPr>
        <sz val="8"/>
        <rFont val="Tahoma"/>
        <family val="2"/>
      </rPr>
      <t>522-6333</t>
    </r>
  </si>
  <si>
    <r>
      <rPr>
        <sz val="8"/>
        <rFont val="Tahoma"/>
        <family val="2"/>
      </rPr>
      <t>522-6334</t>
    </r>
  </si>
  <si>
    <r>
      <rPr>
        <sz val="8"/>
        <rFont val="Tahoma"/>
        <family val="2"/>
      </rPr>
      <t>6I-6371</t>
    </r>
  </si>
  <si>
    <r>
      <rPr>
        <sz val="8"/>
        <rFont val="Tahoma"/>
        <family val="2"/>
      </rPr>
      <t>3K-5234</t>
    </r>
  </si>
  <si>
    <r>
      <rPr>
        <sz val="8"/>
        <rFont val="Tahoma"/>
        <family val="2"/>
      </rPr>
      <t>332-4873</t>
    </r>
  </si>
  <si>
    <r>
      <rPr>
        <sz val="8"/>
        <rFont val="Tahoma"/>
        <family val="2"/>
      </rPr>
      <t>348-3123</t>
    </r>
  </si>
  <si>
    <r>
      <rPr>
        <sz val="8"/>
        <rFont val="Tahoma"/>
        <family val="2"/>
      </rPr>
      <t>348-3131</t>
    </r>
  </si>
  <si>
    <r>
      <rPr>
        <sz val="8"/>
        <rFont val="Tahoma"/>
        <family val="2"/>
      </rPr>
      <t>332-4870</t>
    </r>
  </si>
  <si>
    <r>
      <rPr>
        <sz val="8"/>
        <rFont val="Tahoma"/>
        <family val="2"/>
      </rPr>
      <t>332-4871</t>
    </r>
  </si>
  <si>
    <r>
      <rPr>
        <sz val="8"/>
        <rFont val="Tahoma"/>
        <family val="2"/>
      </rPr>
      <t>558-5895</t>
    </r>
  </si>
  <si>
    <r>
      <rPr>
        <sz val="8"/>
        <rFont val="Tahoma"/>
        <family val="2"/>
      </rPr>
      <t>533-1195</t>
    </r>
  </si>
  <si>
    <r>
      <rPr>
        <sz val="8"/>
        <rFont val="Tahoma"/>
        <family val="2"/>
      </rPr>
      <t>505-4160</t>
    </r>
  </si>
  <si>
    <r>
      <rPr>
        <sz val="8"/>
        <rFont val="Tahoma"/>
        <family val="2"/>
      </rPr>
      <t>505-4161</t>
    </r>
  </si>
  <si>
    <r>
      <rPr>
        <sz val="8"/>
        <rFont val="Tahoma"/>
        <family val="2"/>
      </rPr>
      <t>505-4162</t>
    </r>
  </si>
  <si>
    <r>
      <rPr>
        <sz val="8"/>
        <rFont val="Tahoma"/>
        <family val="2"/>
      </rPr>
      <t>9W-8874</t>
    </r>
  </si>
  <si>
    <r>
      <rPr>
        <sz val="8"/>
        <rFont val="Tahoma"/>
        <family val="2"/>
      </rPr>
      <t>9W-8875</t>
    </r>
  </si>
  <si>
    <r>
      <rPr>
        <sz val="8"/>
        <rFont val="Tahoma"/>
        <family val="2"/>
      </rPr>
      <t>229-6958</t>
    </r>
  </si>
  <si>
    <r>
      <rPr>
        <sz val="8"/>
        <rFont val="Tahoma"/>
        <family val="2"/>
      </rPr>
      <t>2J-3506</t>
    </r>
  </si>
  <si>
    <r>
      <rPr>
        <sz val="8"/>
        <rFont val="Tahoma"/>
        <family val="2"/>
      </rPr>
      <t>114-0358</t>
    </r>
  </si>
  <si>
    <r>
      <rPr>
        <sz val="8"/>
        <rFont val="Tahoma"/>
        <family val="2"/>
      </rPr>
      <t>114-0359</t>
    </r>
  </si>
  <si>
    <r>
      <rPr>
        <sz val="8"/>
        <rFont val="Tahoma"/>
        <family val="2"/>
      </rPr>
      <t>3B-5325</t>
    </r>
  </si>
  <si>
    <r>
      <rPr>
        <sz val="8"/>
        <rFont val="Tahoma"/>
        <family val="2"/>
      </rPr>
      <t>8J-2190</t>
    </r>
  </si>
  <si>
    <r>
      <rPr>
        <sz val="8"/>
        <rFont val="Tahoma"/>
        <family val="2"/>
      </rPr>
      <t>5J-4773</t>
    </r>
  </si>
  <si>
    <r>
      <rPr>
        <sz val="8"/>
        <rFont val="Tahoma"/>
        <family val="2"/>
      </rPr>
      <t>5P-8248</t>
    </r>
  </si>
  <si>
    <r>
      <rPr>
        <sz val="8"/>
        <rFont val="Tahoma"/>
        <family val="2"/>
      </rPr>
      <t>484-8282</t>
    </r>
  </si>
  <si>
    <r>
      <rPr>
        <sz val="8"/>
        <rFont val="Tahoma"/>
        <family val="2"/>
      </rPr>
      <t>6Y-0359</t>
    </r>
  </si>
  <si>
    <r>
      <rPr>
        <sz val="8"/>
        <rFont val="Tahoma"/>
        <family val="2"/>
      </rPr>
      <t>8E-4193</t>
    </r>
  </si>
  <si>
    <r>
      <rPr>
        <sz val="8"/>
        <rFont val="Tahoma"/>
        <family val="2"/>
      </rPr>
      <t>8E-4194</t>
    </r>
  </si>
  <si>
    <r>
      <rPr>
        <sz val="8"/>
        <rFont val="Tahoma"/>
        <family val="2"/>
      </rPr>
      <t>135-9373</t>
    </r>
  </si>
  <si>
    <r>
      <rPr>
        <sz val="8"/>
        <rFont val="Tahoma"/>
        <family val="2"/>
      </rPr>
      <t>4F-4042</t>
    </r>
  </si>
  <si>
    <r>
      <rPr>
        <sz val="8"/>
        <rFont val="Tahoma"/>
        <family val="2"/>
      </rPr>
      <t>4T-2479</t>
    </r>
  </si>
  <si>
    <r>
      <rPr>
        <sz val="8"/>
        <rFont val="Tahoma"/>
        <family val="2"/>
      </rPr>
      <t>5J-3576</t>
    </r>
  </si>
  <si>
    <r>
      <rPr>
        <sz val="8"/>
        <rFont val="Tahoma"/>
        <family val="2"/>
      </rPr>
      <t>6Y-3394</t>
    </r>
  </si>
  <si>
    <r>
      <rPr>
        <sz val="8"/>
        <rFont val="Tahoma"/>
        <family val="2"/>
      </rPr>
      <t>9W-2452</t>
    </r>
  </si>
  <si>
    <r>
      <rPr>
        <sz val="8"/>
        <rFont val="Tahoma"/>
        <family val="2"/>
      </rPr>
      <t>8E-1848</t>
    </r>
  </si>
  <si>
    <r>
      <rPr>
        <sz val="8"/>
        <rFont val="Tahoma"/>
        <family val="2"/>
      </rPr>
      <t>8E-5346</t>
    </r>
  </si>
  <si>
    <r>
      <rPr>
        <sz val="8"/>
        <rFont val="Tahoma"/>
        <family val="2"/>
      </rPr>
      <t>3G-5596</t>
    </r>
  </si>
  <si>
    <r>
      <rPr>
        <sz val="8"/>
        <rFont val="Tahoma"/>
        <family val="2"/>
      </rPr>
      <t>8E-4743</t>
    </r>
  </si>
  <si>
    <r>
      <rPr>
        <sz val="8"/>
        <rFont val="Tahoma"/>
        <family val="2"/>
      </rPr>
      <t>6J-6680</t>
    </r>
  </si>
  <si>
    <r>
      <rPr>
        <sz val="8"/>
        <rFont val="Tahoma"/>
        <family val="2"/>
      </rPr>
      <t>Bit-End (SET OF 2)</t>
    </r>
  </si>
  <si>
    <r>
      <rPr>
        <sz val="8"/>
        <rFont val="Tahoma"/>
        <family val="2"/>
      </rPr>
      <t>Edge-Cutting (SET OF 2)</t>
    </r>
  </si>
  <si>
    <r>
      <rPr>
        <sz val="8"/>
        <rFont val="Tahoma"/>
        <family val="2"/>
      </rPr>
      <t>Nut-Full (SET OF 2)</t>
    </r>
  </si>
  <si>
    <r>
      <rPr>
        <sz val="8"/>
        <rFont val="Tahoma"/>
        <family val="2"/>
      </rPr>
      <t>Bolt-Plow(SET OF 2)</t>
    </r>
  </si>
  <si>
    <r>
      <rPr>
        <sz val="8"/>
        <rFont val="Tahoma"/>
        <family val="2"/>
      </rPr>
      <t>Washer (SET OF 2)</t>
    </r>
  </si>
  <si>
    <r>
      <rPr>
        <sz val="8"/>
        <rFont val="Tahoma"/>
        <family val="2"/>
      </rPr>
      <t>Pin AS</t>
    </r>
  </si>
  <si>
    <r>
      <rPr>
        <sz val="8"/>
        <rFont val="Tahoma"/>
        <family val="2"/>
      </rPr>
      <t>Spring</t>
    </r>
  </si>
  <si>
    <r>
      <rPr>
        <sz val="8"/>
        <rFont val="Tahoma"/>
        <family val="2"/>
      </rPr>
      <t>Pin</t>
    </r>
  </si>
  <si>
    <r>
      <rPr>
        <sz val="8"/>
        <rFont val="Tahoma"/>
        <family val="2"/>
      </rPr>
      <t>Tip-Ripper</t>
    </r>
  </si>
  <si>
    <r>
      <rPr>
        <sz val="8"/>
        <rFont val="Tahoma"/>
        <family val="2"/>
      </rPr>
      <t>Protector</t>
    </r>
  </si>
  <si>
    <r>
      <rPr>
        <sz val="8"/>
        <rFont val="Tahoma"/>
        <family val="2"/>
      </rPr>
      <t>Shank AS-Ripper</t>
    </r>
  </si>
  <si>
    <r>
      <rPr>
        <sz val="8"/>
        <rFont val="Tahoma"/>
        <family val="2"/>
      </rPr>
      <t>Lug</t>
    </r>
  </si>
  <si>
    <r>
      <rPr>
        <sz val="8"/>
        <rFont val="Tahoma"/>
        <family val="2"/>
      </rPr>
      <t>Retainer</t>
    </r>
  </si>
  <si>
    <r>
      <rPr>
        <sz val="8"/>
        <rFont val="Tahoma"/>
        <family val="2"/>
      </rPr>
      <t>Bit-End (SET OF 12)</t>
    </r>
  </si>
  <si>
    <r>
      <rPr>
        <sz val="8"/>
        <rFont val="Tahoma"/>
        <family val="2"/>
      </rPr>
      <t>Edge-Cutting (SET OF 12)</t>
    </r>
  </si>
  <si>
    <r>
      <rPr>
        <sz val="8"/>
        <rFont val="Tahoma"/>
        <family val="2"/>
      </rPr>
      <t>Nut-Full (SET OF 12)</t>
    </r>
  </si>
  <si>
    <r>
      <rPr>
        <sz val="8"/>
        <rFont val="Tahoma"/>
        <family val="2"/>
      </rPr>
      <t>PIN (SET OF 2)</t>
    </r>
  </si>
  <si>
    <r>
      <rPr>
        <sz val="8"/>
        <rFont val="Tahoma"/>
        <family val="2"/>
      </rPr>
      <t>RETAINER (SET OF 2)</t>
    </r>
  </si>
  <si>
    <r>
      <rPr>
        <sz val="8"/>
        <rFont val="Tahoma"/>
        <family val="2"/>
      </rPr>
      <t>COTTER PIN (SET OF 2)</t>
    </r>
  </si>
  <si>
    <r>
      <rPr>
        <sz val="8"/>
        <rFont val="Tahoma"/>
        <family val="2"/>
      </rPr>
      <t>Bolt-Plow (SET OF 12)</t>
    </r>
  </si>
  <si>
    <r>
      <rPr>
        <sz val="8"/>
        <rFont val="Tahoma"/>
        <family val="2"/>
      </rPr>
      <t>Washer-Hard (SET OF 12)</t>
    </r>
  </si>
  <si>
    <r>
      <rPr>
        <sz val="8"/>
        <rFont val="Tahoma"/>
        <family val="2"/>
      </rPr>
      <t>RIPPER SHANK (SET OF 2)</t>
    </r>
  </si>
  <si>
    <r>
      <rPr>
        <sz val="8"/>
        <rFont val="Tahoma"/>
        <family val="2"/>
      </rPr>
      <t>RIPPER TIP (SET OF 2)</t>
    </r>
  </si>
  <si>
    <r>
      <rPr>
        <sz val="8"/>
        <rFont val="Tahoma"/>
        <family val="2"/>
      </rPr>
      <t>Tip GP-Penetration Plus</t>
    </r>
  </si>
  <si>
    <r>
      <rPr>
        <sz val="8"/>
        <rFont val="Tahoma"/>
        <family val="2"/>
      </rPr>
      <t>Sidecutter</t>
    </r>
  </si>
  <si>
    <r>
      <rPr>
        <sz val="8"/>
        <rFont val="Tahoma"/>
        <family val="2"/>
      </rPr>
      <t>Bolt</t>
    </r>
  </si>
  <si>
    <r>
      <rPr>
        <sz val="8"/>
        <rFont val="Tahoma"/>
        <family val="2"/>
      </rPr>
      <t>Washer-Hard</t>
    </r>
  </si>
  <si>
    <r>
      <rPr>
        <sz val="8"/>
        <rFont val="Tahoma"/>
        <family val="2"/>
      </rPr>
      <t>C9.3 OVERHAUL INFRAME KIT</t>
    </r>
  </si>
  <si>
    <r>
      <rPr>
        <sz val="8"/>
        <rFont val="Tahoma"/>
        <family val="2"/>
      </rPr>
      <t>C15 OVERHAUL INFRAME KIT</t>
    </r>
  </si>
  <si>
    <r>
      <rPr>
        <sz val="8"/>
        <rFont val="Tahoma"/>
        <family val="2"/>
      </rPr>
      <t>476-1146</t>
    </r>
  </si>
  <si>
    <r>
      <rPr>
        <sz val="8"/>
        <rFont val="Tahoma"/>
        <family val="2"/>
      </rPr>
      <t>450-0528</t>
    </r>
  </si>
  <si>
    <r>
      <rPr>
        <sz val="8"/>
        <rFont val="Tahoma"/>
        <family val="2"/>
      </rPr>
      <t>456-3509</t>
    </r>
  </si>
  <si>
    <r>
      <rPr>
        <sz val="8"/>
        <rFont val="Tahoma"/>
        <family val="2"/>
      </rPr>
      <t>371-8891</t>
    </r>
  </si>
  <si>
    <r>
      <rPr>
        <sz val="8"/>
        <rFont val="Tahoma"/>
        <family val="2"/>
      </rPr>
      <t>C9.3 TURBOCHARGER</t>
    </r>
  </si>
  <si>
    <r>
      <rPr>
        <sz val="8"/>
        <rFont val="Tahoma"/>
        <family val="2"/>
      </rPr>
      <t>C9.3 INJECTOR</t>
    </r>
  </si>
  <si>
    <r>
      <rPr>
        <sz val="8"/>
        <rFont val="Tahoma"/>
        <family val="2"/>
      </rPr>
      <t>497-5506</t>
    </r>
  </si>
  <si>
    <r>
      <rPr>
        <sz val="8"/>
        <rFont val="Tahoma"/>
        <family val="2"/>
      </rPr>
      <t>345-2207</t>
    </r>
  </si>
  <si>
    <r>
      <rPr>
        <sz val="8"/>
        <rFont val="Tahoma"/>
        <family val="2"/>
      </rPr>
      <t>C9.3 CYLINDER HEAD</t>
    </r>
  </si>
  <si>
    <r>
      <rPr>
        <sz val="8"/>
        <rFont val="Tahoma"/>
        <family val="2"/>
      </rPr>
      <t>282-7958</t>
    </r>
  </si>
  <si>
    <r>
      <rPr>
        <sz val="8"/>
        <rFont val="Tahoma"/>
        <family val="2"/>
      </rPr>
      <t>361-8230</t>
    </r>
  </si>
  <si>
    <r>
      <rPr>
        <sz val="8"/>
        <rFont val="Tahoma"/>
        <family val="2"/>
      </rPr>
      <t>326 31.1IN COMPLETE UNDERCARRIAGE KIT</t>
    </r>
  </si>
  <si>
    <r>
      <rPr>
        <sz val="8"/>
        <rFont val="Tahoma"/>
        <family val="2"/>
      </rPr>
      <t>330 31.4IN COMPLETE UNDERCARRIAGE KIT</t>
    </r>
  </si>
  <si>
    <r>
      <rPr>
        <sz val="8"/>
        <rFont val="Tahoma"/>
        <family val="2"/>
      </rPr>
      <t>336 31.4IN COMPLETE UNDERCARRIAGE KIT</t>
    </r>
  </si>
  <si>
    <r>
      <rPr>
        <sz val="8"/>
        <rFont val="Tahoma"/>
        <family val="2"/>
      </rPr>
      <t>349 35.4IN COMPLETE UNDERCARRIAGE KIT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</si>
</sst>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409]mmmm\ d\,\ yyyy;@"/>
    <numFmt numFmtId="167" formatCode="&quot;$&quot;#,##0.00"/>
    <numFmt numFmtId="168" formatCode="0;\-0;;@"/>
    <numFmt numFmtId="169" formatCode="[$-F800]dddd\,\ mmmm\ dd\,\ yyyy"/>
    <numFmt numFmtId="170" formatCode="_-* #,##0_-;\-* #,##0_-;_-* &quot;-&quot;??_-;_-@_-"/>
    <numFmt numFmtId="171" formatCode="\$\ 0.00"/>
    <numFmt numFmtId="172" formatCode="\$\ #,##0.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8"/>
      <color theme="1"/>
      <name val="Bahnschrift SemiCondensed"/>
      <family val="2"/>
    </font>
    <font>
      <b/>
      <sz val="28"/>
      <color theme="1"/>
      <name val="Aptos Narrow"/>
      <family val="2"/>
      <scheme val="minor"/>
    </font>
    <font>
      <b/>
      <sz val="10"/>
      <color theme="1"/>
      <name val="Arial Nova Cond"/>
      <family val="2"/>
    </font>
    <font>
      <b/>
      <sz val="9"/>
      <color theme="1"/>
      <name val="Arial Nova Cond"/>
      <family val="2"/>
    </font>
    <font>
      <sz val="10"/>
      <color theme="1"/>
      <name val="Arial Nova Cond"/>
      <family val="2"/>
    </font>
    <font>
      <sz val="9"/>
      <color theme="1"/>
      <name val="Arial Nova Cond"/>
      <family val="2"/>
    </font>
    <font>
      <sz val="11"/>
      <color theme="1"/>
      <name val="Bahnschrift SemiCondensed"/>
      <family val="2"/>
    </font>
    <font>
      <b/>
      <sz val="11"/>
      <color theme="0"/>
      <name val="Arial Nova Cond"/>
      <family val="2"/>
    </font>
    <font>
      <b/>
      <sz val="11"/>
      <color theme="1"/>
      <name val="Bahnschrift SemiCondense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b/>
      <sz val="11"/>
      <color rgb="FFFF0000"/>
      <name val="Arial Nova Cond"/>
      <family val="2"/>
    </font>
    <font>
      <b/>
      <sz val="12"/>
      <color theme="1"/>
      <name val="Arial Nova Cond"/>
      <family val="2"/>
    </font>
    <font>
      <u/>
      <sz val="11"/>
      <color theme="10"/>
      <name val="Aptos Narrow"/>
      <family val="2"/>
      <scheme val="minor"/>
    </font>
    <font>
      <sz val="8"/>
      <name val="Tahoma"/>
      <family val="2"/>
    </font>
    <font>
      <sz val="8"/>
      <color rgb="FF000000"/>
      <name val="Tahoma"/>
      <family val="2"/>
    </font>
    <font>
      <sz val="8"/>
      <name val="Aptos Narrow"/>
      <family val="2"/>
      <scheme val="minor"/>
    </font>
    <font>
      <sz val="10"/>
      <color rgb="FF000000"/>
      <name val="Times New Roman"/>
      <charset val="204"/>
    </font>
    <font>
      <sz val="8"/>
      <name val="Tahoma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8E8E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9" fillId="0" borderId="0"/>
  </cellStyleXfs>
  <cellXfs count="133">
    <xf numFmtId="0" fontId="0" fillId="0" borderId="0" xfId="0"/>
    <xf numFmtId="0" fontId="0" fillId="0" borderId="6" xfId="0" applyBorder="1"/>
    <xf numFmtId="0" fontId="0" fillId="0" borderId="10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0" fillId="3" borderId="13" xfId="0" applyFill="1" applyBorder="1"/>
    <xf numFmtId="0" fontId="0" fillId="3" borderId="0" xfId="0" applyFill="1"/>
    <xf numFmtId="0" fontId="3" fillId="3" borderId="0" xfId="0" applyFont="1" applyFill="1" applyAlignment="1">
      <alignment horizontal="center" wrapText="1"/>
    </xf>
    <xf numFmtId="169" fontId="4" fillId="2" borderId="1" xfId="0" applyNumberFormat="1" applyFont="1" applyFill="1" applyBorder="1" applyAlignment="1">
      <alignment horizontal="right"/>
    </xf>
    <xf numFmtId="166" fontId="4" fillId="0" borderId="1" xfId="0" applyNumberFormat="1" applyFont="1" applyBorder="1" applyAlignment="1">
      <alignment horizontal="left" vertical="center"/>
    </xf>
    <xf numFmtId="166" fontId="4" fillId="2" borderId="1" xfId="0" applyNumberFormat="1" applyFont="1" applyFill="1" applyBorder="1" applyAlignment="1">
      <alignment horizontal="center"/>
    </xf>
    <xf numFmtId="166" fontId="4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8" fillId="3" borderId="14" xfId="0" applyFont="1" applyFill="1" applyBorder="1"/>
    <xf numFmtId="0" fontId="8" fillId="3" borderId="15" xfId="0" applyFont="1" applyFill="1" applyBorder="1"/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168" fontId="6" fillId="0" borderId="2" xfId="0" applyNumberFormat="1" applyFont="1" applyBorder="1" applyAlignment="1">
      <alignment horizontal="left"/>
    </xf>
    <xf numFmtId="170" fontId="6" fillId="0" borderId="2" xfId="2" applyNumberFormat="1" applyFont="1" applyBorder="1" applyAlignment="1">
      <alignment horizontal="center"/>
    </xf>
    <xf numFmtId="44" fontId="6" fillId="0" borderId="2" xfId="1" applyFont="1" applyBorder="1" applyAlignment="1">
      <alignment horizontal="center"/>
    </xf>
    <xf numFmtId="44" fontId="6" fillId="2" borderId="2" xfId="1" applyFont="1" applyFill="1" applyBorder="1" applyProtection="1"/>
    <xf numFmtId="44" fontId="6" fillId="0" borderId="2" xfId="1" applyFont="1" applyBorder="1" applyProtection="1"/>
    <xf numFmtId="0" fontId="11" fillId="2" borderId="11" xfId="0" applyFont="1" applyFill="1" applyBorder="1" applyAlignment="1">
      <alignment horizontal="center"/>
    </xf>
    <xf numFmtId="0" fontId="12" fillId="0" borderId="1" xfId="0" applyFont="1" applyBorder="1"/>
    <xf numFmtId="164" fontId="11" fillId="0" borderId="1" xfId="0" applyNumberFormat="1" applyFont="1" applyBorder="1"/>
    <xf numFmtId="0" fontId="11" fillId="2" borderId="12" xfId="0" applyFont="1" applyFill="1" applyBorder="1"/>
    <xf numFmtId="0" fontId="11" fillId="2" borderId="0" xfId="0" applyFont="1" applyFill="1"/>
    <xf numFmtId="0" fontId="11" fillId="2" borderId="0" xfId="0" applyFont="1" applyFill="1" applyAlignment="1">
      <alignment horizontal="right" vertical="center" wrapText="1"/>
    </xf>
    <xf numFmtId="167" fontId="11" fillId="2" borderId="8" xfId="0" applyNumberFormat="1" applyFont="1" applyFill="1" applyBorder="1" applyAlignment="1">
      <alignment horizontal="left" vertical="center" wrapText="1"/>
    </xf>
    <xf numFmtId="44" fontId="11" fillId="2" borderId="1" xfId="1" applyFont="1" applyFill="1" applyBorder="1" applyProtection="1">
      <protection locked="0"/>
    </xf>
    <xf numFmtId="0" fontId="5" fillId="0" borderId="1" xfId="0" applyFont="1" applyBorder="1"/>
    <xf numFmtId="167" fontId="13" fillId="2" borderId="8" xfId="0" applyNumberFormat="1" applyFont="1" applyFill="1" applyBorder="1" applyAlignment="1">
      <alignment horizontal="left" vertical="center" wrapText="1"/>
    </xf>
    <xf numFmtId="44" fontId="11" fillId="0" borderId="1" xfId="0" applyNumberFormat="1" applyFont="1" applyBorder="1"/>
    <xf numFmtId="0" fontId="11" fillId="2" borderId="8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/>
    </xf>
    <xf numFmtId="0" fontId="14" fillId="0" borderId="1" xfId="0" applyFont="1" applyBorder="1"/>
    <xf numFmtId="44" fontId="14" fillId="0" borderId="1" xfId="0" applyNumberFormat="1" applyFont="1" applyBorder="1"/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4" fillId="2" borderId="3" xfId="0" applyFont="1" applyFill="1" applyBorder="1"/>
    <xf numFmtId="0" fontId="5" fillId="2" borderId="3" xfId="0" applyFont="1" applyFill="1" applyBorder="1"/>
    <xf numFmtId="0" fontId="7" fillId="2" borderId="3" xfId="0" applyFont="1" applyFill="1" applyBorder="1"/>
    <xf numFmtId="168" fontId="6" fillId="0" borderId="2" xfId="0" applyNumberFormat="1" applyFont="1" applyBorder="1" applyAlignment="1">
      <alignment horizontal="left" wrapText="1"/>
    </xf>
    <xf numFmtId="0" fontId="16" fillId="0" borderId="21" xfId="0" applyFont="1" applyBorder="1" applyAlignment="1">
      <alignment horizontal="left" vertical="top" wrapText="1"/>
    </xf>
    <xf numFmtId="1" fontId="17" fillId="0" borderId="21" xfId="0" applyNumberFormat="1" applyFont="1" applyBorder="1" applyAlignment="1">
      <alignment horizontal="left" vertical="top" indent="2" shrinkToFit="1"/>
    </xf>
    <xf numFmtId="171" fontId="17" fillId="0" borderId="21" xfId="0" applyNumberFormat="1" applyFont="1" applyBorder="1" applyAlignment="1">
      <alignment horizontal="right" vertical="top" shrinkToFit="1"/>
    </xf>
    <xf numFmtId="171" fontId="17" fillId="4" borderId="21" xfId="0" applyNumberFormat="1" applyFont="1" applyFill="1" applyBorder="1" applyAlignment="1">
      <alignment horizontal="left" vertical="top" shrinkToFit="1"/>
    </xf>
    <xf numFmtId="1" fontId="17" fillId="0" borderId="21" xfId="0" applyNumberFormat="1" applyFont="1" applyBorder="1" applyAlignment="1">
      <alignment horizontal="center" vertical="top" shrinkToFit="1"/>
    </xf>
    <xf numFmtId="171" fontId="17" fillId="0" borderId="21" xfId="0" applyNumberFormat="1" applyFont="1" applyBorder="1" applyAlignment="1">
      <alignment horizontal="left" vertical="top" shrinkToFit="1"/>
    </xf>
    <xf numFmtId="172" fontId="17" fillId="0" borderId="21" xfId="0" applyNumberFormat="1" applyFont="1" applyBorder="1" applyAlignment="1">
      <alignment horizontal="left" vertical="top" shrinkToFit="1"/>
    </xf>
    <xf numFmtId="172" fontId="17" fillId="4" borderId="21" xfId="0" applyNumberFormat="1" applyFont="1" applyFill="1" applyBorder="1" applyAlignment="1">
      <alignment horizontal="left" vertical="top" shrinkToFit="1"/>
    </xf>
    <xf numFmtId="0" fontId="16" fillId="0" borderId="21" xfId="0" applyFont="1" applyBorder="1" applyAlignment="1">
      <alignment horizontal="left" vertical="top" wrapText="1" indent="1"/>
    </xf>
    <xf numFmtId="1" fontId="17" fillId="0" borderId="21" xfId="0" applyNumberFormat="1" applyFont="1" applyBorder="1" applyAlignment="1">
      <alignment horizontal="left" vertical="top" indent="3" shrinkToFit="1"/>
    </xf>
    <xf numFmtId="0" fontId="16" fillId="0" borderId="21" xfId="0" applyFont="1" applyBorder="1" applyAlignment="1">
      <alignment horizontal="left" vertical="top" wrapText="1" indent="2"/>
    </xf>
    <xf numFmtId="0" fontId="16" fillId="0" borderId="22" xfId="0" applyFont="1" applyBorder="1" applyAlignment="1">
      <alignment horizontal="left" vertical="top" wrapText="1"/>
    </xf>
    <xf numFmtId="1" fontId="17" fillId="0" borderId="22" xfId="0" applyNumberFormat="1" applyFont="1" applyBorder="1" applyAlignment="1">
      <alignment horizontal="left" vertical="top" indent="2" shrinkToFit="1"/>
    </xf>
    <xf numFmtId="171" fontId="17" fillId="0" borderId="22" xfId="0" applyNumberFormat="1" applyFont="1" applyBorder="1" applyAlignment="1">
      <alignment horizontal="right" vertical="top" shrinkToFit="1"/>
    </xf>
    <xf numFmtId="172" fontId="17" fillId="0" borderId="21" xfId="0" applyNumberFormat="1" applyFont="1" applyBorder="1" applyAlignment="1">
      <alignment horizontal="right" vertical="top" shrinkToFit="1"/>
    </xf>
    <xf numFmtId="171" fontId="17" fillId="4" borderId="22" xfId="0" applyNumberFormat="1" applyFont="1" applyFill="1" applyBorder="1" applyAlignment="1">
      <alignment horizontal="left" vertical="top" shrinkToFit="1"/>
    </xf>
    <xf numFmtId="0" fontId="16" fillId="0" borderId="21" xfId="0" applyFont="1" applyBorder="1" applyAlignment="1">
      <alignment horizontal="left" vertical="top" wrapText="1" indent="3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167" fontId="11" fillId="2" borderId="0" xfId="0" applyNumberFormat="1" applyFont="1" applyFill="1" applyAlignment="1">
      <alignment horizontal="left" vertical="center" wrapText="1"/>
    </xf>
    <xf numFmtId="167" fontId="11" fillId="2" borderId="8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168" fontId="7" fillId="0" borderId="1" xfId="0" applyNumberFormat="1" applyFont="1" applyBorder="1"/>
    <xf numFmtId="0" fontId="7" fillId="0" borderId="1" xfId="0" applyFont="1" applyBorder="1" applyProtection="1">
      <protection locked="0"/>
    </xf>
    <xf numFmtId="168" fontId="4" fillId="0" borderId="1" xfId="0" applyNumberFormat="1" applyFont="1" applyBorder="1"/>
    <xf numFmtId="0" fontId="4" fillId="0" borderId="1" xfId="0" applyFont="1" applyBorder="1"/>
    <xf numFmtId="0" fontId="7" fillId="2" borderId="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167" fontId="13" fillId="2" borderId="0" xfId="0" applyNumberFormat="1" applyFont="1" applyFill="1" applyAlignment="1">
      <alignment horizontal="left" vertical="center" wrapText="1"/>
    </xf>
    <xf numFmtId="167" fontId="13" fillId="2" borderId="8" xfId="0" applyNumberFormat="1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168" fontId="4" fillId="0" borderId="3" xfId="0" applyNumberFormat="1" applyFont="1" applyBorder="1" applyAlignment="1">
      <alignment horizontal="left"/>
    </xf>
    <xf numFmtId="168" fontId="4" fillId="0" borderId="4" xfId="0" applyNumberFormat="1" applyFont="1" applyBorder="1" applyAlignment="1">
      <alignment horizontal="left"/>
    </xf>
    <xf numFmtId="168" fontId="15" fillId="0" borderId="3" xfId="3" applyNumberFormat="1" applyBorder="1" applyAlignment="1">
      <alignment horizontal="left"/>
    </xf>
    <xf numFmtId="0" fontId="5" fillId="2" borderId="1" xfId="0" applyFont="1" applyFill="1" applyBorder="1" applyAlignment="1" applyProtection="1">
      <alignment horizontal="center"/>
      <protection locked="0"/>
    </xf>
    <xf numFmtId="0" fontId="20" fillId="0" borderId="21" xfId="4" applyFont="1" applyBorder="1" applyAlignment="1">
      <alignment horizontal="left" vertical="top" wrapText="1"/>
    </xf>
    <xf numFmtId="0" fontId="20" fillId="0" borderId="21" xfId="0" applyFont="1" applyBorder="1" applyAlignment="1">
      <alignment horizontal="left" vertical="top" wrapText="1"/>
    </xf>
    <xf numFmtId="0" fontId="20" fillId="0" borderId="21" xfId="4" applyFont="1" applyBorder="1" applyAlignment="1">
      <alignment horizontal="left" vertical="top" wrapText="1"/>
    </xf>
    <xf numFmtId="1" fontId="17" fillId="0" borderId="21" xfId="4" applyNumberFormat="1" applyFont="1" applyBorder="1" applyAlignment="1">
      <alignment horizontal="center" vertical="top" shrinkToFit="1"/>
    </xf>
    <xf numFmtId="171" fontId="17" fillId="0" borderId="21" xfId="4" applyNumberFormat="1" applyFont="1" applyBorder="1" applyAlignment="1">
      <alignment horizontal="left" vertical="top" shrinkToFit="1"/>
    </xf>
    <xf numFmtId="0" fontId="20" fillId="0" borderId="21" xfId="4" applyFont="1" applyBorder="1" applyAlignment="1">
      <alignment horizontal="left" vertical="top" wrapText="1"/>
    </xf>
    <xf numFmtId="171" fontId="17" fillId="0" borderId="21" xfId="4" applyNumberFormat="1" applyFont="1" applyBorder="1" applyAlignment="1">
      <alignment horizontal="left" vertical="top" shrinkToFit="1"/>
    </xf>
    <xf numFmtId="171" fontId="17" fillId="4" borderId="21" xfId="4" applyNumberFormat="1" applyFont="1" applyFill="1" applyBorder="1" applyAlignment="1">
      <alignment horizontal="left" vertical="top" shrinkToFit="1"/>
    </xf>
    <xf numFmtId="0" fontId="20" fillId="0" borderId="21" xfId="4" applyFont="1" applyBorder="1" applyAlignment="1">
      <alignment horizontal="left" vertical="top" wrapText="1"/>
    </xf>
    <xf numFmtId="0" fontId="20" fillId="0" borderId="21" xfId="4" applyFont="1" applyBorder="1" applyAlignment="1">
      <alignment horizontal="left" vertical="top" wrapText="1"/>
    </xf>
    <xf numFmtId="1" fontId="17" fillId="0" borderId="21" xfId="4" applyNumberFormat="1" applyFont="1" applyBorder="1" applyAlignment="1">
      <alignment horizontal="center" vertical="top" shrinkToFit="1"/>
    </xf>
    <xf numFmtId="172" fontId="17" fillId="0" borderId="21" xfId="4" applyNumberFormat="1" applyFont="1" applyBorder="1" applyAlignment="1">
      <alignment horizontal="left" vertical="top" shrinkToFit="1"/>
    </xf>
    <xf numFmtId="172" fontId="17" fillId="4" borderId="21" xfId="4" applyNumberFormat="1" applyFont="1" applyFill="1" applyBorder="1" applyAlignment="1">
      <alignment horizontal="left" vertical="top" shrinkToFit="1"/>
    </xf>
    <xf numFmtId="0" fontId="20" fillId="0" borderId="21" xfId="4" applyFont="1" applyBorder="1" applyAlignment="1">
      <alignment horizontal="left" vertical="top" wrapText="1"/>
    </xf>
    <xf numFmtId="1" fontId="17" fillId="0" borderId="21" xfId="4" applyNumberFormat="1" applyFont="1" applyBorder="1" applyAlignment="1">
      <alignment horizontal="left" vertical="top" shrinkToFit="1"/>
    </xf>
    <xf numFmtId="0" fontId="20" fillId="0" borderId="21" xfId="4" applyFont="1" applyBorder="1" applyAlignment="1">
      <alignment horizontal="left" vertical="top" wrapText="1"/>
    </xf>
    <xf numFmtId="172" fontId="17" fillId="0" borderId="21" xfId="4" applyNumberFormat="1" applyFont="1" applyBorder="1" applyAlignment="1">
      <alignment horizontal="left" vertical="top" shrinkToFit="1"/>
    </xf>
    <xf numFmtId="172" fontId="17" fillId="4" borderId="21" xfId="4" applyNumberFormat="1" applyFont="1" applyFill="1" applyBorder="1" applyAlignment="1">
      <alignment horizontal="left" vertical="top" shrinkToFit="1"/>
    </xf>
    <xf numFmtId="0" fontId="20" fillId="0" borderId="21" xfId="4" applyFont="1" applyBorder="1" applyAlignment="1">
      <alignment horizontal="left" vertical="top" wrapText="1"/>
    </xf>
    <xf numFmtId="1" fontId="17" fillId="0" borderId="21" xfId="4" applyNumberFormat="1" applyFont="1" applyBorder="1" applyAlignment="1">
      <alignment horizontal="left" vertical="top" shrinkToFit="1"/>
    </xf>
    <xf numFmtId="0" fontId="20" fillId="0" borderId="21" xfId="4" applyFont="1" applyBorder="1" applyAlignment="1">
      <alignment horizontal="left" vertical="top" wrapText="1"/>
    </xf>
    <xf numFmtId="1" fontId="17" fillId="0" borderId="21" xfId="4" applyNumberFormat="1" applyFont="1" applyBorder="1" applyAlignment="1">
      <alignment horizontal="center" vertical="top" shrinkToFit="1"/>
    </xf>
    <xf numFmtId="172" fontId="17" fillId="0" borderId="21" xfId="4" applyNumberFormat="1" applyFont="1" applyBorder="1" applyAlignment="1">
      <alignment horizontal="left" vertical="top" shrinkToFit="1"/>
    </xf>
    <xf numFmtId="171" fontId="17" fillId="4" borderId="21" xfId="4" applyNumberFormat="1" applyFont="1" applyFill="1" applyBorder="1" applyAlignment="1">
      <alignment horizontal="left" vertical="top" shrinkToFit="1"/>
    </xf>
    <xf numFmtId="172" fontId="17" fillId="4" borderId="21" xfId="4" applyNumberFormat="1" applyFont="1" applyFill="1" applyBorder="1" applyAlignment="1">
      <alignment horizontal="left" vertical="top" shrinkToFit="1"/>
    </xf>
    <xf numFmtId="0" fontId="20" fillId="0" borderId="21" xfId="4" applyFont="1" applyBorder="1" applyAlignment="1">
      <alignment horizontal="left" vertical="top" wrapText="1"/>
    </xf>
    <xf numFmtId="1" fontId="17" fillId="0" borderId="21" xfId="4" applyNumberFormat="1" applyFont="1" applyBorder="1" applyAlignment="1">
      <alignment horizontal="left" vertical="top" shrinkToFit="1"/>
    </xf>
    <xf numFmtId="0" fontId="20" fillId="0" borderId="21" xfId="4" applyFont="1" applyBorder="1" applyAlignment="1">
      <alignment horizontal="left" vertical="top" wrapText="1"/>
    </xf>
    <xf numFmtId="172" fontId="17" fillId="0" borderId="21" xfId="4" applyNumberFormat="1" applyFont="1" applyBorder="1" applyAlignment="1">
      <alignment horizontal="left" vertical="top" shrinkToFit="1"/>
    </xf>
    <xf numFmtId="172" fontId="17" fillId="4" borderId="21" xfId="4" applyNumberFormat="1" applyFont="1" applyFill="1" applyBorder="1" applyAlignment="1">
      <alignment horizontal="left" vertical="top" shrinkToFit="1"/>
    </xf>
    <xf numFmtId="0" fontId="20" fillId="0" borderId="21" xfId="4" applyFont="1" applyBorder="1" applyAlignment="1">
      <alignment horizontal="left" vertical="top" wrapText="1"/>
    </xf>
    <xf numFmtId="1" fontId="17" fillId="0" borderId="21" xfId="4" applyNumberFormat="1" applyFont="1" applyBorder="1" applyAlignment="1">
      <alignment horizontal="left" vertical="top" shrinkToFit="1"/>
    </xf>
    <xf numFmtId="0" fontId="20" fillId="0" borderId="21" xfId="4" applyFont="1" applyBorder="1" applyAlignment="1">
      <alignment horizontal="left" vertical="top" wrapText="1"/>
    </xf>
    <xf numFmtId="1" fontId="17" fillId="0" borderId="21" xfId="4" applyNumberFormat="1" applyFont="1" applyBorder="1" applyAlignment="1">
      <alignment horizontal="center" vertical="top" shrinkToFit="1"/>
    </xf>
    <xf numFmtId="172" fontId="17" fillId="0" borderId="21" xfId="4" applyNumberFormat="1" applyFont="1" applyBorder="1" applyAlignment="1">
      <alignment horizontal="left" vertical="top" shrinkToFit="1"/>
    </xf>
    <xf numFmtId="172" fontId="17" fillId="4" borderId="21" xfId="4" applyNumberFormat="1" applyFont="1" applyFill="1" applyBorder="1" applyAlignment="1">
      <alignment horizontal="left" vertical="top" shrinkToFit="1"/>
    </xf>
    <xf numFmtId="0" fontId="20" fillId="0" borderId="22" xfId="0" applyFont="1" applyBorder="1" applyAlignment="1">
      <alignment horizontal="left" vertical="top" wrapText="1"/>
    </xf>
  </cellXfs>
  <cellStyles count="5">
    <cellStyle name="Comma" xfId="2" builtinId="3"/>
    <cellStyle name="Currency" xfId="1" builtinId="4"/>
    <cellStyle name="Hyperlink" xfId="3" builtinId="8"/>
    <cellStyle name="Normal" xfId="0" builtinId="0"/>
    <cellStyle name="Normal 2" xfId="4" xr:uid="{E28E094F-6B0B-4AD6-91CE-5414074D8B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DA9AA4-F1A4-4BA4-A669-D71087476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A6929-EE86-46D0-95B0-B7C492991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778E64-EB4F-40A6-BEF0-CF82F7A22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66453A-E7A4-45BB-84B7-70373A259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DC980-2424-43C7-9D08-7C8544B6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23</xdr:row>
      <xdr:rowOff>178138</xdr:rowOff>
    </xdr:from>
    <xdr:to>
      <xdr:col>2</xdr:col>
      <xdr:colOff>970860</xdr:colOff>
      <xdr:row>29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B9A523-9D07-4EDE-A639-2D6503165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11318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F50F59-062E-411E-AC7A-1667101F7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91025" y="0"/>
          <a:ext cx="1895475" cy="948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6DFC2-29A4-4D30-8179-337064F8D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</xdr:row>
      <xdr:rowOff>178138</xdr:rowOff>
    </xdr:from>
    <xdr:to>
      <xdr:col>2</xdr:col>
      <xdr:colOff>970860</xdr:colOff>
      <xdr:row>23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2E8E3-E89F-469F-B010-C2FB49181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90CADB-CD3F-47C0-8F75-AE340E678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779F96-0146-468C-A5B7-505D1BF3A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65DF7E-2C40-4393-A00C-3C306623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409009-7E51-48CC-AAEC-6F79C08EC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4D0BF9-6A1B-4B4E-8059-639343B24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ACACD0-9BFA-47B7-B216-65C72AE1F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9ADD4B-7844-4C9F-A57D-0D7A5ED7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277033-05F3-4E25-9536-7E974C30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270B79-9DE9-4199-8341-FEFD47FC8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6AC209-8F89-4EF0-BCF0-1764CDF54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915ACF-4019-4E71-A6D7-5C7246A88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DE4775-91F7-4605-B92F-76B2CB75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195403-D30D-46CA-8DEA-F9B098C19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EQUIP@SASKTEL.NET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mailto:RSEQUIP@SASKTEL.NE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RSEQUIP@SASKTEL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RSEQUIP@SASKTEL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RSEQUIP@SASKTEL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RSEQUIP@SASKTEL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RSEQUIP@SASKTEL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mailto:RSEQUIP@SASKTEL.NE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mailto:RSEQUIP@SASKTEL.NE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mailto:RSEQUIP@SASKTEL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1AB4-DFBE-4D76-97FE-0C7F33856F71}">
  <sheetPr filterMode="1">
    <pageSetUpPr fitToPage="1"/>
  </sheetPr>
  <dimension ref="B1:I52"/>
  <sheetViews>
    <sheetView topLeftCell="A13" workbookViewId="0">
      <selection activeCell="H15" sqref="H15:H16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8" t="s">
        <v>28</v>
      </c>
      <c r="F1" s="68"/>
      <c r="G1" s="44"/>
      <c r="H1" s="68" t="s">
        <v>30</v>
      </c>
      <c r="I1" s="69"/>
    </row>
    <row r="2" spans="2:9" ht="15" customHeight="1" x14ac:dyDescent="0.25">
      <c r="B2" s="4"/>
      <c r="E2" s="70"/>
      <c r="F2" s="70"/>
      <c r="G2" s="45"/>
      <c r="H2" s="70"/>
      <c r="I2" s="71"/>
    </row>
    <row r="3" spans="2:9" ht="15" customHeight="1" x14ac:dyDescent="0.25">
      <c r="B3" s="4"/>
      <c r="E3" s="70"/>
      <c r="F3" s="70"/>
      <c r="G3" s="45"/>
      <c r="H3" s="70"/>
      <c r="I3" s="71"/>
    </row>
    <row r="4" spans="2:9" ht="15" customHeight="1" x14ac:dyDescent="0.25">
      <c r="B4" s="4"/>
      <c r="E4" s="70"/>
      <c r="F4" s="70"/>
      <c r="G4" s="45"/>
      <c r="H4" s="70"/>
      <c r="I4" s="71"/>
    </row>
    <row r="5" spans="2:9" ht="15" customHeight="1" x14ac:dyDescent="0.25">
      <c r="B5" s="5"/>
      <c r="C5" s="1"/>
      <c r="D5" s="1"/>
      <c r="E5" s="72"/>
      <c r="F5" s="72"/>
      <c r="G5" s="46"/>
      <c r="H5" s="72"/>
      <c r="I5" s="73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92" t="s">
        <v>41</v>
      </c>
      <c r="D7" s="93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92" t="s">
        <v>42</v>
      </c>
      <c r="D8" s="93"/>
      <c r="E8" s="80" t="s">
        <v>11</v>
      </c>
      <c r="F8" s="80"/>
      <c r="G8" s="13"/>
      <c r="H8" s="84">
        <v>13064411532</v>
      </c>
      <c r="I8" s="84"/>
    </row>
    <row r="9" spans="2:9" x14ac:dyDescent="0.25">
      <c r="B9" s="48" t="s">
        <v>12</v>
      </c>
      <c r="C9" s="92" t="s">
        <v>43</v>
      </c>
      <c r="D9" s="93"/>
      <c r="E9" s="80" t="s">
        <v>13</v>
      </c>
      <c r="F9" s="80"/>
      <c r="G9" s="13"/>
      <c r="H9" s="83"/>
      <c r="I9" s="83"/>
    </row>
    <row r="10" spans="2:9" x14ac:dyDescent="0.25">
      <c r="B10" s="48"/>
      <c r="C10" s="92"/>
      <c r="D10" s="93"/>
      <c r="E10" s="80" t="s">
        <v>14</v>
      </c>
      <c r="F10" s="80"/>
      <c r="G10" s="13"/>
      <c r="H10" s="81"/>
      <c r="I10" s="81"/>
    </row>
    <row r="11" spans="2:9" x14ac:dyDescent="0.25">
      <c r="B11" s="48"/>
      <c r="C11" s="94" t="s">
        <v>44</v>
      </c>
      <c r="D11" s="93"/>
      <c r="E11" s="80"/>
      <c r="F11" s="80"/>
      <c r="G11" s="13"/>
      <c r="H11" s="81"/>
      <c r="I11" s="81"/>
    </row>
    <row r="12" spans="2:9" x14ac:dyDescent="0.25">
      <c r="B12" s="49"/>
      <c r="C12" s="92" t="e">
        <f>#REF!</f>
        <v>#REF!</v>
      </c>
      <c r="D12" s="93"/>
      <c r="E12" s="95"/>
      <c r="F12" s="95"/>
      <c r="G12" s="14"/>
      <c r="H12" s="82"/>
      <c r="I12" s="82"/>
    </row>
    <row r="13" spans="2:9" ht="15.75" thickBot="1" x14ac:dyDescent="0.3">
      <c r="B13" s="15"/>
      <c r="C13" s="16"/>
      <c r="D13" s="16"/>
      <c r="E13" s="16"/>
      <c r="F13" s="74" t="s">
        <v>3</v>
      </c>
      <c r="G13" s="74"/>
      <c r="H13" s="74"/>
      <c r="I13" s="74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97" t="s">
        <v>37</v>
      </c>
      <c r="C15" s="22"/>
      <c r="D15" s="97" t="s">
        <v>38</v>
      </c>
      <c r="E15" s="52">
        <v>60</v>
      </c>
      <c r="F15" s="53">
        <v>194.95</v>
      </c>
      <c r="G15" s="24">
        <f t="shared" ref="G15" si="0">E15*F15</f>
        <v>11697</v>
      </c>
      <c r="H15" s="54">
        <v>87.73</v>
      </c>
      <c r="I15" s="26">
        <f t="shared" ref="I15:I45" si="1">ROUND(E15*H15,2)</f>
        <v>5263.8</v>
      </c>
    </row>
    <row r="16" spans="2:9" x14ac:dyDescent="0.25">
      <c r="B16" s="97" t="s">
        <v>40</v>
      </c>
      <c r="C16" s="22"/>
      <c r="D16" s="97" t="s">
        <v>39</v>
      </c>
      <c r="E16" s="52">
        <v>16</v>
      </c>
      <c r="F16" s="53">
        <v>457.89</v>
      </c>
      <c r="G16" s="24">
        <f t="shared" ref="G16" si="2">E16*F16</f>
        <v>7326.24</v>
      </c>
      <c r="H16" s="54">
        <v>206.05</v>
      </c>
      <c r="I16" s="26">
        <f t="shared" si="1"/>
        <v>3296.8</v>
      </c>
    </row>
    <row r="17" spans="2:9" x14ac:dyDescent="0.25">
      <c r="B17" s="96"/>
      <c r="C17" s="22"/>
      <c r="D17" s="98"/>
      <c r="E17" s="99"/>
      <c r="F17" s="100"/>
      <c r="G17" s="24"/>
      <c r="H17" s="103"/>
      <c r="I17" s="26">
        <f t="shared" si="1"/>
        <v>0</v>
      </c>
    </row>
    <row r="18" spans="2:9" x14ac:dyDescent="0.25">
      <c r="B18" s="96"/>
      <c r="C18" s="50"/>
      <c r="D18" s="98"/>
      <c r="E18" s="99"/>
      <c r="F18" s="100"/>
      <c r="G18" s="24"/>
      <c r="H18" s="103"/>
      <c r="I18" s="26">
        <f t="shared" si="1"/>
        <v>0</v>
      </c>
    </row>
    <row r="19" spans="2:9" x14ac:dyDescent="0.25">
      <c r="B19" s="96"/>
      <c r="C19" s="50"/>
      <c r="D19" s="98"/>
      <c r="E19" s="99"/>
      <c r="F19" s="100"/>
      <c r="G19" s="24"/>
      <c r="H19" s="103"/>
      <c r="I19" s="26">
        <f t="shared" si="1"/>
        <v>0</v>
      </c>
    </row>
    <row r="20" spans="2:9" x14ac:dyDescent="0.25">
      <c r="B20" s="96"/>
      <c r="C20" s="22"/>
      <c r="D20" s="98"/>
      <c r="E20" s="99"/>
      <c r="F20" s="100"/>
      <c r="G20" s="24"/>
      <c r="H20" s="103"/>
      <c r="I20" s="26">
        <f t="shared" si="1"/>
        <v>0</v>
      </c>
    </row>
    <row r="21" spans="2:9" x14ac:dyDescent="0.25">
      <c r="B21" s="96"/>
      <c r="C21" s="22"/>
      <c r="D21" s="98"/>
      <c r="E21" s="99"/>
      <c r="F21" s="100"/>
      <c r="G21" s="24"/>
      <c r="H21" s="103"/>
      <c r="I21" s="26">
        <f t="shared" si="1"/>
        <v>0</v>
      </c>
    </row>
    <row r="22" spans="2:9" x14ac:dyDescent="0.25">
      <c r="B22" s="96"/>
      <c r="C22" s="22"/>
      <c r="D22" s="98"/>
      <c r="E22" s="99"/>
      <c r="F22" s="100"/>
      <c r="G22" s="24"/>
      <c r="H22" s="103"/>
      <c r="I22" s="26">
        <f t="shared" si="1"/>
        <v>0</v>
      </c>
    </row>
    <row r="23" spans="2:9" x14ac:dyDescent="0.25">
      <c r="B23" s="96"/>
      <c r="C23" s="22"/>
      <c r="D23" s="98"/>
      <c r="E23" s="99"/>
      <c r="F23" s="100"/>
      <c r="G23" s="24"/>
      <c r="H23" s="103"/>
      <c r="I23" s="26">
        <f t="shared" si="1"/>
        <v>0</v>
      </c>
    </row>
    <row r="24" spans="2:9" x14ac:dyDescent="0.25">
      <c r="B24" s="22"/>
      <c r="C24" s="22"/>
      <c r="D24" s="22"/>
      <c r="E24" s="23"/>
      <c r="F24" s="24"/>
      <c r="G24" s="24"/>
      <c r="H24" s="25"/>
      <c r="I24" s="26">
        <f t="shared" si="1"/>
        <v>0</v>
      </c>
    </row>
    <row r="25" spans="2:9" x14ac:dyDescent="0.25">
      <c r="B25" s="22"/>
      <c r="C25" s="22"/>
      <c r="D25" s="22"/>
      <c r="E25" s="23"/>
      <c r="F25" s="24"/>
      <c r="G25" s="24"/>
      <c r="H25" s="25"/>
      <c r="I25" s="26">
        <f t="shared" si="1"/>
        <v>0</v>
      </c>
    </row>
    <row r="26" spans="2:9" x14ac:dyDescent="0.25">
      <c r="B26" s="22"/>
      <c r="C26" s="22"/>
      <c r="D26" s="22"/>
      <c r="E26" s="23"/>
      <c r="F26" s="24"/>
      <c r="G26" s="24"/>
      <c r="H26" s="25"/>
      <c r="I26" s="26">
        <f t="shared" si="1"/>
        <v>0</v>
      </c>
    </row>
    <row r="27" spans="2:9" x14ac:dyDescent="0.25">
      <c r="B27" s="22"/>
      <c r="C27" s="22"/>
      <c r="D27" s="22"/>
      <c r="E27" s="23"/>
      <c r="F27" s="24"/>
      <c r="G27" s="24"/>
      <c r="H27" s="25"/>
      <c r="I27" s="26">
        <f t="shared" si="1"/>
        <v>0</v>
      </c>
    </row>
    <row r="28" spans="2:9" x14ac:dyDescent="0.25">
      <c r="B28" s="22"/>
      <c r="C28" s="22"/>
      <c r="D28" s="22"/>
      <c r="E28" s="23"/>
      <c r="F28" s="24"/>
      <c r="G28" s="24"/>
      <c r="H28" s="25"/>
      <c r="I28" s="26">
        <f t="shared" si="1"/>
        <v>0</v>
      </c>
    </row>
    <row r="29" spans="2:9" x14ac:dyDescent="0.25">
      <c r="B29" s="22"/>
      <c r="C29" s="22"/>
      <c r="D29" s="22"/>
      <c r="E29" s="23"/>
      <c r="F29" s="24"/>
      <c r="G29" s="24"/>
      <c r="H29" s="25"/>
      <c r="I29" s="26">
        <f t="shared" si="1"/>
        <v>0</v>
      </c>
    </row>
    <row r="30" spans="2:9" x14ac:dyDescent="0.25">
      <c r="B30" s="22"/>
      <c r="C30" s="22"/>
      <c r="D30" s="22"/>
      <c r="E30" s="23"/>
      <c r="F30" s="24"/>
      <c r="G30" s="24"/>
      <c r="H30" s="25"/>
      <c r="I30" s="26">
        <f t="shared" si="1"/>
        <v>0</v>
      </c>
    </row>
    <row r="31" spans="2:9" x14ac:dyDescent="0.25">
      <c r="B31" s="22"/>
      <c r="C31" s="22"/>
      <c r="D31" s="22"/>
      <c r="E31" s="23"/>
      <c r="F31" s="24"/>
      <c r="G31" s="24"/>
      <c r="H31" s="25"/>
      <c r="I31" s="26">
        <f t="shared" si="1"/>
        <v>0</v>
      </c>
    </row>
    <row r="32" spans="2:9" x14ac:dyDescent="0.25">
      <c r="B32" s="22"/>
      <c r="C32" s="22"/>
      <c r="D32" s="22"/>
      <c r="E32" s="23"/>
      <c r="F32" s="24"/>
      <c r="G32" s="24"/>
      <c r="H32" s="25"/>
      <c r="I32" s="26">
        <f t="shared" si="1"/>
        <v>0</v>
      </c>
    </row>
    <row r="33" spans="2:9" x14ac:dyDescent="0.25">
      <c r="B33" s="22"/>
      <c r="C33" s="22"/>
      <c r="D33" s="22"/>
      <c r="E33" s="23"/>
      <c r="F33" s="24"/>
      <c r="G33" s="24"/>
      <c r="H33" s="25"/>
      <c r="I33" s="26">
        <f t="shared" si="1"/>
        <v>0</v>
      </c>
    </row>
    <row r="34" spans="2:9" x14ac:dyDescent="0.25">
      <c r="B34" s="22"/>
      <c r="C34" s="22"/>
      <c r="D34" s="22"/>
      <c r="E34" s="23"/>
      <c r="F34" s="24"/>
      <c r="G34" s="24"/>
      <c r="H34" s="25"/>
      <c r="I34" s="26">
        <f t="shared" si="1"/>
        <v>0</v>
      </c>
    </row>
    <row r="35" spans="2:9" x14ac:dyDescent="0.25">
      <c r="B35" s="22"/>
      <c r="C35" s="22"/>
      <c r="D35" s="22"/>
      <c r="E35" s="23"/>
      <c r="F35" s="24"/>
      <c r="G35" s="24"/>
      <c r="H35" s="25"/>
      <c r="I35" s="26">
        <f t="shared" si="1"/>
        <v>0</v>
      </c>
    </row>
    <row r="36" spans="2:9" x14ac:dyDescent="0.25">
      <c r="B36" s="22"/>
      <c r="C36" s="22"/>
      <c r="D36" s="22"/>
      <c r="E36" s="23"/>
      <c r="F36" s="24"/>
      <c r="G36" s="24"/>
      <c r="H36" s="25"/>
      <c r="I36" s="26">
        <f t="shared" si="1"/>
        <v>0</v>
      </c>
    </row>
    <row r="37" spans="2:9" x14ac:dyDescent="0.25">
      <c r="B37" s="22"/>
      <c r="C37" s="22"/>
      <c r="D37" s="22"/>
      <c r="E37" s="23"/>
      <c r="F37" s="24"/>
      <c r="G37" s="24"/>
      <c r="H37" s="25"/>
      <c r="I37" s="26">
        <f t="shared" si="1"/>
        <v>0</v>
      </c>
    </row>
    <row r="38" spans="2:9" x14ac:dyDescent="0.25">
      <c r="B38" s="22"/>
      <c r="C38" s="22"/>
      <c r="D38" s="22"/>
      <c r="E38" s="23"/>
      <c r="F38" s="24"/>
      <c r="G38" s="24"/>
      <c r="H38" s="25"/>
      <c r="I38" s="26">
        <f t="shared" si="1"/>
        <v>0</v>
      </c>
    </row>
    <row r="39" spans="2:9" x14ac:dyDescent="0.25">
      <c r="B39" s="22"/>
      <c r="C39" s="22"/>
      <c r="D39" s="22"/>
      <c r="E39" s="23"/>
      <c r="F39" s="24"/>
      <c r="G39" s="24"/>
      <c r="H39" s="25"/>
      <c r="I39" s="26">
        <f t="shared" si="1"/>
        <v>0</v>
      </c>
    </row>
    <row r="40" spans="2:9" x14ac:dyDescent="0.25">
      <c r="B40" s="22"/>
      <c r="C40" s="22"/>
      <c r="D40" s="22"/>
      <c r="E40" s="23"/>
      <c r="F40" s="24"/>
      <c r="G40" s="24"/>
      <c r="H40" s="25"/>
      <c r="I40" s="26">
        <f t="shared" si="1"/>
        <v>0</v>
      </c>
    </row>
    <row r="41" spans="2:9" x14ac:dyDescent="0.25">
      <c r="B41" s="22"/>
      <c r="C41" s="22"/>
      <c r="D41" s="22"/>
      <c r="E41" s="23"/>
      <c r="F41" s="24"/>
      <c r="G41" s="24"/>
      <c r="H41" s="25"/>
      <c r="I41" s="26">
        <f t="shared" si="1"/>
        <v>0</v>
      </c>
    </row>
    <row r="42" spans="2:9" x14ac:dyDescent="0.25">
      <c r="B42" s="22"/>
      <c r="C42" s="22"/>
      <c r="D42" s="22"/>
      <c r="E42" s="23"/>
      <c r="F42" s="24"/>
      <c r="G42" s="24"/>
      <c r="H42" s="25"/>
      <c r="I42" s="26">
        <f t="shared" si="1"/>
        <v>0</v>
      </c>
    </row>
    <row r="43" spans="2:9" x14ac:dyDescent="0.25">
      <c r="B43" s="22"/>
      <c r="C43" s="22"/>
      <c r="D43" s="22"/>
      <c r="E43" s="23"/>
      <c r="F43" s="24"/>
      <c r="G43" s="24"/>
      <c r="H43" s="25"/>
      <c r="I43" s="26">
        <f t="shared" si="1"/>
        <v>0</v>
      </c>
    </row>
    <row r="44" spans="2:9" x14ac:dyDescent="0.25">
      <c r="B44" s="22"/>
      <c r="C44" s="22"/>
      <c r="D44" s="22"/>
      <c r="E44" s="23"/>
      <c r="F44" s="24"/>
      <c r="G44" s="24"/>
      <c r="H44" s="25"/>
      <c r="I44" s="26">
        <f t="shared" si="1"/>
        <v>0</v>
      </c>
    </row>
    <row r="45" spans="2:9" x14ac:dyDescent="0.25">
      <c r="B45" s="22"/>
      <c r="C45" s="22"/>
      <c r="D45" s="22"/>
      <c r="E45" s="23"/>
      <c r="F45" s="24"/>
      <c r="G45" s="24"/>
      <c r="H45" s="25"/>
      <c r="I45" s="26">
        <f t="shared" si="1"/>
        <v>0</v>
      </c>
    </row>
    <row r="46" spans="2:9" x14ac:dyDescent="0.25">
      <c r="B46" s="75"/>
      <c r="C46" s="76"/>
      <c r="D46" s="76"/>
      <c r="E46" s="76"/>
      <c r="F46" s="77"/>
      <c r="G46" s="27"/>
      <c r="H46" s="28" t="s">
        <v>17</v>
      </c>
      <c r="I46" s="29">
        <f>SUM(I15:I45)</f>
        <v>8560.6</v>
      </c>
    </row>
    <row r="47" spans="2:9" x14ac:dyDescent="0.25">
      <c r="B47" s="30"/>
      <c r="C47" s="31"/>
      <c r="D47" s="32" t="s">
        <v>18</v>
      </c>
      <c r="E47" s="78">
        <f>SUM(G15:G45)</f>
        <v>19023.239999999998</v>
      </c>
      <c r="F47" s="79"/>
      <c r="G47" s="33"/>
      <c r="H47" s="28" t="s">
        <v>19</v>
      </c>
      <c r="I47" s="34">
        <v>0</v>
      </c>
    </row>
    <row r="48" spans="2:9" x14ac:dyDescent="0.25">
      <c r="B48" s="30"/>
      <c r="C48" s="31"/>
      <c r="D48" s="32" t="s">
        <v>20</v>
      </c>
      <c r="E48" s="78">
        <f>SUM(I15:I45)</f>
        <v>8560.6</v>
      </c>
      <c r="F48" s="79"/>
      <c r="G48" s="33"/>
      <c r="H48" s="35" t="s">
        <v>21</v>
      </c>
      <c r="I48" s="34">
        <v>0</v>
      </c>
    </row>
    <row r="49" spans="2:9" x14ac:dyDescent="0.25">
      <c r="B49" s="30"/>
      <c r="C49" s="31"/>
      <c r="D49" s="32" t="s">
        <v>22</v>
      </c>
      <c r="E49" s="88">
        <f>E47-E48</f>
        <v>10462.639999999998</v>
      </c>
      <c r="F49" s="89"/>
      <c r="G49" s="36"/>
      <c r="H49" s="28" t="s">
        <v>23</v>
      </c>
      <c r="I49" s="37">
        <f>SUM(I46:I48)</f>
        <v>8560.6</v>
      </c>
    </row>
    <row r="50" spans="2:9" x14ac:dyDescent="0.25">
      <c r="B50" s="30"/>
      <c r="C50" s="31"/>
      <c r="D50" s="32"/>
      <c r="E50" s="90"/>
      <c r="F50" s="91"/>
      <c r="G50" s="38"/>
      <c r="H50" s="28" t="s">
        <v>24</v>
      </c>
      <c r="I50" s="37">
        <f>I49*0.05</f>
        <v>428.03000000000003</v>
      </c>
    </row>
    <row r="51" spans="2:9" x14ac:dyDescent="0.25">
      <c r="B51" s="30"/>
      <c r="C51" s="31"/>
      <c r="D51" s="39"/>
      <c r="E51" s="39"/>
      <c r="F51" s="40"/>
      <c r="G51" s="40"/>
      <c r="H51" s="28" t="s">
        <v>25</v>
      </c>
      <c r="I51" s="34"/>
    </row>
    <row r="52" spans="2:9" ht="15.75" x14ac:dyDescent="0.25">
      <c r="B52" s="85" t="s">
        <v>26</v>
      </c>
      <c r="C52" s="86"/>
      <c r="D52" s="86"/>
      <c r="E52" s="86"/>
      <c r="F52" s="87"/>
      <c r="G52" s="41"/>
      <c r="H52" s="42" t="s">
        <v>27</v>
      </c>
      <c r="I52" s="43">
        <f>SUM(I49:I51)</f>
        <v>8988.630000000001</v>
      </c>
    </row>
  </sheetData>
  <autoFilter ref="B14:I52" xr:uid="{79A81AB4-DFBE-4D76-97FE-0C7F33856F71}">
    <filterColumn colId="6">
      <customFilters>
        <customFilter operator="notEqual" val=" "/>
      </customFilters>
    </filterColumn>
  </autoFilter>
  <mergeCells count="25">
    <mergeCell ref="B52:F52"/>
    <mergeCell ref="E1:F5"/>
    <mergeCell ref="E49:F49"/>
    <mergeCell ref="E50:F50"/>
    <mergeCell ref="C10:D10"/>
    <mergeCell ref="C11:D11"/>
    <mergeCell ref="C12:D12"/>
    <mergeCell ref="E9:F9"/>
    <mergeCell ref="E12:F12"/>
    <mergeCell ref="E10:F10"/>
    <mergeCell ref="C7:D7"/>
    <mergeCell ref="C8:D8"/>
    <mergeCell ref="C9:D9"/>
    <mergeCell ref="E8:F8"/>
    <mergeCell ref="H1:I5"/>
    <mergeCell ref="F13:I13"/>
    <mergeCell ref="B46:F46"/>
    <mergeCell ref="E47:F47"/>
    <mergeCell ref="E48:F48"/>
    <mergeCell ref="E11:F11"/>
    <mergeCell ref="H11:I11"/>
    <mergeCell ref="H12:I12"/>
    <mergeCell ref="H10:I10"/>
    <mergeCell ref="H9:I9"/>
    <mergeCell ref="H8:I8"/>
  </mergeCells>
  <hyperlinks>
    <hyperlink ref="C11" r:id="rId1" xr:uid="{7A9BDD3C-1167-4375-86E6-38D1B6ECB965}"/>
  </hyperlinks>
  <pageMargins left="0.7" right="0.7" top="0.75" bottom="0.75" header="0.3" footer="0.3"/>
  <pageSetup scale="58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EAAF-E9D4-4F41-920A-F55BC0791038}">
  <dimension ref="B1:I77"/>
  <sheetViews>
    <sheetView tabSelected="1" topLeftCell="A65" workbookViewId="0">
      <selection activeCell="H15" sqref="H15:H70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8" t="s">
        <v>28</v>
      </c>
      <c r="F1" s="68"/>
      <c r="G1" s="44"/>
      <c r="H1" s="68" t="s">
        <v>36</v>
      </c>
      <c r="I1" s="69"/>
    </row>
    <row r="2" spans="2:9" ht="15" customHeight="1" x14ac:dyDescent="0.25">
      <c r="B2" s="4"/>
      <c r="E2" s="70"/>
      <c r="F2" s="70"/>
      <c r="G2" s="45"/>
      <c r="H2" s="70"/>
      <c r="I2" s="71"/>
    </row>
    <row r="3" spans="2:9" ht="15" customHeight="1" x14ac:dyDescent="0.25">
      <c r="B3" s="4"/>
      <c r="E3" s="70"/>
      <c r="F3" s="70"/>
      <c r="G3" s="45"/>
      <c r="H3" s="70"/>
      <c r="I3" s="71"/>
    </row>
    <row r="4" spans="2:9" ht="15" customHeight="1" x14ac:dyDescent="0.25">
      <c r="B4" s="4"/>
      <c r="E4" s="70"/>
      <c r="F4" s="70"/>
      <c r="G4" s="45"/>
      <c r="H4" s="70"/>
      <c r="I4" s="71"/>
    </row>
    <row r="5" spans="2:9" ht="15" customHeight="1" x14ac:dyDescent="0.25">
      <c r="B5" s="5"/>
      <c r="C5" s="1"/>
      <c r="D5" s="1"/>
      <c r="E5" s="72"/>
      <c r="F5" s="72"/>
      <c r="G5" s="46"/>
      <c r="H5" s="72"/>
      <c r="I5" s="73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92" t="s">
        <v>41</v>
      </c>
      <c r="D7" s="93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92" t="s">
        <v>42</v>
      </c>
      <c r="D8" s="93"/>
      <c r="E8" s="80" t="s">
        <v>11</v>
      </c>
      <c r="F8" s="80"/>
      <c r="G8" s="13"/>
      <c r="H8" s="84">
        <v>13064411532</v>
      </c>
      <c r="I8" s="84"/>
    </row>
    <row r="9" spans="2:9" x14ac:dyDescent="0.25">
      <c r="B9" s="48" t="s">
        <v>12</v>
      </c>
      <c r="C9" s="92" t="s">
        <v>43</v>
      </c>
      <c r="D9" s="93"/>
      <c r="E9" s="80" t="s">
        <v>13</v>
      </c>
      <c r="F9" s="80"/>
      <c r="G9" s="13"/>
      <c r="H9" s="83"/>
      <c r="I9" s="83"/>
    </row>
    <row r="10" spans="2:9" x14ac:dyDescent="0.25">
      <c r="B10" s="48"/>
      <c r="C10" s="92"/>
      <c r="D10" s="93"/>
      <c r="E10" s="80" t="s">
        <v>14</v>
      </c>
      <c r="F10" s="80"/>
      <c r="G10" s="13"/>
      <c r="H10" s="81"/>
      <c r="I10" s="81"/>
    </row>
    <row r="11" spans="2:9" x14ac:dyDescent="0.25">
      <c r="B11" s="48"/>
      <c r="C11" s="94" t="s">
        <v>44</v>
      </c>
      <c r="D11" s="93"/>
      <c r="E11" s="80"/>
      <c r="F11" s="80"/>
      <c r="G11" s="13"/>
      <c r="H11" s="81"/>
      <c r="I11" s="81"/>
    </row>
    <row r="12" spans="2:9" x14ac:dyDescent="0.25">
      <c r="B12" s="49"/>
      <c r="C12" s="92"/>
      <c r="D12" s="93"/>
      <c r="E12" s="95"/>
      <c r="F12" s="95"/>
      <c r="G12" s="14"/>
      <c r="H12" s="82"/>
      <c r="I12" s="82"/>
    </row>
    <row r="13" spans="2:9" ht="15.75" thickBot="1" x14ac:dyDescent="0.3">
      <c r="B13" s="15"/>
      <c r="C13" s="16"/>
      <c r="D13" s="16"/>
      <c r="E13" s="16"/>
      <c r="F13" s="74" t="s">
        <v>3</v>
      </c>
      <c r="G13" s="74"/>
      <c r="H13" s="74"/>
      <c r="I13" s="74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97" t="s">
        <v>85</v>
      </c>
      <c r="C15" s="59"/>
      <c r="D15" s="51" t="s">
        <v>90</v>
      </c>
      <c r="E15" s="55">
        <v>1</v>
      </c>
      <c r="F15" s="57">
        <v>1293.49</v>
      </c>
      <c r="G15" s="24">
        <f>ROUND(E15*F15,2)</f>
        <v>1293.49</v>
      </c>
      <c r="H15" s="54">
        <v>452.72</v>
      </c>
      <c r="I15" s="26">
        <f>ROUND(E15*H15,2)</f>
        <v>452.72</v>
      </c>
    </row>
    <row r="16" spans="2:9" x14ac:dyDescent="0.25">
      <c r="B16" s="97" t="s">
        <v>86</v>
      </c>
      <c r="C16" s="59"/>
      <c r="D16" s="51" t="s">
        <v>91</v>
      </c>
      <c r="E16" s="55">
        <v>2</v>
      </c>
      <c r="F16" s="56">
        <v>587.86</v>
      </c>
      <c r="G16" s="24">
        <f t="shared" ref="G16:G70" si="0">ROUND(E16*F16,2)</f>
        <v>1175.72</v>
      </c>
      <c r="H16" s="54">
        <v>205.75</v>
      </c>
      <c r="I16" s="26">
        <f t="shared" ref="I16:I70" si="1">ROUND(E16*H16,2)</f>
        <v>411.5</v>
      </c>
    </row>
    <row r="17" spans="2:9" x14ac:dyDescent="0.25">
      <c r="B17" s="97" t="s">
        <v>87</v>
      </c>
      <c r="C17" s="59"/>
      <c r="D17" s="51" t="s">
        <v>92</v>
      </c>
      <c r="E17" s="55">
        <v>8</v>
      </c>
      <c r="F17" s="56">
        <v>8</v>
      </c>
      <c r="G17" s="24">
        <f t="shared" si="0"/>
        <v>64</v>
      </c>
      <c r="H17" s="54">
        <v>2.8</v>
      </c>
      <c r="I17" s="26">
        <f t="shared" si="1"/>
        <v>22.4</v>
      </c>
    </row>
    <row r="18" spans="2:9" x14ac:dyDescent="0.25">
      <c r="B18" s="97" t="s">
        <v>88</v>
      </c>
      <c r="C18" s="59"/>
      <c r="D18" s="51" t="s">
        <v>93</v>
      </c>
      <c r="E18" s="55">
        <v>8</v>
      </c>
      <c r="F18" s="56">
        <v>7.41</v>
      </c>
      <c r="G18" s="24">
        <f t="shared" si="0"/>
        <v>59.28</v>
      </c>
      <c r="H18" s="54">
        <v>2.59</v>
      </c>
      <c r="I18" s="26">
        <f t="shared" si="1"/>
        <v>20.72</v>
      </c>
    </row>
    <row r="19" spans="2:9" x14ac:dyDescent="0.25">
      <c r="B19" s="97" t="s">
        <v>89</v>
      </c>
      <c r="C19" s="59"/>
      <c r="D19" s="51" t="s">
        <v>94</v>
      </c>
      <c r="E19" s="55">
        <v>8</v>
      </c>
      <c r="F19" s="56">
        <v>12.41</v>
      </c>
      <c r="G19" s="24">
        <f t="shared" si="0"/>
        <v>99.28</v>
      </c>
      <c r="H19" s="54">
        <v>4.34</v>
      </c>
      <c r="I19" s="26">
        <f t="shared" si="1"/>
        <v>34.72</v>
      </c>
    </row>
    <row r="20" spans="2:9" x14ac:dyDescent="0.25">
      <c r="B20" s="97" t="s">
        <v>95</v>
      </c>
      <c r="C20" s="59"/>
      <c r="D20" s="51" t="s">
        <v>102</v>
      </c>
      <c r="E20" s="55">
        <v>1</v>
      </c>
      <c r="F20" s="57">
        <v>5944.5</v>
      </c>
      <c r="G20" s="24">
        <f t="shared" si="0"/>
        <v>5944.5</v>
      </c>
      <c r="H20" s="58">
        <v>2080.58</v>
      </c>
      <c r="I20" s="26">
        <f t="shared" si="1"/>
        <v>2080.58</v>
      </c>
    </row>
    <row r="21" spans="2:9" x14ac:dyDescent="0.25">
      <c r="B21" s="97" t="s">
        <v>96</v>
      </c>
      <c r="C21" s="59"/>
      <c r="D21" s="51" t="s">
        <v>103</v>
      </c>
      <c r="E21" s="55">
        <v>1</v>
      </c>
      <c r="F21" s="56">
        <v>12.83</v>
      </c>
      <c r="G21" s="24">
        <f t="shared" si="0"/>
        <v>12.83</v>
      </c>
      <c r="H21" s="54">
        <v>4.49</v>
      </c>
      <c r="I21" s="26">
        <f t="shared" si="1"/>
        <v>4.49</v>
      </c>
    </row>
    <row r="22" spans="2:9" x14ac:dyDescent="0.25">
      <c r="B22" s="97" t="s">
        <v>97</v>
      </c>
      <c r="C22" s="59"/>
      <c r="D22" s="51" t="s">
        <v>104</v>
      </c>
      <c r="E22" s="55">
        <v>3</v>
      </c>
      <c r="F22" s="56">
        <v>512.21</v>
      </c>
      <c r="G22" s="24">
        <f t="shared" si="0"/>
        <v>1536.63</v>
      </c>
      <c r="H22" s="54">
        <v>179.27</v>
      </c>
      <c r="I22" s="26">
        <f t="shared" si="1"/>
        <v>537.80999999999995</v>
      </c>
    </row>
    <row r="23" spans="2:9" x14ac:dyDescent="0.25">
      <c r="B23" s="97" t="s">
        <v>98</v>
      </c>
      <c r="C23" s="59"/>
      <c r="D23" s="51" t="s">
        <v>104</v>
      </c>
      <c r="E23" s="55">
        <v>1</v>
      </c>
      <c r="F23" s="56">
        <v>512.21</v>
      </c>
      <c r="G23" s="24">
        <f t="shared" si="0"/>
        <v>512.21</v>
      </c>
      <c r="H23" s="54">
        <v>179.27</v>
      </c>
      <c r="I23" s="26">
        <f t="shared" si="1"/>
        <v>179.27</v>
      </c>
    </row>
    <row r="24" spans="2:9" x14ac:dyDescent="0.25">
      <c r="B24" s="97" t="s">
        <v>99</v>
      </c>
      <c r="C24" s="59"/>
      <c r="D24" s="51" t="s">
        <v>104</v>
      </c>
      <c r="E24" s="55">
        <v>1</v>
      </c>
      <c r="F24" s="56">
        <v>512.21</v>
      </c>
      <c r="G24" s="24">
        <f t="shared" si="0"/>
        <v>512.21</v>
      </c>
      <c r="H24" s="54">
        <v>179.27</v>
      </c>
      <c r="I24" s="26">
        <f t="shared" si="1"/>
        <v>179.27</v>
      </c>
    </row>
    <row r="25" spans="2:9" x14ac:dyDescent="0.25">
      <c r="B25" s="97" t="s">
        <v>100</v>
      </c>
      <c r="C25" s="59"/>
      <c r="D25" s="51" t="s">
        <v>105</v>
      </c>
      <c r="E25" s="55">
        <v>2</v>
      </c>
      <c r="F25" s="56">
        <v>862.53</v>
      </c>
      <c r="G25" s="24">
        <f t="shared" si="0"/>
        <v>1725.06</v>
      </c>
      <c r="H25" s="54">
        <v>301.89</v>
      </c>
      <c r="I25" s="26">
        <f t="shared" si="1"/>
        <v>603.78</v>
      </c>
    </row>
    <row r="26" spans="2:9" x14ac:dyDescent="0.25">
      <c r="B26" s="97" t="s">
        <v>101</v>
      </c>
      <c r="C26" s="59"/>
      <c r="D26" s="51" t="s">
        <v>106</v>
      </c>
      <c r="E26" s="55">
        <v>5</v>
      </c>
      <c r="F26" s="56">
        <v>225.89</v>
      </c>
      <c r="G26" s="24">
        <f t="shared" si="0"/>
        <v>1129.45</v>
      </c>
      <c r="H26" s="54">
        <v>79.06</v>
      </c>
      <c r="I26" s="26">
        <f t="shared" si="1"/>
        <v>395.3</v>
      </c>
    </row>
    <row r="27" spans="2:9" x14ac:dyDescent="0.25">
      <c r="B27" s="97" t="s">
        <v>107</v>
      </c>
      <c r="C27" s="59"/>
      <c r="D27" s="51" t="s">
        <v>170</v>
      </c>
      <c r="E27" s="55">
        <v>5</v>
      </c>
      <c r="F27" s="56">
        <v>414.67</v>
      </c>
      <c r="G27" s="24">
        <f t="shared" si="0"/>
        <v>2073.35</v>
      </c>
      <c r="H27" s="54">
        <v>145.13</v>
      </c>
      <c r="I27" s="26">
        <f t="shared" si="1"/>
        <v>725.65</v>
      </c>
    </row>
    <row r="28" spans="2:9" x14ac:dyDescent="0.25">
      <c r="B28" s="97" t="s">
        <v>108</v>
      </c>
      <c r="C28" s="59"/>
      <c r="D28" s="51" t="s">
        <v>171</v>
      </c>
      <c r="E28" s="55">
        <v>1</v>
      </c>
      <c r="F28" s="57">
        <v>1067.5</v>
      </c>
      <c r="G28" s="24">
        <f t="shared" si="0"/>
        <v>1067.5</v>
      </c>
      <c r="H28" s="54">
        <v>373.63</v>
      </c>
      <c r="I28" s="26">
        <f t="shared" si="1"/>
        <v>373.63</v>
      </c>
    </row>
    <row r="29" spans="2:9" x14ac:dyDescent="0.25">
      <c r="B29" s="97" t="s">
        <v>109</v>
      </c>
      <c r="C29" s="59"/>
      <c r="D29" s="51" t="s">
        <v>171</v>
      </c>
      <c r="E29" s="55">
        <v>1</v>
      </c>
      <c r="F29" s="57">
        <v>1067.5</v>
      </c>
      <c r="G29" s="24">
        <f t="shared" si="0"/>
        <v>1067.5</v>
      </c>
      <c r="H29" s="54">
        <v>373.63</v>
      </c>
      <c r="I29" s="26">
        <f t="shared" si="1"/>
        <v>373.63</v>
      </c>
    </row>
    <row r="30" spans="2:9" x14ac:dyDescent="0.25">
      <c r="B30" s="97" t="s">
        <v>110</v>
      </c>
      <c r="C30" s="59"/>
      <c r="D30" s="51" t="s">
        <v>172</v>
      </c>
      <c r="E30" s="55">
        <v>8</v>
      </c>
      <c r="F30" s="56">
        <v>27.48</v>
      </c>
      <c r="G30" s="24">
        <f t="shared" si="0"/>
        <v>219.84</v>
      </c>
      <c r="H30" s="54">
        <v>9.6199999999999992</v>
      </c>
      <c r="I30" s="26">
        <f t="shared" si="1"/>
        <v>76.959999999999994</v>
      </c>
    </row>
    <row r="31" spans="2:9" x14ac:dyDescent="0.25">
      <c r="B31" s="97" t="s">
        <v>87</v>
      </c>
      <c r="C31" s="59"/>
      <c r="D31" s="51" t="s">
        <v>92</v>
      </c>
      <c r="E31" s="55">
        <v>8</v>
      </c>
      <c r="F31" s="56">
        <v>8</v>
      </c>
      <c r="G31" s="24">
        <f t="shared" si="0"/>
        <v>64</v>
      </c>
      <c r="H31" s="54">
        <v>2.8</v>
      </c>
      <c r="I31" s="26">
        <f t="shared" si="1"/>
        <v>22.4</v>
      </c>
    </row>
    <row r="32" spans="2:9" x14ac:dyDescent="0.25">
      <c r="B32" s="97" t="s">
        <v>111</v>
      </c>
      <c r="C32" s="59"/>
      <c r="D32" s="51" t="s">
        <v>173</v>
      </c>
      <c r="E32" s="55">
        <v>8</v>
      </c>
      <c r="F32" s="56">
        <v>8.74</v>
      </c>
      <c r="G32" s="24">
        <f t="shared" si="0"/>
        <v>69.92</v>
      </c>
      <c r="H32" s="54">
        <v>3.06</v>
      </c>
      <c r="I32" s="26">
        <f t="shared" si="1"/>
        <v>24.48</v>
      </c>
    </row>
    <row r="33" spans="2:9" x14ac:dyDescent="0.25">
      <c r="B33" s="97" t="s">
        <v>112</v>
      </c>
      <c r="C33" s="59"/>
      <c r="D33" s="51" t="s">
        <v>105</v>
      </c>
      <c r="E33" s="55">
        <v>2</v>
      </c>
      <c r="F33" s="56">
        <v>553.89</v>
      </c>
      <c r="G33" s="24">
        <f t="shared" si="0"/>
        <v>1107.78</v>
      </c>
      <c r="H33" s="54">
        <v>193.86</v>
      </c>
      <c r="I33" s="26">
        <f t="shared" si="1"/>
        <v>387.72</v>
      </c>
    </row>
    <row r="34" spans="2:9" x14ac:dyDescent="0.25">
      <c r="B34" s="97" t="s">
        <v>113</v>
      </c>
      <c r="C34" s="59"/>
      <c r="D34" s="51" t="s">
        <v>105</v>
      </c>
      <c r="E34" s="55">
        <v>1</v>
      </c>
      <c r="F34" s="56">
        <v>588.65</v>
      </c>
      <c r="G34" s="24">
        <f t="shared" si="0"/>
        <v>588.65</v>
      </c>
      <c r="H34" s="54">
        <v>206.03</v>
      </c>
      <c r="I34" s="26">
        <f t="shared" si="1"/>
        <v>206.03</v>
      </c>
    </row>
    <row r="35" spans="2:9" x14ac:dyDescent="0.25">
      <c r="B35" s="97" t="s">
        <v>114</v>
      </c>
      <c r="C35" s="59"/>
      <c r="D35" s="51" t="s">
        <v>105</v>
      </c>
      <c r="E35" s="55">
        <v>4</v>
      </c>
      <c r="F35" s="56">
        <v>467.64</v>
      </c>
      <c r="G35" s="24">
        <f t="shared" si="0"/>
        <v>1870.56</v>
      </c>
      <c r="H35" s="54">
        <v>163.66999999999999</v>
      </c>
      <c r="I35" s="26">
        <f t="shared" si="1"/>
        <v>654.67999999999995</v>
      </c>
    </row>
    <row r="36" spans="2:9" x14ac:dyDescent="0.25">
      <c r="B36" s="97" t="s">
        <v>115</v>
      </c>
      <c r="C36" s="59"/>
      <c r="D36" s="51" t="s">
        <v>103</v>
      </c>
      <c r="E36" s="55">
        <v>1</v>
      </c>
      <c r="F36" s="57">
        <v>3286.33</v>
      </c>
      <c r="G36" s="24">
        <f t="shared" si="0"/>
        <v>3286.33</v>
      </c>
      <c r="H36" s="58">
        <v>1150.22</v>
      </c>
      <c r="I36" s="26">
        <f t="shared" si="1"/>
        <v>1150.22</v>
      </c>
    </row>
    <row r="37" spans="2:9" x14ac:dyDescent="0.25">
      <c r="B37" s="97" t="s">
        <v>116</v>
      </c>
      <c r="C37" s="59"/>
      <c r="D37" s="51" t="s">
        <v>103</v>
      </c>
      <c r="E37" s="55">
        <v>1</v>
      </c>
      <c r="F37" s="57">
        <v>3286.33</v>
      </c>
      <c r="G37" s="24">
        <f t="shared" si="0"/>
        <v>3286.33</v>
      </c>
      <c r="H37" s="58">
        <v>1150.22</v>
      </c>
      <c r="I37" s="26">
        <f t="shared" si="1"/>
        <v>1150.22</v>
      </c>
    </row>
    <row r="38" spans="2:9" x14ac:dyDescent="0.25">
      <c r="B38" s="97" t="s">
        <v>117</v>
      </c>
      <c r="C38" s="59"/>
      <c r="D38" s="51" t="s">
        <v>103</v>
      </c>
      <c r="E38" s="55">
        <v>1</v>
      </c>
      <c r="F38" s="56">
        <v>73.290000000000006</v>
      </c>
      <c r="G38" s="24">
        <f t="shared" si="0"/>
        <v>73.290000000000006</v>
      </c>
      <c r="H38" s="54">
        <v>25.65</v>
      </c>
      <c r="I38" s="26">
        <f t="shared" si="1"/>
        <v>25.65</v>
      </c>
    </row>
    <row r="39" spans="2:9" x14ac:dyDescent="0.25">
      <c r="B39" s="97" t="s">
        <v>118</v>
      </c>
      <c r="C39" s="59"/>
      <c r="D39" s="51" t="s">
        <v>102</v>
      </c>
      <c r="E39" s="55">
        <v>1</v>
      </c>
      <c r="F39" s="57">
        <v>8106.35</v>
      </c>
      <c r="G39" s="24">
        <f t="shared" si="0"/>
        <v>8106.35</v>
      </c>
      <c r="H39" s="58">
        <v>2837.22</v>
      </c>
      <c r="I39" s="26">
        <f t="shared" si="1"/>
        <v>2837.22</v>
      </c>
    </row>
    <row r="40" spans="2:9" x14ac:dyDescent="0.25">
      <c r="B40" s="97" t="s">
        <v>119</v>
      </c>
      <c r="C40" s="59"/>
      <c r="D40" s="51" t="s">
        <v>104</v>
      </c>
      <c r="E40" s="55">
        <v>3</v>
      </c>
      <c r="F40" s="56">
        <v>817.8</v>
      </c>
      <c r="G40" s="24">
        <f t="shared" si="0"/>
        <v>2453.4</v>
      </c>
      <c r="H40" s="54">
        <v>286.23</v>
      </c>
      <c r="I40" s="26">
        <f t="shared" si="1"/>
        <v>858.69</v>
      </c>
    </row>
    <row r="41" spans="2:9" x14ac:dyDescent="0.25">
      <c r="B41" s="97" t="s">
        <v>120</v>
      </c>
      <c r="C41" s="59"/>
      <c r="D41" s="51" t="s">
        <v>104</v>
      </c>
      <c r="E41" s="55">
        <v>1</v>
      </c>
      <c r="F41" s="56">
        <v>817.8</v>
      </c>
      <c r="G41" s="24">
        <f t="shared" si="0"/>
        <v>817.8</v>
      </c>
      <c r="H41" s="54">
        <v>286.23</v>
      </c>
      <c r="I41" s="26">
        <f t="shared" si="1"/>
        <v>286.23</v>
      </c>
    </row>
    <row r="42" spans="2:9" x14ac:dyDescent="0.25">
      <c r="B42" s="97" t="s">
        <v>121</v>
      </c>
      <c r="C42" s="59"/>
      <c r="D42" s="51" t="s">
        <v>104</v>
      </c>
      <c r="E42" s="55">
        <v>1</v>
      </c>
      <c r="F42" s="56">
        <v>817.8</v>
      </c>
      <c r="G42" s="24">
        <f t="shared" si="0"/>
        <v>817.8</v>
      </c>
      <c r="H42" s="54">
        <v>286.23</v>
      </c>
      <c r="I42" s="26">
        <f t="shared" si="1"/>
        <v>286.23</v>
      </c>
    </row>
    <row r="43" spans="2:9" x14ac:dyDescent="0.25">
      <c r="B43" s="97" t="s">
        <v>96</v>
      </c>
      <c r="C43" s="59"/>
      <c r="D43" s="51" t="s">
        <v>103</v>
      </c>
      <c r="E43" s="55">
        <v>1</v>
      </c>
      <c r="F43" s="56">
        <v>12.83</v>
      </c>
      <c r="G43" s="24">
        <f t="shared" si="0"/>
        <v>12.83</v>
      </c>
      <c r="H43" s="54">
        <v>4.49</v>
      </c>
      <c r="I43" s="26">
        <f t="shared" si="1"/>
        <v>4.49</v>
      </c>
    </row>
    <row r="44" spans="2:9" x14ac:dyDescent="0.25">
      <c r="B44" s="132" t="s">
        <v>122</v>
      </c>
      <c r="C44" s="61"/>
      <c r="D44" s="51" t="s">
        <v>160</v>
      </c>
      <c r="E44" s="63">
        <v>12</v>
      </c>
      <c r="F44" s="64">
        <v>236.44</v>
      </c>
      <c r="G44" s="24">
        <f t="shared" si="0"/>
        <v>2837.28</v>
      </c>
      <c r="H44" s="66">
        <v>82.75</v>
      </c>
      <c r="I44" s="26">
        <f t="shared" si="1"/>
        <v>993</v>
      </c>
    </row>
    <row r="45" spans="2:9" x14ac:dyDescent="0.25">
      <c r="B45" s="97" t="s">
        <v>123</v>
      </c>
      <c r="C45" s="61"/>
      <c r="D45" s="62" t="s">
        <v>160</v>
      </c>
      <c r="E45" s="52">
        <v>12</v>
      </c>
      <c r="F45" s="53">
        <v>236.44</v>
      </c>
      <c r="G45" s="24">
        <f t="shared" si="0"/>
        <v>2837.28</v>
      </c>
      <c r="H45" s="54">
        <v>82.75</v>
      </c>
      <c r="I45" s="26">
        <f t="shared" si="1"/>
        <v>993</v>
      </c>
    </row>
    <row r="46" spans="2:9" x14ac:dyDescent="0.25">
      <c r="B46" s="97" t="s">
        <v>124</v>
      </c>
      <c r="C46" s="61"/>
      <c r="D46" s="51" t="s">
        <v>161</v>
      </c>
      <c r="E46" s="52">
        <v>24</v>
      </c>
      <c r="F46" s="53">
        <v>598.84</v>
      </c>
      <c r="G46" s="24">
        <f t="shared" si="0"/>
        <v>14372.16</v>
      </c>
      <c r="H46" s="54">
        <v>209.59</v>
      </c>
      <c r="I46" s="26">
        <f t="shared" si="1"/>
        <v>5030.16</v>
      </c>
    </row>
    <row r="47" spans="2:9" x14ac:dyDescent="0.25">
      <c r="B47" s="97" t="s">
        <v>125</v>
      </c>
      <c r="C47" s="61"/>
      <c r="D47" s="51" t="s">
        <v>162</v>
      </c>
      <c r="E47" s="52">
        <v>408</v>
      </c>
      <c r="F47" s="53">
        <v>3.54</v>
      </c>
      <c r="G47" s="24">
        <f t="shared" si="0"/>
        <v>1444.32</v>
      </c>
      <c r="H47" s="54">
        <v>1.24</v>
      </c>
      <c r="I47" s="26">
        <f t="shared" si="1"/>
        <v>505.92</v>
      </c>
    </row>
    <row r="48" spans="2:9" x14ac:dyDescent="0.25">
      <c r="B48" s="97" t="s">
        <v>126</v>
      </c>
      <c r="C48" s="61"/>
      <c r="D48" s="51" t="s">
        <v>163</v>
      </c>
      <c r="E48" s="60">
        <v>6</v>
      </c>
      <c r="F48" s="53">
        <v>13.95</v>
      </c>
      <c r="G48" s="24">
        <f t="shared" si="0"/>
        <v>83.7</v>
      </c>
      <c r="H48" s="54">
        <v>4.88</v>
      </c>
      <c r="I48" s="26">
        <f t="shared" si="1"/>
        <v>29.28</v>
      </c>
    </row>
    <row r="49" spans="2:9" x14ac:dyDescent="0.25">
      <c r="B49" s="97" t="s">
        <v>127</v>
      </c>
      <c r="C49" s="61"/>
      <c r="D49" s="51" t="s">
        <v>164</v>
      </c>
      <c r="E49" s="60">
        <v>6</v>
      </c>
      <c r="F49" s="53">
        <v>24.11</v>
      </c>
      <c r="G49" s="24">
        <f t="shared" si="0"/>
        <v>144.66</v>
      </c>
      <c r="H49" s="54">
        <v>8.44</v>
      </c>
      <c r="I49" s="26">
        <f t="shared" si="1"/>
        <v>50.64</v>
      </c>
    </row>
    <row r="50" spans="2:9" x14ac:dyDescent="0.25">
      <c r="B50" s="97" t="s">
        <v>128</v>
      </c>
      <c r="C50" s="61"/>
      <c r="D50" s="51" t="s">
        <v>165</v>
      </c>
      <c r="E50" s="52">
        <v>12</v>
      </c>
      <c r="F50" s="53">
        <v>7.43</v>
      </c>
      <c r="G50" s="24">
        <f t="shared" si="0"/>
        <v>89.16</v>
      </c>
      <c r="H50" s="54">
        <v>2.6</v>
      </c>
      <c r="I50" s="26">
        <f t="shared" si="1"/>
        <v>31.2</v>
      </c>
    </row>
    <row r="51" spans="2:9" x14ac:dyDescent="0.25">
      <c r="B51" s="97" t="s">
        <v>129</v>
      </c>
      <c r="C51" s="61"/>
      <c r="D51" s="51" t="s">
        <v>163</v>
      </c>
      <c r="E51" s="60">
        <v>6</v>
      </c>
      <c r="F51" s="53">
        <v>177.63</v>
      </c>
      <c r="G51" s="24">
        <f t="shared" si="0"/>
        <v>1065.78</v>
      </c>
      <c r="H51" s="54">
        <v>62.17</v>
      </c>
      <c r="I51" s="26">
        <f t="shared" si="1"/>
        <v>373.02</v>
      </c>
    </row>
    <row r="52" spans="2:9" x14ac:dyDescent="0.25">
      <c r="B52" s="97" t="s">
        <v>130</v>
      </c>
      <c r="C52" s="61"/>
      <c r="D52" s="51" t="s">
        <v>166</v>
      </c>
      <c r="E52" s="52">
        <v>408</v>
      </c>
      <c r="F52" s="53">
        <v>4.05</v>
      </c>
      <c r="G52" s="24">
        <f t="shared" si="0"/>
        <v>1652.4</v>
      </c>
      <c r="H52" s="54">
        <v>1.42</v>
      </c>
      <c r="I52" s="26">
        <f t="shared" si="1"/>
        <v>579.36</v>
      </c>
    </row>
    <row r="53" spans="2:9" x14ac:dyDescent="0.25">
      <c r="B53" s="97" t="s">
        <v>131</v>
      </c>
      <c r="C53" s="61"/>
      <c r="D53" s="51" t="s">
        <v>167</v>
      </c>
      <c r="E53" s="52">
        <v>408</v>
      </c>
      <c r="F53" s="53">
        <v>3.45</v>
      </c>
      <c r="G53" s="24">
        <f t="shared" si="0"/>
        <v>1407.6</v>
      </c>
      <c r="H53" s="54">
        <v>1.21</v>
      </c>
      <c r="I53" s="26">
        <f t="shared" si="1"/>
        <v>493.68</v>
      </c>
    </row>
    <row r="54" spans="2:9" x14ac:dyDescent="0.25">
      <c r="B54" s="97" t="s">
        <v>132</v>
      </c>
      <c r="C54" s="61"/>
      <c r="D54" s="51" t="s">
        <v>168</v>
      </c>
      <c r="E54" s="60">
        <v>6</v>
      </c>
      <c r="F54" s="65">
        <v>2599.77</v>
      </c>
      <c r="G54" s="24">
        <f t="shared" si="0"/>
        <v>15598.62</v>
      </c>
      <c r="H54" s="54">
        <v>909.92</v>
      </c>
      <c r="I54" s="26">
        <f t="shared" si="1"/>
        <v>5459.52</v>
      </c>
    </row>
    <row r="55" spans="2:9" x14ac:dyDescent="0.25">
      <c r="B55" s="97" t="s">
        <v>133</v>
      </c>
      <c r="C55" s="61"/>
      <c r="D55" s="51" t="s">
        <v>169</v>
      </c>
      <c r="E55" s="60">
        <v>6</v>
      </c>
      <c r="F55" s="53">
        <v>241.28</v>
      </c>
      <c r="G55" s="24">
        <f t="shared" si="0"/>
        <v>1447.68</v>
      </c>
      <c r="H55" s="54">
        <v>84.45</v>
      </c>
      <c r="I55" s="26">
        <f t="shared" si="1"/>
        <v>506.7</v>
      </c>
    </row>
    <row r="56" spans="2:9" x14ac:dyDescent="0.25">
      <c r="B56" s="97" t="s">
        <v>134</v>
      </c>
      <c r="C56" s="67"/>
      <c r="D56" s="51" t="s">
        <v>147</v>
      </c>
      <c r="E56" s="60">
        <v>2</v>
      </c>
      <c r="F56" s="53">
        <v>773.93</v>
      </c>
      <c r="G56" s="24">
        <f t="shared" si="0"/>
        <v>1547.86</v>
      </c>
      <c r="H56" s="54">
        <v>270.88</v>
      </c>
      <c r="I56" s="26">
        <f t="shared" si="1"/>
        <v>541.76</v>
      </c>
    </row>
    <row r="57" spans="2:9" x14ac:dyDescent="0.25">
      <c r="B57" s="97" t="s">
        <v>135</v>
      </c>
      <c r="C57" s="67"/>
      <c r="D57" s="51" t="s">
        <v>147</v>
      </c>
      <c r="E57" s="60">
        <v>2</v>
      </c>
      <c r="F57" s="53">
        <v>773.93</v>
      </c>
      <c r="G57" s="24">
        <f t="shared" si="0"/>
        <v>1547.86</v>
      </c>
      <c r="H57" s="54">
        <v>270.88</v>
      </c>
      <c r="I57" s="26">
        <f t="shared" si="1"/>
        <v>541.76</v>
      </c>
    </row>
    <row r="58" spans="2:9" x14ac:dyDescent="0.25">
      <c r="B58" s="97" t="s">
        <v>136</v>
      </c>
      <c r="C58" s="67"/>
      <c r="D58" s="51" t="s">
        <v>148</v>
      </c>
      <c r="E58" s="60">
        <v>6</v>
      </c>
      <c r="F58" s="53">
        <v>875.53</v>
      </c>
      <c r="G58" s="24">
        <f t="shared" si="0"/>
        <v>5253.18</v>
      </c>
      <c r="H58" s="54">
        <v>306.44</v>
      </c>
      <c r="I58" s="26">
        <f t="shared" si="1"/>
        <v>1838.64</v>
      </c>
    </row>
    <row r="59" spans="2:9" x14ac:dyDescent="0.25">
      <c r="B59" s="97" t="s">
        <v>87</v>
      </c>
      <c r="C59" s="67"/>
      <c r="D59" s="51" t="s">
        <v>149</v>
      </c>
      <c r="E59" s="52">
        <v>76</v>
      </c>
      <c r="F59" s="53">
        <v>8</v>
      </c>
      <c r="G59" s="24">
        <f t="shared" si="0"/>
        <v>608</v>
      </c>
      <c r="H59" s="54">
        <v>2.8</v>
      </c>
      <c r="I59" s="26">
        <f t="shared" si="1"/>
        <v>212.8</v>
      </c>
    </row>
    <row r="60" spans="2:9" x14ac:dyDescent="0.25">
      <c r="B60" s="97" t="s">
        <v>137</v>
      </c>
      <c r="C60" s="67"/>
      <c r="D60" s="51" t="s">
        <v>150</v>
      </c>
      <c r="E60" s="52">
        <v>76</v>
      </c>
      <c r="F60" s="53">
        <v>10.050000000000001</v>
      </c>
      <c r="G60" s="24">
        <f t="shared" si="0"/>
        <v>763.8</v>
      </c>
      <c r="H60" s="54">
        <v>3.52</v>
      </c>
      <c r="I60" s="26">
        <f t="shared" si="1"/>
        <v>267.52</v>
      </c>
    </row>
    <row r="61" spans="2:9" x14ac:dyDescent="0.25">
      <c r="B61" s="97" t="s">
        <v>88</v>
      </c>
      <c r="C61" s="67"/>
      <c r="D61" s="51" t="s">
        <v>151</v>
      </c>
      <c r="E61" s="52">
        <v>76</v>
      </c>
      <c r="F61" s="53">
        <v>7.41</v>
      </c>
      <c r="G61" s="24">
        <f t="shared" si="0"/>
        <v>563.16</v>
      </c>
      <c r="H61" s="54">
        <v>2.59</v>
      </c>
      <c r="I61" s="26">
        <f t="shared" si="1"/>
        <v>196.84</v>
      </c>
    </row>
    <row r="62" spans="2:9" x14ac:dyDescent="0.25">
      <c r="B62" s="97" t="s">
        <v>138</v>
      </c>
      <c r="C62" s="67"/>
      <c r="D62" s="51" t="s">
        <v>152</v>
      </c>
      <c r="E62" s="55">
        <v>6</v>
      </c>
      <c r="F62" s="53">
        <v>61.68</v>
      </c>
      <c r="G62" s="24">
        <f t="shared" si="0"/>
        <v>370.08</v>
      </c>
      <c r="H62" s="54">
        <v>21.59</v>
      </c>
      <c r="I62" s="26">
        <f t="shared" si="1"/>
        <v>129.54</v>
      </c>
    </row>
    <row r="63" spans="2:9" x14ac:dyDescent="0.25">
      <c r="B63" s="97" t="s">
        <v>139</v>
      </c>
      <c r="C63" s="67"/>
      <c r="D63" s="51" t="s">
        <v>153</v>
      </c>
      <c r="E63" s="60">
        <v>3</v>
      </c>
      <c r="F63" s="53">
        <v>10.86</v>
      </c>
      <c r="G63" s="24">
        <f t="shared" si="0"/>
        <v>32.58</v>
      </c>
      <c r="H63" s="54">
        <v>3.8</v>
      </c>
      <c r="I63" s="26">
        <f t="shared" si="1"/>
        <v>11.4</v>
      </c>
    </row>
    <row r="64" spans="2:9" x14ac:dyDescent="0.25">
      <c r="B64" s="97" t="s">
        <v>140</v>
      </c>
      <c r="C64" s="67"/>
      <c r="D64" s="51" t="s">
        <v>154</v>
      </c>
      <c r="E64" s="55">
        <v>9</v>
      </c>
      <c r="F64" s="53">
        <v>26.26</v>
      </c>
      <c r="G64" s="24">
        <f t="shared" si="0"/>
        <v>236.34</v>
      </c>
      <c r="H64" s="54">
        <v>9.19</v>
      </c>
      <c r="I64" s="26">
        <f t="shared" si="1"/>
        <v>82.71</v>
      </c>
    </row>
    <row r="65" spans="2:9" x14ac:dyDescent="0.25">
      <c r="B65" s="97" t="s">
        <v>141</v>
      </c>
      <c r="C65" s="67"/>
      <c r="D65" s="51" t="s">
        <v>155</v>
      </c>
      <c r="E65" s="60">
        <v>3</v>
      </c>
      <c r="F65" s="53">
        <v>367.89</v>
      </c>
      <c r="G65" s="24">
        <f t="shared" si="0"/>
        <v>1103.67</v>
      </c>
      <c r="H65" s="54">
        <v>128.76</v>
      </c>
      <c r="I65" s="26">
        <f t="shared" si="1"/>
        <v>386.28</v>
      </c>
    </row>
    <row r="66" spans="2:9" x14ac:dyDescent="0.25">
      <c r="B66" s="97" t="s">
        <v>142</v>
      </c>
      <c r="C66" s="67"/>
      <c r="D66" s="51" t="s">
        <v>156</v>
      </c>
      <c r="E66" s="60">
        <v>3</v>
      </c>
      <c r="F66" s="53">
        <v>743.06</v>
      </c>
      <c r="G66" s="24">
        <f t="shared" si="0"/>
        <v>2229.1799999999998</v>
      </c>
      <c r="H66" s="54">
        <v>260.07</v>
      </c>
      <c r="I66" s="26">
        <f t="shared" si="1"/>
        <v>780.21</v>
      </c>
    </row>
    <row r="67" spans="2:9" x14ac:dyDescent="0.25">
      <c r="B67" s="97" t="s">
        <v>143</v>
      </c>
      <c r="C67" s="67"/>
      <c r="D67" s="51" t="s">
        <v>157</v>
      </c>
      <c r="E67" s="60">
        <v>3</v>
      </c>
      <c r="F67" s="65">
        <v>13470.19</v>
      </c>
      <c r="G67" s="24">
        <f t="shared" si="0"/>
        <v>40410.57</v>
      </c>
      <c r="H67" s="58">
        <v>4714.57</v>
      </c>
      <c r="I67" s="26">
        <f t="shared" si="1"/>
        <v>14143.71</v>
      </c>
    </row>
    <row r="68" spans="2:9" x14ac:dyDescent="0.25">
      <c r="B68" s="97" t="s">
        <v>144</v>
      </c>
      <c r="C68" s="67"/>
      <c r="D68" s="51" t="s">
        <v>158</v>
      </c>
      <c r="E68" s="60">
        <v>3</v>
      </c>
      <c r="F68" s="53">
        <v>190.23</v>
      </c>
      <c r="G68" s="24">
        <f t="shared" si="0"/>
        <v>570.69000000000005</v>
      </c>
      <c r="H68" s="54">
        <v>66.58</v>
      </c>
      <c r="I68" s="26">
        <f t="shared" si="1"/>
        <v>199.74</v>
      </c>
    </row>
    <row r="69" spans="2:9" x14ac:dyDescent="0.25">
      <c r="B69" s="97" t="s">
        <v>145</v>
      </c>
      <c r="C69" s="67"/>
      <c r="D69" s="51" t="s">
        <v>159</v>
      </c>
      <c r="E69" s="60">
        <v>9</v>
      </c>
      <c r="F69" s="53">
        <v>27.87</v>
      </c>
      <c r="G69" s="24">
        <f t="shared" si="0"/>
        <v>250.83</v>
      </c>
      <c r="H69" s="54">
        <v>9.75</v>
      </c>
      <c r="I69" s="26">
        <f t="shared" si="1"/>
        <v>87.75</v>
      </c>
    </row>
    <row r="70" spans="2:9" x14ac:dyDescent="0.25">
      <c r="B70" s="97" t="s">
        <v>146</v>
      </c>
      <c r="C70" s="67"/>
      <c r="D70" s="51" t="s">
        <v>154</v>
      </c>
      <c r="E70" s="55">
        <v>3</v>
      </c>
      <c r="F70" s="53">
        <v>476.2</v>
      </c>
      <c r="G70" s="24">
        <f t="shared" si="0"/>
        <v>1428.6</v>
      </c>
      <c r="H70" s="54">
        <v>166.67</v>
      </c>
      <c r="I70" s="26">
        <f t="shared" si="1"/>
        <v>500.01</v>
      </c>
    </row>
    <row r="71" spans="2:9" x14ac:dyDescent="0.25">
      <c r="B71" s="75"/>
      <c r="C71" s="76"/>
      <c r="D71" s="76"/>
      <c r="E71" s="76"/>
      <c r="F71" s="77"/>
      <c r="G71" s="27"/>
      <c r="H71" s="28" t="s">
        <v>17</v>
      </c>
      <c r="I71" s="29">
        <f>SUM(I15:I70)</f>
        <v>49332.839999999989</v>
      </c>
    </row>
    <row r="72" spans="2:9" x14ac:dyDescent="0.25">
      <c r="B72" s="30"/>
      <c r="C72" s="31"/>
      <c r="D72" s="32" t="s">
        <v>18</v>
      </c>
      <c r="E72" s="78">
        <f>SUM(G15:G70)</f>
        <v>140944.93</v>
      </c>
      <c r="F72" s="79"/>
      <c r="G72" s="33"/>
      <c r="H72" s="28" t="s">
        <v>19</v>
      </c>
      <c r="I72" s="34">
        <v>0</v>
      </c>
    </row>
    <row r="73" spans="2:9" x14ac:dyDescent="0.25">
      <c r="B73" s="30"/>
      <c r="C73" s="31"/>
      <c r="D73" s="32" t="s">
        <v>20</v>
      </c>
      <c r="E73" s="78">
        <f>SUM(I15:I70)</f>
        <v>49332.839999999989</v>
      </c>
      <c r="F73" s="79"/>
      <c r="G73" s="33"/>
      <c r="H73" s="35" t="s">
        <v>21</v>
      </c>
      <c r="I73" s="34">
        <v>0</v>
      </c>
    </row>
    <row r="74" spans="2:9" x14ac:dyDescent="0.25">
      <c r="B74" s="30"/>
      <c r="C74" s="31"/>
      <c r="D74" s="32" t="s">
        <v>22</v>
      </c>
      <c r="E74" s="88">
        <f>E72-E73</f>
        <v>91612.09</v>
      </c>
      <c r="F74" s="89"/>
      <c r="G74" s="36"/>
      <c r="H74" s="28" t="s">
        <v>23</v>
      </c>
      <c r="I74" s="37">
        <f>SUM(I71:I73)</f>
        <v>49332.839999999989</v>
      </c>
    </row>
    <row r="75" spans="2:9" x14ac:dyDescent="0.25">
      <c r="B75" s="30"/>
      <c r="C75" s="31"/>
      <c r="D75" s="32"/>
      <c r="E75" s="90"/>
      <c r="F75" s="91"/>
      <c r="G75" s="38"/>
      <c r="H75" s="28" t="s">
        <v>24</v>
      </c>
      <c r="I75" s="37">
        <f>I74*0.05</f>
        <v>2466.6419999999998</v>
      </c>
    </row>
    <row r="76" spans="2:9" x14ac:dyDescent="0.25">
      <c r="B76" s="30"/>
      <c r="C76" s="31"/>
      <c r="D76" s="39"/>
      <c r="E76" s="39"/>
      <c r="F76" s="40"/>
      <c r="G76" s="40"/>
      <c r="H76" s="28" t="s">
        <v>25</v>
      </c>
      <c r="I76" s="34"/>
    </row>
    <row r="77" spans="2:9" ht="15.75" x14ac:dyDescent="0.25">
      <c r="B77" s="85" t="s">
        <v>26</v>
      </c>
      <c r="C77" s="86"/>
      <c r="D77" s="86"/>
      <c r="E77" s="86"/>
      <c r="F77" s="87"/>
      <c r="G77" s="41"/>
      <c r="H77" s="42" t="s">
        <v>27</v>
      </c>
      <c r="I77" s="43">
        <f>SUM(I74:I76)</f>
        <v>51799.481999999989</v>
      </c>
    </row>
  </sheetData>
  <autoFilter ref="B14:I77" xr:uid="{627AEAAF-E9D4-4F41-920A-F55BC0791038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77:F77"/>
    <mergeCell ref="F13:I13"/>
    <mergeCell ref="B71:F71"/>
    <mergeCell ref="E72:F72"/>
    <mergeCell ref="E73:F73"/>
    <mergeCell ref="E74:F74"/>
    <mergeCell ref="E75:F75"/>
  </mergeCells>
  <phoneticPr fontId="18" type="noConversion"/>
  <hyperlinks>
    <hyperlink ref="C11" r:id="rId1" xr:uid="{B075A039-B514-430B-9DD3-30934C93849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4A5F-3A2C-4DA2-9F3F-238E58578600}">
  <dimension ref="B1:I30"/>
  <sheetViews>
    <sheetView topLeftCell="A6" workbookViewId="0">
      <selection activeCell="H15" sqref="H15:H23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8" t="s">
        <v>28</v>
      </c>
      <c r="F1" s="68"/>
      <c r="G1" s="44"/>
      <c r="H1" s="68" t="s">
        <v>34</v>
      </c>
      <c r="I1" s="69"/>
    </row>
    <row r="2" spans="2:9" ht="15" customHeight="1" x14ac:dyDescent="0.25">
      <c r="B2" s="4"/>
      <c r="E2" s="70"/>
      <c r="F2" s="70"/>
      <c r="G2" s="45"/>
      <c r="H2" s="70"/>
      <c r="I2" s="71"/>
    </row>
    <row r="3" spans="2:9" ht="15" customHeight="1" x14ac:dyDescent="0.25">
      <c r="B3" s="4"/>
      <c r="E3" s="70"/>
      <c r="F3" s="70"/>
      <c r="G3" s="45"/>
      <c r="H3" s="70"/>
      <c r="I3" s="71"/>
    </row>
    <row r="4" spans="2:9" ht="15" customHeight="1" x14ac:dyDescent="0.25">
      <c r="B4" s="4"/>
      <c r="E4" s="70"/>
      <c r="F4" s="70"/>
      <c r="G4" s="45"/>
      <c r="H4" s="70"/>
      <c r="I4" s="71"/>
    </row>
    <row r="5" spans="2:9" ht="15" customHeight="1" x14ac:dyDescent="0.25">
      <c r="B5" s="5"/>
      <c r="C5" s="1"/>
      <c r="D5" s="1"/>
      <c r="E5" s="72"/>
      <c r="F5" s="72"/>
      <c r="G5" s="46"/>
      <c r="H5" s="72"/>
      <c r="I5" s="73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92" t="s">
        <v>41</v>
      </c>
      <c r="D7" s="93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92" t="s">
        <v>42</v>
      </c>
      <c r="D8" s="93"/>
      <c r="E8" s="80" t="s">
        <v>11</v>
      </c>
      <c r="F8" s="80"/>
      <c r="G8" s="13"/>
      <c r="H8" s="84">
        <v>13064411532</v>
      </c>
      <c r="I8" s="84"/>
    </row>
    <row r="9" spans="2:9" x14ac:dyDescent="0.25">
      <c r="B9" s="48" t="s">
        <v>12</v>
      </c>
      <c r="C9" s="92" t="s">
        <v>43</v>
      </c>
      <c r="D9" s="93"/>
      <c r="E9" s="80" t="s">
        <v>13</v>
      </c>
      <c r="F9" s="80"/>
      <c r="G9" s="13"/>
      <c r="H9" s="83"/>
      <c r="I9" s="83"/>
    </row>
    <row r="10" spans="2:9" x14ac:dyDescent="0.25">
      <c r="B10" s="48"/>
      <c r="C10" s="92"/>
      <c r="D10" s="93"/>
      <c r="E10" s="80" t="s">
        <v>14</v>
      </c>
      <c r="F10" s="80"/>
      <c r="G10" s="13"/>
      <c r="H10" s="81"/>
      <c r="I10" s="81"/>
    </row>
    <row r="11" spans="2:9" x14ac:dyDescent="0.25">
      <c r="B11" s="48"/>
      <c r="C11" s="94" t="s">
        <v>44</v>
      </c>
      <c r="D11" s="93"/>
      <c r="E11" s="80"/>
      <c r="F11" s="80"/>
      <c r="G11" s="13"/>
      <c r="H11" s="81"/>
      <c r="I11" s="81"/>
    </row>
    <row r="12" spans="2:9" x14ac:dyDescent="0.25">
      <c r="B12" s="49"/>
      <c r="C12" s="92" t="e">
        <f>#REF!</f>
        <v>#REF!</v>
      </c>
      <c r="D12" s="93"/>
      <c r="E12" s="95"/>
      <c r="F12" s="95"/>
      <c r="G12" s="14"/>
      <c r="H12" s="82"/>
      <c r="I12" s="82"/>
    </row>
    <row r="13" spans="2:9" ht="15.75" thickBot="1" x14ac:dyDescent="0.3">
      <c r="B13" s="15"/>
      <c r="C13" s="16"/>
      <c r="D13" s="16"/>
      <c r="E13" s="16"/>
      <c r="F13" s="74" t="s">
        <v>3</v>
      </c>
      <c r="G13" s="74"/>
      <c r="H13" s="74"/>
      <c r="I13" s="74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101" t="s">
        <v>45</v>
      </c>
      <c r="C15" s="22"/>
      <c r="D15" s="101" t="s">
        <v>54</v>
      </c>
      <c r="E15" s="55">
        <v>60</v>
      </c>
      <c r="F15" s="102">
        <v>79.540000000000006</v>
      </c>
      <c r="G15" s="25">
        <f>ROUND(E15*F15,2)</f>
        <v>4772.3999999999996</v>
      </c>
      <c r="H15" s="103">
        <v>31.82</v>
      </c>
      <c r="I15" s="26">
        <f t="shared" ref="I15:I23" si="0">ROUND(E15*H15,2)</f>
        <v>1909.2</v>
      </c>
    </row>
    <row r="16" spans="2:9" x14ac:dyDescent="0.25">
      <c r="B16" s="101" t="s">
        <v>46</v>
      </c>
      <c r="C16" s="22"/>
      <c r="D16" s="101" t="s">
        <v>55</v>
      </c>
      <c r="E16" s="55">
        <v>60</v>
      </c>
      <c r="F16" s="102">
        <v>49.93</v>
      </c>
      <c r="G16" s="25">
        <f t="shared" ref="G16:G23" si="1">ROUND(E16*F16,2)</f>
        <v>2995.8</v>
      </c>
      <c r="H16" s="103">
        <v>19.97</v>
      </c>
      <c r="I16" s="26">
        <f t="shared" si="0"/>
        <v>1198.2</v>
      </c>
    </row>
    <row r="17" spans="2:9" x14ac:dyDescent="0.25">
      <c r="B17" s="101" t="s">
        <v>47</v>
      </c>
      <c r="C17" s="22"/>
      <c r="D17" s="101" t="s">
        <v>55</v>
      </c>
      <c r="E17" s="55">
        <v>60</v>
      </c>
      <c r="F17" s="102">
        <v>65.349999999999994</v>
      </c>
      <c r="G17" s="25">
        <f t="shared" si="1"/>
        <v>3921</v>
      </c>
      <c r="H17" s="103">
        <v>26.14</v>
      </c>
      <c r="I17" s="26">
        <f t="shared" si="0"/>
        <v>1568.4</v>
      </c>
    </row>
    <row r="18" spans="2:9" x14ac:dyDescent="0.25">
      <c r="B18" s="101" t="s">
        <v>48</v>
      </c>
      <c r="C18" s="22"/>
      <c r="D18" s="101" t="s">
        <v>56</v>
      </c>
      <c r="E18" s="55">
        <v>60</v>
      </c>
      <c r="F18" s="102">
        <v>101.61</v>
      </c>
      <c r="G18" s="25">
        <f t="shared" si="1"/>
        <v>6096.6</v>
      </c>
      <c r="H18" s="103">
        <v>40.64</v>
      </c>
      <c r="I18" s="26">
        <f t="shared" si="0"/>
        <v>2438.4</v>
      </c>
    </row>
    <row r="19" spans="2:9" x14ac:dyDescent="0.25">
      <c r="B19" s="101" t="s">
        <v>49</v>
      </c>
      <c r="C19" s="22"/>
      <c r="D19" s="101" t="s">
        <v>57</v>
      </c>
      <c r="E19" s="55">
        <v>60</v>
      </c>
      <c r="F19" s="102">
        <v>82.94</v>
      </c>
      <c r="G19" s="25">
        <f t="shared" si="1"/>
        <v>4976.3999999999996</v>
      </c>
      <c r="H19" s="103">
        <v>33.18</v>
      </c>
      <c r="I19" s="26">
        <f t="shared" si="0"/>
        <v>1990.8</v>
      </c>
    </row>
    <row r="20" spans="2:9" x14ac:dyDescent="0.25">
      <c r="B20" s="101" t="s">
        <v>50</v>
      </c>
      <c r="C20" s="22"/>
      <c r="D20" s="101" t="s">
        <v>58</v>
      </c>
      <c r="E20" s="55">
        <v>30</v>
      </c>
      <c r="F20" s="102">
        <v>466.15</v>
      </c>
      <c r="G20" s="25">
        <f t="shared" si="1"/>
        <v>13984.5</v>
      </c>
      <c r="H20" s="103">
        <v>186.46</v>
      </c>
      <c r="I20" s="26">
        <f t="shared" si="0"/>
        <v>5593.8</v>
      </c>
    </row>
    <row r="21" spans="2:9" x14ac:dyDescent="0.25">
      <c r="B21" s="101" t="s">
        <v>51</v>
      </c>
      <c r="C21" s="22"/>
      <c r="D21" s="101" t="s">
        <v>59</v>
      </c>
      <c r="E21" s="55">
        <v>30</v>
      </c>
      <c r="F21" s="102">
        <v>144.28</v>
      </c>
      <c r="G21" s="25">
        <f t="shared" si="1"/>
        <v>4328.3999999999996</v>
      </c>
      <c r="H21" s="103">
        <v>57.71</v>
      </c>
      <c r="I21" s="26">
        <f t="shared" si="0"/>
        <v>1731.3</v>
      </c>
    </row>
    <row r="22" spans="2:9" x14ac:dyDescent="0.25">
      <c r="B22" s="101" t="s">
        <v>52</v>
      </c>
      <c r="C22" s="22"/>
      <c r="D22" s="101" t="s">
        <v>60</v>
      </c>
      <c r="E22" s="55">
        <v>30</v>
      </c>
      <c r="F22" s="102">
        <v>254.54</v>
      </c>
      <c r="G22" s="25">
        <f t="shared" si="1"/>
        <v>7636.2</v>
      </c>
      <c r="H22" s="103">
        <v>152.72</v>
      </c>
      <c r="I22" s="26">
        <f t="shared" si="0"/>
        <v>4581.6000000000004</v>
      </c>
    </row>
    <row r="23" spans="2:9" x14ac:dyDescent="0.25">
      <c r="B23" s="101" t="s">
        <v>53</v>
      </c>
      <c r="C23" s="22"/>
      <c r="D23" s="101" t="s">
        <v>61</v>
      </c>
      <c r="E23" s="55">
        <v>30</v>
      </c>
      <c r="F23" s="102">
        <v>141.18</v>
      </c>
      <c r="G23" s="25">
        <f t="shared" si="1"/>
        <v>4235.3999999999996</v>
      </c>
      <c r="H23" s="103">
        <v>84.71</v>
      </c>
      <c r="I23" s="26">
        <f t="shared" si="0"/>
        <v>2541.3000000000002</v>
      </c>
    </row>
    <row r="24" spans="2:9" x14ac:dyDescent="0.25">
      <c r="B24" s="75"/>
      <c r="C24" s="76"/>
      <c r="D24" s="76"/>
      <c r="E24" s="76"/>
      <c r="F24" s="77"/>
      <c r="G24" s="27"/>
      <c r="H24" s="28" t="s">
        <v>17</v>
      </c>
      <c r="I24" s="29">
        <f>SUM(I15:I23)</f>
        <v>23552.999999999996</v>
      </c>
    </row>
    <row r="25" spans="2:9" x14ac:dyDescent="0.25">
      <c r="B25" s="30"/>
      <c r="C25" s="31"/>
      <c r="D25" s="32" t="s">
        <v>18</v>
      </c>
      <c r="E25" s="78">
        <f>SUM(G15:G23)</f>
        <v>52946.700000000004</v>
      </c>
      <c r="F25" s="79"/>
      <c r="G25" s="33"/>
      <c r="H25" s="28" t="s">
        <v>19</v>
      </c>
      <c r="I25" s="34">
        <v>0</v>
      </c>
    </row>
    <row r="26" spans="2:9" x14ac:dyDescent="0.25">
      <c r="B26" s="30"/>
      <c r="C26" s="31"/>
      <c r="D26" s="32" t="s">
        <v>20</v>
      </c>
      <c r="E26" s="78">
        <f>SUM(I15:I23)</f>
        <v>23552.999999999996</v>
      </c>
      <c r="F26" s="79"/>
      <c r="G26" s="33"/>
      <c r="H26" s="35" t="s">
        <v>21</v>
      </c>
      <c r="I26" s="34">
        <v>0</v>
      </c>
    </row>
    <row r="27" spans="2:9" x14ac:dyDescent="0.25">
      <c r="B27" s="30"/>
      <c r="C27" s="31"/>
      <c r="D27" s="32" t="s">
        <v>22</v>
      </c>
      <c r="E27" s="88">
        <f>E25-E26</f>
        <v>29393.700000000008</v>
      </c>
      <c r="F27" s="89"/>
      <c r="G27" s="36"/>
      <c r="H27" s="28" t="s">
        <v>23</v>
      </c>
      <c r="I27" s="37">
        <f>SUM(I24:I26)</f>
        <v>23552.999999999996</v>
      </c>
    </row>
    <row r="28" spans="2:9" x14ac:dyDescent="0.25">
      <c r="B28" s="30"/>
      <c r="C28" s="31"/>
      <c r="D28" s="32"/>
      <c r="E28" s="90"/>
      <c r="F28" s="91"/>
      <c r="G28" s="38"/>
      <c r="H28" s="28" t="s">
        <v>24</v>
      </c>
      <c r="I28" s="37">
        <f>I27*0.05</f>
        <v>1177.6499999999999</v>
      </c>
    </row>
    <row r="29" spans="2:9" x14ac:dyDescent="0.25">
      <c r="B29" s="30"/>
      <c r="C29" s="31"/>
      <c r="D29" s="39"/>
      <c r="E29" s="39"/>
      <c r="F29" s="40"/>
      <c r="G29" s="40"/>
      <c r="H29" s="28" t="s">
        <v>25</v>
      </c>
      <c r="I29" s="34"/>
    </row>
    <row r="30" spans="2:9" ht="15.75" x14ac:dyDescent="0.25">
      <c r="B30" s="85" t="s">
        <v>26</v>
      </c>
      <c r="C30" s="86"/>
      <c r="D30" s="86"/>
      <c r="E30" s="86"/>
      <c r="F30" s="87"/>
      <c r="G30" s="41"/>
      <c r="H30" s="42" t="s">
        <v>27</v>
      </c>
      <c r="I30" s="43">
        <f>SUM(I27:I29)</f>
        <v>24730.649999999998</v>
      </c>
    </row>
  </sheetData>
  <autoFilter ref="B14:I30" xr:uid="{385D4A5F-3A2C-4DA2-9F3F-238E58578600}"/>
  <mergeCells count="25">
    <mergeCell ref="C10:D10"/>
    <mergeCell ref="C11:D11"/>
    <mergeCell ref="C12:D12"/>
    <mergeCell ref="B30:F30"/>
    <mergeCell ref="E1:F5"/>
    <mergeCell ref="E27:F27"/>
    <mergeCell ref="E28:F28"/>
    <mergeCell ref="C8:D8"/>
    <mergeCell ref="C9:D9"/>
    <mergeCell ref="H1:I5"/>
    <mergeCell ref="F13:I13"/>
    <mergeCell ref="B24:F24"/>
    <mergeCell ref="E25:F25"/>
    <mergeCell ref="E26:F26"/>
    <mergeCell ref="E11:F11"/>
    <mergeCell ref="H11:I11"/>
    <mergeCell ref="E8:F8"/>
    <mergeCell ref="E12:F12"/>
    <mergeCell ref="H12:I12"/>
    <mergeCell ref="E10:F10"/>
    <mergeCell ref="H10:I10"/>
    <mergeCell ref="H8:I8"/>
    <mergeCell ref="E9:F9"/>
    <mergeCell ref="H9:I9"/>
    <mergeCell ref="C7:D7"/>
  </mergeCells>
  <hyperlinks>
    <hyperlink ref="C11" r:id="rId1" xr:uid="{1E8F623B-8030-4144-BEFA-70C445B1160C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0D4C-720E-47BB-8F7F-5CF34CB8745E}">
  <dimension ref="B1:I24"/>
  <sheetViews>
    <sheetView workbookViewId="0">
      <selection activeCell="H15" sqref="H15:H1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8" t="s">
        <v>28</v>
      </c>
      <c r="F1" s="68"/>
      <c r="G1" s="44"/>
      <c r="H1" s="68" t="s">
        <v>35</v>
      </c>
      <c r="I1" s="69"/>
    </row>
    <row r="2" spans="2:9" ht="15" customHeight="1" x14ac:dyDescent="0.25">
      <c r="B2" s="4"/>
      <c r="E2" s="70"/>
      <c r="F2" s="70"/>
      <c r="G2" s="45"/>
      <c r="H2" s="70"/>
      <c r="I2" s="71"/>
    </row>
    <row r="3" spans="2:9" ht="15" customHeight="1" x14ac:dyDescent="0.25">
      <c r="B3" s="4"/>
      <c r="E3" s="70"/>
      <c r="F3" s="70"/>
      <c r="G3" s="45"/>
      <c r="H3" s="70"/>
      <c r="I3" s="71"/>
    </row>
    <row r="4" spans="2:9" ht="15" customHeight="1" x14ac:dyDescent="0.25">
      <c r="B4" s="4"/>
      <c r="E4" s="70"/>
      <c r="F4" s="70"/>
      <c r="G4" s="45"/>
      <c r="H4" s="70"/>
      <c r="I4" s="71"/>
    </row>
    <row r="5" spans="2:9" ht="15" customHeight="1" x14ac:dyDescent="0.25">
      <c r="B5" s="5"/>
      <c r="C5" s="1"/>
      <c r="D5" s="1"/>
      <c r="E5" s="72"/>
      <c r="F5" s="72"/>
      <c r="G5" s="46"/>
      <c r="H5" s="72"/>
      <c r="I5" s="73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92" t="s">
        <v>41</v>
      </c>
      <c r="D7" s="93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92" t="s">
        <v>42</v>
      </c>
      <c r="D8" s="93"/>
      <c r="E8" s="80" t="s">
        <v>11</v>
      </c>
      <c r="F8" s="80"/>
      <c r="G8" s="13"/>
      <c r="H8" s="84">
        <v>13064411532</v>
      </c>
      <c r="I8" s="84"/>
    </row>
    <row r="9" spans="2:9" x14ac:dyDescent="0.25">
      <c r="B9" s="48" t="s">
        <v>12</v>
      </c>
      <c r="C9" s="92" t="s">
        <v>43</v>
      </c>
      <c r="D9" s="93"/>
      <c r="E9" s="80" t="s">
        <v>13</v>
      </c>
      <c r="F9" s="80"/>
      <c r="G9" s="13"/>
      <c r="H9" s="83"/>
      <c r="I9" s="83"/>
    </row>
    <row r="10" spans="2:9" x14ac:dyDescent="0.25">
      <c r="B10" s="48"/>
      <c r="C10" s="92"/>
      <c r="D10" s="93"/>
      <c r="E10" s="80" t="s">
        <v>14</v>
      </c>
      <c r="F10" s="80"/>
      <c r="G10" s="13"/>
      <c r="H10" s="81"/>
      <c r="I10" s="81"/>
    </row>
    <row r="11" spans="2:9" x14ac:dyDescent="0.25">
      <c r="B11" s="48"/>
      <c r="C11" s="94" t="s">
        <v>44</v>
      </c>
      <c r="D11" s="93"/>
      <c r="E11" s="80"/>
      <c r="F11" s="80"/>
      <c r="G11" s="13"/>
      <c r="H11" s="81"/>
      <c r="I11" s="81"/>
    </row>
    <row r="12" spans="2:9" x14ac:dyDescent="0.25">
      <c r="B12" s="49"/>
      <c r="C12" s="92" t="e">
        <f>#REF!</f>
        <v>#REF!</v>
      </c>
      <c r="D12" s="93"/>
      <c r="E12" s="95"/>
      <c r="F12" s="95"/>
      <c r="G12" s="14"/>
      <c r="H12" s="82"/>
      <c r="I12" s="82"/>
    </row>
    <row r="13" spans="2:9" ht="15.75" thickBot="1" x14ac:dyDescent="0.3">
      <c r="B13" s="15"/>
      <c r="C13" s="16"/>
      <c r="D13" s="16"/>
      <c r="E13" s="16"/>
      <c r="F13" s="74" t="s">
        <v>3</v>
      </c>
      <c r="G13" s="74"/>
      <c r="H13" s="74"/>
      <c r="I13" s="74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104" t="s">
        <v>62</v>
      </c>
      <c r="C15" s="22"/>
      <c r="D15" s="105" t="s">
        <v>174</v>
      </c>
      <c r="E15" s="106">
        <v>20</v>
      </c>
      <c r="F15" s="107">
        <v>16836.29</v>
      </c>
      <c r="G15" s="25">
        <f>ROUND(E15*F15,2)</f>
        <v>336725.8</v>
      </c>
      <c r="H15" s="108">
        <v>6734.51</v>
      </c>
      <c r="I15" s="26">
        <f t="shared" ref="I15:I17" si="0">ROUND(E15*H15,2)</f>
        <v>134690.20000000001</v>
      </c>
    </row>
    <row r="16" spans="2:9" x14ac:dyDescent="0.25">
      <c r="B16" s="104" t="s">
        <v>62</v>
      </c>
      <c r="C16" s="22"/>
      <c r="D16" s="105" t="s">
        <v>175</v>
      </c>
      <c r="E16" s="106">
        <v>20</v>
      </c>
      <c r="F16" s="107">
        <v>14393.56</v>
      </c>
      <c r="G16" s="25">
        <f t="shared" ref="G16:G17" si="1">ROUND(E16*F16,2)</f>
        <v>287871.2</v>
      </c>
      <c r="H16" s="108">
        <v>5757.42</v>
      </c>
      <c r="I16" s="26">
        <f t="shared" si="0"/>
        <v>115148.4</v>
      </c>
    </row>
    <row r="17" spans="2:9" x14ac:dyDescent="0.25">
      <c r="B17" s="104" t="s">
        <v>62</v>
      </c>
      <c r="C17" s="22"/>
      <c r="D17" s="105" t="s">
        <v>63</v>
      </c>
      <c r="E17" s="106">
        <v>20</v>
      </c>
      <c r="F17" s="107">
        <v>13352.33</v>
      </c>
      <c r="G17" s="25">
        <f t="shared" si="1"/>
        <v>267046.59999999998</v>
      </c>
      <c r="H17" s="108">
        <v>5340.93</v>
      </c>
      <c r="I17" s="26">
        <f t="shared" si="0"/>
        <v>106818.6</v>
      </c>
    </row>
    <row r="18" spans="2:9" x14ac:dyDescent="0.25">
      <c r="B18" s="75"/>
      <c r="C18" s="76"/>
      <c r="D18" s="76"/>
      <c r="E18" s="76"/>
      <c r="F18" s="77"/>
      <c r="G18" s="27"/>
      <c r="H18" s="28" t="s">
        <v>17</v>
      </c>
      <c r="I18" s="29">
        <f>SUM(I15:I17)</f>
        <v>356657.2</v>
      </c>
    </row>
    <row r="19" spans="2:9" x14ac:dyDescent="0.25">
      <c r="B19" s="30"/>
      <c r="C19" s="31"/>
      <c r="D19" s="32" t="s">
        <v>18</v>
      </c>
      <c r="E19" s="78">
        <f>SUM(G15:G17)</f>
        <v>891643.6</v>
      </c>
      <c r="F19" s="79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78">
        <f>SUM(I15:I17)</f>
        <v>356657.2</v>
      </c>
      <c r="F20" s="79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88">
        <f>E19-E20</f>
        <v>534986.39999999991</v>
      </c>
      <c r="F21" s="89"/>
      <c r="G21" s="36"/>
      <c r="H21" s="28" t="s">
        <v>23</v>
      </c>
      <c r="I21" s="37">
        <f>SUM(I18:I20)</f>
        <v>356657.2</v>
      </c>
    </row>
    <row r="22" spans="2:9" x14ac:dyDescent="0.25">
      <c r="B22" s="30"/>
      <c r="C22" s="31"/>
      <c r="D22" s="32"/>
      <c r="E22" s="90"/>
      <c r="F22" s="91"/>
      <c r="G22" s="38"/>
      <c r="H22" s="28" t="s">
        <v>24</v>
      </c>
      <c r="I22" s="37">
        <f>I21*0.05</f>
        <v>17832.86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85" t="s">
        <v>26</v>
      </c>
      <c r="C24" s="86"/>
      <c r="D24" s="86"/>
      <c r="E24" s="86"/>
      <c r="F24" s="87"/>
      <c r="G24" s="41"/>
      <c r="H24" s="42" t="s">
        <v>27</v>
      </c>
      <c r="I24" s="43">
        <f>SUM(I21:I23)</f>
        <v>374490.06</v>
      </c>
    </row>
  </sheetData>
  <autoFilter ref="B14:I24" xr:uid="{385D4A5F-3A2C-4DA2-9F3F-238E58578600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4:F24"/>
    <mergeCell ref="F13:I13"/>
    <mergeCell ref="B18:F18"/>
    <mergeCell ref="E19:F19"/>
    <mergeCell ref="E20:F20"/>
    <mergeCell ref="E21:F21"/>
    <mergeCell ref="E22:F22"/>
  </mergeCells>
  <hyperlinks>
    <hyperlink ref="C11" r:id="rId1" xr:uid="{E3E96BB8-3283-4702-B3E5-6A2C6AADF515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5399-1473-420D-A9BF-5D9EDEAB72D5}">
  <dimension ref="B1:I24"/>
  <sheetViews>
    <sheetView topLeftCell="A8" workbookViewId="0">
      <selection activeCell="H15" sqref="H15:H1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8" t="s">
        <v>28</v>
      </c>
      <c r="F1" s="68"/>
      <c r="G1" s="44"/>
      <c r="H1" s="68" t="s">
        <v>32</v>
      </c>
      <c r="I1" s="69"/>
    </row>
    <row r="2" spans="2:9" ht="15" customHeight="1" x14ac:dyDescent="0.25">
      <c r="B2" s="4"/>
      <c r="E2" s="70"/>
      <c r="F2" s="70"/>
      <c r="G2" s="45"/>
      <c r="H2" s="70"/>
      <c r="I2" s="71"/>
    </row>
    <row r="3" spans="2:9" ht="15" customHeight="1" x14ac:dyDescent="0.25">
      <c r="B3" s="4"/>
      <c r="E3" s="70"/>
      <c r="F3" s="70"/>
      <c r="G3" s="45"/>
      <c r="H3" s="70"/>
      <c r="I3" s="71"/>
    </row>
    <row r="4" spans="2:9" ht="15" customHeight="1" x14ac:dyDescent="0.25">
      <c r="B4" s="4"/>
      <c r="E4" s="70"/>
      <c r="F4" s="70"/>
      <c r="G4" s="45"/>
      <c r="H4" s="70"/>
      <c r="I4" s="71"/>
    </row>
    <row r="5" spans="2:9" ht="15" customHeight="1" x14ac:dyDescent="0.25">
      <c r="B5" s="5"/>
      <c r="C5" s="1"/>
      <c r="D5" s="1"/>
      <c r="E5" s="72"/>
      <c r="F5" s="72"/>
      <c r="G5" s="46"/>
      <c r="H5" s="72"/>
      <c r="I5" s="73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92" t="s">
        <v>41</v>
      </c>
      <c r="D7" s="93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92" t="s">
        <v>42</v>
      </c>
      <c r="D8" s="93"/>
      <c r="E8" s="80" t="s">
        <v>11</v>
      </c>
      <c r="F8" s="80"/>
      <c r="G8" s="13"/>
      <c r="H8" s="84">
        <v>13064411532</v>
      </c>
      <c r="I8" s="84"/>
    </row>
    <row r="9" spans="2:9" x14ac:dyDescent="0.25">
      <c r="B9" s="48" t="s">
        <v>12</v>
      </c>
      <c r="C9" s="92" t="s">
        <v>43</v>
      </c>
      <c r="D9" s="93"/>
      <c r="E9" s="80" t="s">
        <v>13</v>
      </c>
      <c r="F9" s="80"/>
      <c r="G9" s="13"/>
      <c r="H9" s="83"/>
      <c r="I9" s="83"/>
    </row>
    <row r="10" spans="2:9" x14ac:dyDescent="0.25">
      <c r="B10" s="48"/>
      <c r="C10" s="92"/>
      <c r="D10" s="93"/>
      <c r="E10" s="80" t="s">
        <v>14</v>
      </c>
      <c r="F10" s="80"/>
      <c r="G10" s="13"/>
      <c r="H10" s="81"/>
      <c r="I10" s="81"/>
    </row>
    <row r="11" spans="2:9" x14ac:dyDescent="0.25">
      <c r="B11" s="48"/>
      <c r="C11" s="94" t="s">
        <v>44</v>
      </c>
      <c r="D11" s="93"/>
      <c r="E11" s="80"/>
      <c r="F11" s="80"/>
      <c r="G11" s="13"/>
      <c r="H11" s="81"/>
      <c r="I11" s="81"/>
    </row>
    <row r="12" spans="2:9" x14ac:dyDescent="0.25">
      <c r="B12" s="49"/>
      <c r="C12" s="92" t="e">
        <f>#REF!</f>
        <v>#REF!</v>
      </c>
      <c r="D12" s="93"/>
      <c r="E12" s="95"/>
      <c r="F12" s="95"/>
      <c r="G12" s="14"/>
      <c r="H12" s="82"/>
      <c r="I12" s="82"/>
    </row>
    <row r="13" spans="2:9" ht="15.75" thickBot="1" x14ac:dyDescent="0.3">
      <c r="B13" s="15"/>
      <c r="C13" s="16"/>
      <c r="D13" s="16"/>
      <c r="E13" s="16"/>
      <c r="F13" s="74" t="s">
        <v>3</v>
      </c>
      <c r="G13" s="74"/>
      <c r="H13" s="74"/>
      <c r="I13" s="74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109" t="s">
        <v>176</v>
      </c>
      <c r="C15" s="22"/>
      <c r="D15" s="111" t="s">
        <v>180</v>
      </c>
      <c r="E15" s="55">
        <v>10</v>
      </c>
      <c r="F15" s="112">
        <v>8053.7</v>
      </c>
      <c r="G15" s="58">
        <v>2415.84</v>
      </c>
      <c r="H15" s="113">
        <v>3221.48</v>
      </c>
      <c r="I15" s="26">
        <f t="shared" ref="I15" si="0">ROUND(E15*H15,2)</f>
        <v>32214.799999999999</v>
      </c>
    </row>
    <row r="16" spans="2:9" x14ac:dyDescent="0.25">
      <c r="B16" s="109" t="s">
        <v>177</v>
      </c>
      <c r="C16" s="22"/>
      <c r="D16" s="111" t="s">
        <v>64</v>
      </c>
      <c r="E16" s="55">
        <v>10</v>
      </c>
      <c r="F16" s="112">
        <v>11753.63</v>
      </c>
      <c r="G16" s="58">
        <v>4838.17</v>
      </c>
      <c r="H16" s="113">
        <v>4701.45</v>
      </c>
      <c r="I16" s="26">
        <f t="shared" ref="I16:I17" si="1">ROUND(E16*H16,2)</f>
        <v>47014.5</v>
      </c>
    </row>
    <row r="17" spans="2:9" x14ac:dyDescent="0.25">
      <c r="B17" s="110">
        <v>5459710</v>
      </c>
      <c r="C17" s="22"/>
      <c r="D17" s="111" t="s">
        <v>65</v>
      </c>
      <c r="E17" s="55">
        <v>10</v>
      </c>
      <c r="F17" s="112">
        <v>16769.490000000002</v>
      </c>
      <c r="G17" s="58">
        <v>6707.8</v>
      </c>
      <c r="H17" s="113">
        <v>6707.8</v>
      </c>
      <c r="I17" s="26">
        <f t="shared" si="1"/>
        <v>67078</v>
      </c>
    </row>
    <row r="18" spans="2:9" x14ac:dyDescent="0.25">
      <c r="B18" s="75"/>
      <c r="C18" s="76"/>
      <c r="D18" s="76"/>
      <c r="E18" s="76"/>
      <c r="F18" s="77"/>
      <c r="G18" s="27"/>
      <c r="H18" s="28" t="s">
        <v>17</v>
      </c>
      <c r="I18" s="29">
        <f>SUM(I15:I17)</f>
        <v>146307.29999999999</v>
      </c>
    </row>
    <row r="19" spans="2:9" x14ac:dyDescent="0.25">
      <c r="B19" s="30"/>
      <c r="C19" s="31"/>
      <c r="D19" s="32" t="s">
        <v>18</v>
      </c>
      <c r="E19" s="78">
        <f>SUM(G15:G17)</f>
        <v>13961.810000000001</v>
      </c>
      <c r="F19" s="79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78">
        <f>SUM(I15:I17)</f>
        <v>146307.29999999999</v>
      </c>
      <c r="F20" s="79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88">
        <f>E19-E20</f>
        <v>-132345.49</v>
      </c>
      <c r="F21" s="89"/>
      <c r="G21" s="36"/>
      <c r="H21" s="28" t="s">
        <v>23</v>
      </c>
      <c r="I21" s="37">
        <f>SUM(I18:I20)</f>
        <v>146307.29999999999</v>
      </c>
    </row>
    <row r="22" spans="2:9" x14ac:dyDescent="0.25">
      <c r="B22" s="30"/>
      <c r="C22" s="31"/>
      <c r="D22" s="32"/>
      <c r="E22" s="90"/>
      <c r="F22" s="91"/>
      <c r="G22" s="38"/>
      <c r="H22" s="28" t="s">
        <v>24</v>
      </c>
      <c r="I22" s="37">
        <f>I21*0.05</f>
        <v>7315.3649999999998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85" t="s">
        <v>26</v>
      </c>
      <c r="C24" s="86"/>
      <c r="D24" s="86"/>
      <c r="E24" s="86"/>
      <c r="F24" s="87"/>
      <c r="G24" s="41"/>
      <c r="H24" s="42" t="s">
        <v>27</v>
      </c>
      <c r="I24" s="43">
        <f>SUM(I21:I23)</f>
        <v>153622.66499999998</v>
      </c>
    </row>
  </sheetData>
  <autoFilter ref="B14:I24" xr:uid="{B7555399-1473-420D-A9BF-5D9EDEAB72D5}"/>
  <mergeCells count="25">
    <mergeCell ref="B24:F24"/>
    <mergeCell ref="F13:I13"/>
    <mergeCell ref="B18:F18"/>
    <mergeCell ref="E19:F19"/>
    <mergeCell ref="E20:F20"/>
    <mergeCell ref="E21:F21"/>
    <mergeCell ref="E22:F22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hyperlinks>
    <hyperlink ref="C11" r:id="rId1" xr:uid="{654E2C61-0DB7-4169-8CDA-9A56370D86F8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775C-C777-482C-B3DD-888A06E506C2}">
  <dimension ref="B1:I24"/>
  <sheetViews>
    <sheetView workbookViewId="0">
      <selection activeCell="H15" sqref="H15:H1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285156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8" t="s">
        <v>28</v>
      </c>
      <c r="F1" s="68"/>
      <c r="G1" s="44"/>
      <c r="H1" s="68" t="s">
        <v>29</v>
      </c>
      <c r="I1" s="69"/>
    </row>
    <row r="2" spans="2:9" ht="15" customHeight="1" x14ac:dyDescent="0.25">
      <c r="B2" s="4"/>
      <c r="E2" s="70"/>
      <c r="F2" s="70"/>
      <c r="G2" s="45"/>
      <c r="H2" s="70"/>
      <c r="I2" s="71"/>
    </row>
    <row r="3" spans="2:9" ht="15" customHeight="1" x14ac:dyDescent="0.25">
      <c r="B3" s="4"/>
      <c r="E3" s="70"/>
      <c r="F3" s="70"/>
      <c r="G3" s="45"/>
      <c r="H3" s="70"/>
      <c r="I3" s="71"/>
    </row>
    <row r="4" spans="2:9" ht="15" customHeight="1" x14ac:dyDescent="0.25">
      <c r="B4" s="4"/>
      <c r="E4" s="70"/>
      <c r="F4" s="70"/>
      <c r="G4" s="45"/>
      <c r="H4" s="70"/>
      <c r="I4" s="71"/>
    </row>
    <row r="5" spans="2:9" ht="15" customHeight="1" x14ac:dyDescent="0.25">
      <c r="B5" s="5"/>
      <c r="C5" s="1"/>
      <c r="D5" s="1"/>
      <c r="E5" s="72"/>
      <c r="F5" s="72"/>
      <c r="G5" s="46"/>
      <c r="H5" s="72"/>
      <c r="I5" s="73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92" t="s">
        <v>41</v>
      </c>
      <c r="D7" s="93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92" t="s">
        <v>42</v>
      </c>
      <c r="D8" s="93"/>
      <c r="E8" s="80" t="s">
        <v>11</v>
      </c>
      <c r="F8" s="80"/>
      <c r="G8" s="13"/>
      <c r="H8" s="84">
        <v>13064411532</v>
      </c>
      <c r="I8" s="84"/>
    </row>
    <row r="9" spans="2:9" x14ac:dyDescent="0.25">
      <c r="B9" s="48" t="s">
        <v>12</v>
      </c>
      <c r="C9" s="92" t="s">
        <v>43</v>
      </c>
      <c r="D9" s="93"/>
      <c r="E9" s="80" t="s">
        <v>13</v>
      </c>
      <c r="F9" s="80"/>
      <c r="G9" s="13"/>
      <c r="H9" s="83"/>
      <c r="I9" s="83"/>
    </row>
    <row r="10" spans="2:9" x14ac:dyDescent="0.25">
      <c r="B10" s="48"/>
      <c r="C10" s="92"/>
      <c r="D10" s="93"/>
      <c r="E10" s="80" t="s">
        <v>14</v>
      </c>
      <c r="F10" s="80"/>
      <c r="G10" s="13"/>
      <c r="H10" s="81"/>
      <c r="I10" s="81"/>
    </row>
    <row r="11" spans="2:9" x14ac:dyDescent="0.25">
      <c r="B11" s="48"/>
      <c r="C11" s="94" t="s">
        <v>44</v>
      </c>
      <c r="D11" s="93"/>
      <c r="E11" s="80"/>
      <c r="F11" s="80"/>
      <c r="G11" s="13"/>
      <c r="H11" s="81"/>
      <c r="I11" s="81"/>
    </row>
    <row r="12" spans="2:9" x14ac:dyDescent="0.25">
      <c r="B12" s="49"/>
      <c r="C12" s="92" t="e">
        <f>#REF!</f>
        <v>#REF!</v>
      </c>
      <c r="D12" s="93"/>
      <c r="E12" s="95"/>
      <c r="F12" s="95"/>
      <c r="G12" s="14"/>
      <c r="H12" s="82"/>
      <c r="I12" s="82"/>
    </row>
    <row r="13" spans="2:9" ht="15.75" thickBot="1" x14ac:dyDescent="0.3">
      <c r="B13" s="15"/>
      <c r="C13" s="16"/>
      <c r="D13" s="16"/>
      <c r="E13" s="16"/>
      <c r="F13" s="74" t="s">
        <v>3</v>
      </c>
      <c r="G13" s="74"/>
      <c r="H13" s="74"/>
      <c r="I13" s="74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114" t="s">
        <v>178</v>
      </c>
      <c r="C15" s="22"/>
      <c r="D15" s="116" t="s">
        <v>181</v>
      </c>
      <c r="E15" s="117">
        <v>24</v>
      </c>
      <c r="F15" s="118">
        <v>1678.51</v>
      </c>
      <c r="G15" s="24">
        <f>ROUND(E15*F15,2)</f>
        <v>40284.239999999998</v>
      </c>
      <c r="H15" s="119">
        <v>671.4</v>
      </c>
      <c r="I15" s="26">
        <f t="shared" ref="I15" si="0">ROUND(E15*H15,2)</f>
        <v>16113.6</v>
      </c>
    </row>
    <row r="16" spans="2:9" x14ac:dyDescent="0.25">
      <c r="B16" s="114" t="s">
        <v>179</v>
      </c>
      <c r="C16" s="22"/>
      <c r="D16" s="116" t="s">
        <v>66</v>
      </c>
      <c r="E16" s="117">
        <v>24</v>
      </c>
      <c r="F16" s="118">
        <v>2576.27</v>
      </c>
      <c r="G16" s="24">
        <f t="shared" ref="G16:G17" si="1">ROUND(E16*F16,2)</f>
        <v>61830.48</v>
      </c>
      <c r="H16" s="120">
        <v>1030.51</v>
      </c>
      <c r="I16" s="26">
        <f t="shared" ref="I16:I17" si="2">ROUND(E16*H16,2)</f>
        <v>24732.240000000002</v>
      </c>
    </row>
    <row r="17" spans="2:9" x14ac:dyDescent="0.25">
      <c r="B17" s="115">
        <v>5579419</v>
      </c>
      <c r="C17" s="22"/>
      <c r="D17" s="116" t="s">
        <v>67</v>
      </c>
      <c r="E17" s="117">
        <v>24</v>
      </c>
      <c r="F17" s="118">
        <v>3180.18</v>
      </c>
      <c r="G17" s="24">
        <f t="shared" si="1"/>
        <v>76324.320000000007</v>
      </c>
      <c r="H17" s="120">
        <v>1272.07</v>
      </c>
      <c r="I17" s="26">
        <f t="shared" si="2"/>
        <v>30529.68</v>
      </c>
    </row>
    <row r="18" spans="2:9" x14ac:dyDescent="0.25">
      <c r="B18" s="75"/>
      <c r="C18" s="76"/>
      <c r="D18" s="76"/>
      <c r="E18" s="76"/>
      <c r="F18" s="77"/>
      <c r="G18" s="27"/>
      <c r="H18" s="28" t="s">
        <v>17</v>
      </c>
      <c r="I18" s="29">
        <f>SUM(I15:I17)</f>
        <v>71375.520000000004</v>
      </c>
    </row>
    <row r="19" spans="2:9" x14ac:dyDescent="0.25">
      <c r="B19" s="30"/>
      <c r="C19" s="31"/>
      <c r="D19" s="32" t="s">
        <v>18</v>
      </c>
      <c r="E19" s="78">
        <f>SUM(G15:G17)</f>
        <v>178439.04000000001</v>
      </c>
      <c r="F19" s="79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78">
        <f>SUM(I15:I17)</f>
        <v>71375.520000000004</v>
      </c>
      <c r="F20" s="79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88">
        <f>E19-E20</f>
        <v>107063.52</v>
      </c>
      <c r="F21" s="89"/>
      <c r="G21" s="36"/>
      <c r="H21" s="28" t="s">
        <v>23</v>
      </c>
      <c r="I21" s="37">
        <f>SUM(I18:I20)</f>
        <v>71375.520000000004</v>
      </c>
    </row>
    <row r="22" spans="2:9" x14ac:dyDescent="0.25">
      <c r="B22" s="30"/>
      <c r="C22" s="31"/>
      <c r="D22" s="32"/>
      <c r="E22" s="90"/>
      <c r="F22" s="91"/>
      <c r="G22" s="38"/>
      <c r="H22" s="28" t="s">
        <v>24</v>
      </c>
      <c r="I22" s="37">
        <f>I21*0.05</f>
        <v>3568.7760000000003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85" t="s">
        <v>26</v>
      </c>
      <c r="C24" s="86"/>
      <c r="D24" s="86"/>
      <c r="E24" s="86"/>
      <c r="F24" s="87"/>
      <c r="G24" s="41"/>
      <c r="H24" s="42" t="s">
        <v>27</v>
      </c>
      <c r="I24" s="43">
        <f>SUM(I21:I23)</f>
        <v>74944.296000000002</v>
      </c>
    </row>
  </sheetData>
  <autoFilter ref="B14:I24" xr:uid="{667D775C-C777-482C-B3DD-888A06E506C2}"/>
  <mergeCells count="25">
    <mergeCell ref="B24:F24"/>
    <mergeCell ref="F13:I13"/>
    <mergeCell ref="B18:F18"/>
    <mergeCell ref="E19:F19"/>
    <mergeCell ref="E20:F20"/>
    <mergeCell ref="E21:F21"/>
    <mergeCell ref="E22:F22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hyperlinks>
    <hyperlink ref="C11" r:id="rId1" xr:uid="{8A15FD60-50D4-4195-8FC2-FF47742D3E36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3445-FB78-418E-9CD4-AFF919FEA4DA}">
  <dimension ref="B1:I24"/>
  <sheetViews>
    <sheetView workbookViewId="0">
      <selection activeCell="H15" sqref="H15:H1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8" t="s">
        <v>28</v>
      </c>
      <c r="F1" s="68"/>
      <c r="G1" s="44"/>
      <c r="H1" s="68" t="s">
        <v>6</v>
      </c>
      <c r="I1" s="69"/>
    </row>
    <row r="2" spans="2:9" ht="15" customHeight="1" x14ac:dyDescent="0.25">
      <c r="B2" s="4"/>
      <c r="E2" s="70"/>
      <c r="F2" s="70"/>
      <c r="G2" s="45"/>
      <c r="H2" s="70"/>
      <c r="I2" s="71"/>
    </row>
    <row r="3" spans="2:9" ht="15" customHeight="1" x14ac:dyDescent="0.25">
      <c r="B3" s="4"/>
      <c r="E3" s="70"/>
      <c r="F3" s="70"/>
      <c r="G3" s="45"/>
      <c r="H3" s="70"/>
      <c r="I3" s="71"/>
    </row>
    <row r="4" spans="2:9" ht="15" customHeight="1" x14ac:dyDescent="0.25">
      <c r="B4" s="4"/>
      <c r="E4" s="70"/>
      <c r="F4" s="70"/>
      <c r="G4" s="45"/>
      <c r="H4" s="70"/>
      <c r="I4" s="71"/>
    </row>
    <row r="5" spans="2:9" ht="15" customHeight="1" x14ac:dyDescent="0.25">
      <c r="B5" s="5"/>
      <c r="C5" s="1"/>
      <c r="D5" s="1"/>
      <c r="E5" s="72"/>
      <c r="F5" s="72"/>
      <c r="G5" s="46"/>
      <c r="H5" s="72"/>
      <c r="I5" s="73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92" t="s">
        <v>41</v>
      </c>
      <c r="D7" s="93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92" t="s">
        <v>42</v>
      </c>
      <c r="D8" s="93"/>
      <c r="E8" s="80" t="s">
        <v>11</v>
      </c>
      <c r="F8" s="80"/>
      <c r="G8" s="13"/>
      <c r="H8" s="84">
        <v>13064411532</v>
      </c>
      <c r="I8" s="84"/>
    </row>
    <row r="9" spans="2:9" x14ac:dyDescent="0.25">
      <c r="B9" s="48" t="s">
        <v>12</v>
      </c>
      <c r="C9" s="92" t="s">
        <v>43</v>
      </c>
      <c r="D9" s="93"/>
      <c r="E9" s="80" t="s">
        <v>13</v>
      </c>
      <c r="F9" s="80"/>
      <c r="G9" s="13"/>
      <c r="H9" s="83"/>
      <c r="I9" s="83"/>
    </row>
    <row r="10" spans="2:9" x14ac:dyDescent="0.25">
      <c r="B10" s="48"/>
      <c r="C10" s="92"/>
      <c r="D10" s="93"/>
      <c r="E10" s="80" t="s">
        <v>14</v>
      </c>
      <c r="F10" s="80"/>
      <c r="G10" s="13"/>
      <c r="H10" s="81"/>
      <c r="I10" s="81"/>
    </row>
    <row r="11" spans="2:9" x14ac:dyDescent="0.25">
      <c r="B11" s="48"/>
      <c r="C11" s="94" t="s">
        <v>44</v>
      </c>
      <c r="D11" s="93"/>
      <c r="E11" s="80"/>
      <c r="F11" s="80"/>
      <c r="G11" s="13"/>
      <c r="H11" s="81"/>
      <c r="I11" s="81"/>
    </row>
    <row r="12" spans="2:9" x14ac:dyDescent="0.25">
      <c r="B12" s="49"/>
      <c r="C12" s="92" t="e">
        <f>#REF!</f>
        <v>#REF!</v>
      </c>
      <c r="D12" s="93"/>
      <c r="E12" s="95"/>
      <c r="F12" s="95"/>
      <c r="G12" s="14"/>
      <c r="H12" s="82"/>
      <c r="I12" s="82"/>
    </row>
    <row r="13" spans="2:9" ht="15.75" thickBot="1" x14ac:dyDescent="0.3">
      <c r="B13" s="15"/>
      <c r="C13" s="16"/>
      <c r="D13" s="16"/>
      <c r="E13" s="16"/>
      <c r="F13" s="74" t="s">
        <v>3</v>
      </c>
      <c r="G13" s="74"/>
      <c r="H13" s="74"/>
      <c r="I13" s="74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121" t="s">
        <v>182</v>
      </c>
      <c r="C15" s="50"/>
      <c r="D15" s="123" t="s">
        <v>184</v>
      </c>
      <c r="E15" s="55">
        <v>10</v>
      </c>
      <c r="F15" s="124">
        <v>13090</v>
      </c>
      <c r="G15" s="24">
        <f t="shared" ref="G15" si="0">ROUND(E15*F15,2)</f>
        <v>130900</v>
      </c>
      <c r="H15" s="125">
        <v>5236</v>
      </c>
      <c r="I15" s="26">
        <f t="shared" ref="I15" si="1">ROUND(E15*H15,2)</f>
        <v>52360</v>
      </c>
    </row>
    <row r="16" spans="2:9" x14ac:dyDescent="0.25">
      <c r="B16" s="121" t="s">
        <v>183</v>
      </c>
      <c r="C16" s="50"/>
      <c r="D16" s="123" t="s">
        <v>68</v>
      </c>
      <c r="E16" s="55">
        <v>10</v>
      </c>
      <c r="F16" s="124">
        <v>20393.66</v>
      </c>
      <c r="G16" s="24">
        <f t="shared" ref="G16:G17" si="2">ROUND(E16*F16,2)</f>
        <v>203936.6</v>
      </c>
      <c r="H16" s="125">
        <v>8157.46</v>
      </c>
      <c r="I16" s="26">
        <f t="shared" ref="I16:I17" si="3">ROUND(E16*H16,2)</f>
        <v>81574.600000000006</v>
      </c>
    </row>
    <row r="17" spans="2:9" x14ac:dyDescent="0.25">
      <c r="B17" s="122">
        <v>5658309</v>
      </c>
      <c r="C17" s="50"/>
      <c r="D17" s="123" t="s">
        <v>69</v>
      </c>
      <c r="E17" s="55">
        <v>10</v>
      </c>
      <c r="F17" s="124">
        <v>17156.48</v>
      </c>
      <c r="G17" s="24">
        <f t="shared" si="2"/>
        <v>171564.79999999999</v>
      </c>
      <c r="H17" s="125">
        <v>6862.59</v>
      </c>
      <c r="I17" s="26">
        <f t="shared" si="3"/>
        <v>68625.899999999994</v>
      </c>
    </row>
    <row r="18" spans="2:9" x14ac:dyDescent="0.25">
      <c r="B18" s="75"/>
      <c r="C18" s="76"/>
      <c r="D18" s="76"/>
      <c r="E18" s="76"/>
      <c r="F18" s="77"/>
      <c r="G18" s="27"/>
      <c r="H18" s="28" t="s">
        <v>17</v>
      </c>
      <c r="I18" s="29">
        <f>SUM(I15:I17)</f>
        <v>202560.5</v>
      </c>
    </row>
    <row r="19" spans="2:9" x14ac:dyDescent="0.25">
      <c r="B19" s="30"/>
      <c r="C19" s="31"/>
      <c r="D19" s="32" t="s">
        <v>18</v>
      </c>
      <c r="E19" s="78">
        <f>SUM(G15:G17)</f>
        <v>506401.39999999997</v>
      </c>
      <c r="F19" s="79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78">
        <f>SUM(I15:I17)</f>
        <v>202560.5</v>
      </c>
      <c r="F20" s="79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88">
        <f>E19-E20</f>
        <v>303840.89999999997</v>
      </c>
      <c r="F21" s="89"/>
      <c r="G21" s="36"/>
      <c r="H21" s="28" t="s">
        <v>23</v>
      </c>
      <c r="I21" s="37">
        <f>SUM(I18:I20)</f>
        <v>202560.5</v>
      </c>
    </row>
    <row r="22" spans="2:9" x14ac:dyDescent="0.25">
      <c r="B22" s="30"/>
      <c r="C22" s="31"/>
      <c r="D22" s="32"/>
      <c r="E22" s="90"/>
      <c r="F22" s="91"/>
      <c r="G22" s="38"/>
      <c r="H22" s="28" t="s">
        <v>24</v>
      </c>
      <c r="I22" s="37">
        <f>I21*0.05</f>
        <v>10128.025000000001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85" t="s">
        <v>26</v>
      </c>
      <c r="C24" s="86"/>
      <c r="D24" s="86"/>
      <c r="E24" s="86"/>
      <c r="F24" s="87"/>
      <c r="G24" s="41"/>
      <c r="H24" s="42" t="s">
        <v>27</v>
      </c>
      <c r="I24" s="43">
        <f>SUM(I21:I23)</f>
        <v>212688.52499999999</v>
      </c>
    </row>
  </sheetData>
  <autoFilter ref="B14:I24" xr:uid="{A4513445-FB78-418E-9CD4-AFF919FEA4DA}"/>
  <mergeCells count="25">
    <mergeCell ref="B24:F24"/>
    <mergeCell ref="F13:I13"/>
    <mergeCell ref="B18:F18"/>
    <mergeCell ref="E19:F19"/>
    <mergeCell ref="E20:F20"/>
    <mergeCell ref="E21:F21"/>
    <mergeCell ref="E22:F22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hyperlinks>
    <hyperlink ref="C11" r:id="rId1" xr:uid="{B4CEA53D-1669-4489-B808-178BA1A3078E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568E-AFD2-4979-8321-41A5C301CF07}">
  <dimension ref="B1:I24"/>
  <sheetViews>
    <sheetView topLeftCell="A11" workbookViewId="0">
      <selection activeCell="H15" sqref="H15:H1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.2851562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8" t="s">
        <v>28</v>
      </c>
      <c r="F1" s="68"/>
      <c r="G1" s="44"/>
      <c r="H1" s="68" t="s">
        <v>31</v>
      </c>
      <c r="I1" s="69"/>
    </row>
    <row r="2" spans="2:9" ht="15" customHeight="1" x14ac:dyDescent="0.25">
      <c r="B2" s="4"/>
      <c r="E2" s="70"/>
      <c r="F2" s="70"/>
      <c r="G2" s="45"/>
      <c r="H2" s="70"/>
      <c r="I2" s="71"/>
    </row>
    <row r="3" spans="2:9" ht="15" customHeight="1" x14ac:dyDescent="0.25">
      <c r="B3" s="4"/>
      <c r="E3" s="70"/>
      <c r="F3" s="70"/>
      <c r="G3" s="45"/>
      <c r="H3" s="70"/>
      <c r="I3" s="71"/>
    </row>
    <row r="4" spans="2:9" ht="15" customHeight="1" x14ac:dyDescent="0.25">
      <c r="B4" s="4"/>
      <c r="E4" s="70"/>
      <c r="F4" s="70"/>
      <c r="G4" s="45"/>
      <c r="H4" s="70"/>
      <c r="I4" s="71"/>
    </row>
    <row r="5" spans="2:9" ht="15" customHeight="1" x14ac:dyDescent="0.25">
      <c r="B5" s="5"/>
      <c r="C5" s="1"/>
      <c r="D5" s="1"/>
      <c r="E5" s="72"/>
      <c r="F5" s="72"/>
      <c r="G5" s="46"/>
      <c r="H5" s="72"/>
      <c r="I5" s="73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92" t="s">
        <v>41</v>
      </c>
      <c r="D7" s="93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92" t="s">
        <v>42</v>
      </c>
      <c r="D8" s="93"/>
      <c r="E8" s="80" t="s">
        <v>11</v>
      </c>
      <c r="F8" s="80"/>
      <c r="G8" s="13"/>
      <c r="H8" s="84">
        <v>13064411532</v>
      </c>
      <c r="I8" s="84"/>
    </row>
    <row r="9" spans="2:9" x14ac:dyDescent="0.25">
      <c r="B9" s="48" t="s">
        <v>12</v>
      </c>
      <c r="C9" s="92" t="s">
        <v>43</v>
      </c>
      <c r="D9" s="93"/>
      <c r="E9" s="80" t="s">
        <v>13</v>
      </c>
      <c r="F9" s="80"/>
      <c r="G9" s="13"/>
      <c r="H9" s="83"/>
      <c r="I9" s="83"/>
    </row>
    <row r="10" spans="2:9" x14ac:dyDescent="0.25">
      <c r="B10" s="48"/>
      <c r="C10" s="92"/>
      <c r="D10" s="93"/>
      <c r="E10" s="80" t="s">
        <v>14</v>
      </c>
      <c r="F10" s="80"/>
      <c r="G10" s="13"/>
      <c r="H10" s="81"/>
      <c r="I10" s="81"/>
    </row>
    <row r="11" spans="2:9" x14ac:dyDescent="0.25">
      <c r="B11" s="48"/>
      <c r="C11" s="94" t="s">
        <v>44</v>
      </c>
      <c r="D11" s="93"/>
      <c r="E11" s="80"/>
      <c r="F11" s="80"/>
      <c r="G11" s="13"/>
      <c r="H11" s="81"/>
      <c r="I11" s="81"/>
    </row>
    <row r="12" spans="2:9" x14ac:dyDescent="0.25">
      <c r="B12" s="49"/>
      <c r="C12" s="92" t="e">
        <f>#REF!</f>
        <v>#REF!</v>
      </c>
      <c r="D12" s="93"/>
      <c r="E12" s="95"/>
      <c r="F12" s="95"/>
      <c r="G12" s="14"/>
      <c r="H12" s="82"/>
      <c r="I12" s="82"/>
    </row>
    <row r="13" spans="2:9" ht="15.75" thickBot="1" x14ac:dyDescent="0.3">
      <c r="B13" s="15"/>
      <c r="C13" s="16"/>
      <c r="D13" s="16"/>
      <c r="E13" s="16"/>
      <c r="F13" s="74" t="s">
        <v>3</v>
      </c>
      <c r="G13" s="74"/>
      <c r="H13" s="74"/>
      <c r="I13" s="74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126" t="s">
        <v>185</v>
      </c>
      <c r="C15" s="50"/>
      <c r="D15" s="128" t="s">
        <v>70</v>
      </c>
      <c r="E15" s="129">
        <v>10</v>
      </c>
      <c r="F15" s="130">
        <v>16247.7</v>
      </c>
      <c r="G15" s="24">
        <f t="shared" ref="G15" si="0">ROUND(E15*F15,2)</f>
        <v>162477</v>
      </c>
      <c r="H15" s="131">
        <v>6499.08</v>
      </c>
      <c r="I15" s="26">
        <f t="shared" ref="I15" si="1">ROUND(E15*H15,2)</f>
        <v>64990.8</v>
      </c>
    </row>
    <row r="16" spans="2:9" x14ac:dyDescent="0.25">
      <c r="B16" s="126" t="s">
        <v>186</v>
      </c>
      <c r="C16" s="50"/>
      <c r="D16" s="128" t="s">
        <v>71</v>
      </c>
      <c r="E16" s="129">
        <v>10</v>
      </c>
      <c r="F16" s="130">
        <v>20821.82</v>
      </c>
      <c r="G16" s="24">
        <f t="shared" ref="G16:G17" si="2">ROUND(E16*F16,2)</f>
        <v>208218.2</v>
      </c>
      <c r="H16" s="131">
        <v>8328.73</v>
      </c>
      <c r="I16" s="26">
        <f t="shared" ref="I16:I17" si="3">ROUND(E16*H16,2)</f>
        <v>83287.3</v>
      </c>
    </row>
    <row r="17" spans="2:9" x14ac:dyDescent="0.25">
      <c r="B17" s="127">
        <v>4393462</v>
      </c>
      <c r="C17" s="50"/>
      <c r="D17" s="128" t="s">
        <v>72</v>
      </c>
      <c r="E17" s="129">
        <v>10</v>
      </c>
      <c r="F17" s="130">
        <v>10842.13</v>
      </c>
      <c r="G17" s="24">
        <f t="shared" si="2"/>
        <v>108421.3</v>
      </c>
      <c r="H17" s="131">
        <v>4336.8500000000004</v>
      </c>
      <c r="I17" s="26">
        <f t="shared" si="3"/>
        <v>43368.5</v>
      </c>
    </row>
    <row r="18" spans="2:9" x14ac:dyDescent="0.25">
      <c r="B18" s="75"/>
      <c r="C18" s="76"/>
      <c r="D18" s="76"/>
      <c r="E18" s="76"/>
      <c r="F18" s="77"/>
      <c r="G18" s="27"/>
      <c r="H18" s="28" t="s">
        <v>17</v>
      </c>
      <c r="I18" s="29">
        <f>SUM(I15:I17)</f>
        <v>191646.6</v>
      </c>
    </row>
    <row r="19" spans="2:9" x14ac:dyDescent="0.25">
      <c r="B19" s="30"/>
      <c r="C19" s="31"/>
      <c r="D19" s="32" t="s">
        <v>18</v>
      </c>
      <c r="E19" s="78">
        <f>SUM(G15:G17)</f>
        <v>479116.5</v>
      </c>
      <c r="F19" s="79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78">
        <f>SUM(I15:I17)</f>
        <v>191646.6</v>
      </c>
      <c r="F20" s="79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88">
        <f>E19-E20</f>
        <v>287469.90000000002</v>
      </c>
      <c r="F21" s="89"/>
      <c r="G21" s="36"/>
      <c r="H21" s="28" t="s">
        <v>23</v>
      </c>
      <c r="I21" s="37">
        <f>SUM(I18:I20)</f>
        <v>191646.6</v>
      </c>
    </row>
    <row r="22" spans="2:9" x14ac:dyDescent="0.25">
      <c r="B22" s="30"/>
      <c r="C22" s="31"/>
      <c r="D22" s="32"/>
      <c r="E22" s="90"/>
      <c r="F22" s="91"/>
      <c r="G22" s="38"/>
      <c r="H22" s="28" t="s">
        <v>24</v>
      </c>
      <c r="I22" s="37">
        <f>I21*0.05</f>
        <v>9582.33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85" t="s">
        <v>26</v>
      </c>
      <c r="C24" s="86"/>
      <c r="D24" s="86"/>
      <c r="E24" s="86"/>
      <c r="F24" s="87"/>
      <c r="G24" s="41"/>
      <c r="H24" s="42" t="s">
        <v>27</v>
      </c>
      <c r="I24" s="43">
        <f>SUM(I21:I23)</f>
        <v>201228.93</v>
      </c>
    </row>
  </sheetData>
  <autoFilter ref="B14:I24" xr:uid="{B248568E-AFD2-4979-8321-41A5C301CF07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4:F24"/>
    <mergeCell ref="F13:I13"/>
    <mergeCell ref="B18:F18"/>
    <mergeCell ref="E19:F19"/>
    <mergeCell ref="E20:F20"/>
    <mergeCell ref="E21:F21"/>
    <mergeCell ref="E22:F22"/>
  </mergeCells>
  <hyperlinks>
    <hyperlink ref="C11" r:id="rId1" xr:uid="{040AFB3C-07CE-4CC2-9085-4627C81BDA85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FC7F-0654-4F9C-A4A1-86021FBF1DE5}">
  <dimension ref="B1:I25"/>
  <sheetViews>
    <sheetView topLeftCell="A11" workbookViewId="0">
      <selection activeCell="H15" sqref="H15:H18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.2851562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8" t="s">
        <v>28</v>
      </c>
      <c r="F1" s="68"/>
      <c r="G1" s="44"/>
      <c r="H1" s="68" t="s">
        <v>31</v>
      </c>
      <c r="I1" s="69"/>
    </row>
    <row r="2" spans="2:9" ht="15" customHeight="1" x14ac:dyDescent="0.25">
      <c r="B2" s="4"/>
      <c r="E2" s="70"/>
      <c r="F2" s="70"/>
      <c r="G2" s="45"/>
      <c r="H2" s="70"/>
      <c r="I2" s="71"/>
    </row>
    <row r="3" spans="2:9" ht="15" customHeight="1" x14ac:dyDescent="0.25">
      <c r="B3" s="4"/>
      <c r="E3" s="70"/>
      <c r="F3" s="70"/>
      <c r="G3" s="45"/>
      <c r="H3" s="70"/>
      <c r="I3" s="71"/>
    </row>
    <row r="4" spans="2:9" ht="15" customHeight="1" x14ac:dyDescent="0.25">
      <c r="B4" s="4"/>
      <c r="E4" s="70"/>
      <c r="F4" s="70"/>
      <c r="G4" s="45"/>
      <c r="H4" s="70"/>
      <c r="I4" s="71"/>
    </row>
    <row r="5" spans="2:9" ht="15" customHeight="1" x14ac:dyDescent="0.25">
      <c r="B5" s="5"/>
      <c r="C5" s="1"/>
      <c r="D5" s="1"/>
      <c r="E5" s="72"/>
      <c r="F5" s="72"/>
      <c r="G5" s="46"/>
      <c r="H5" s="72"/>
      <c r="I5" s="73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92" t="s">
        <v>41</v>
      </c>
      <c r="D7" s="93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92" t="s">
        <v>42</v>
      </c>
      <c r="D8" s="93"/>
      <c r="E8" s="80" t="s">
        <v>11</v>
      </c>
      <c r="F8" s="80"/>
      <c r="G8" s="13"/>
      <c r="H8" s="84">
        <v>13064411532</v>
      </c>
      <c r="I8" s="84"/>
    </row>
    <row r="9" spans="2:9" x14ac:dyDescent="0.25">
      <c r="B9" s="48" t="s">
        <v>12</v>
      </c>
      <c r="C9" s="92" t="s">
        <v>43</v>
      </c>
      <c r="D9" s="93"/>
      <c r="E9" s="80" t="s">
        <v>13</v>
      </c>
      <c r="F9" s="80"/>
      <c r="G9" s="13"/>
      <c r="H9" s="83"/>
      <c r="I9" s="83"/>
    </row>
    <row r="10" spans="2:9" x14ac:dyDescent="0.25">
      <c r="B10" s="48"/>
      <c r="C10" s="92"/>
      <c r="D10" s="93"/>
      <c r="E10" s="80" t="s">
        <v>14</v>
      </c>
      <c r="F10" s="80"/>
      <c r="G10" s="13"/>
      <c r="H10" s="81"/>
      <c r="I10" s="81"/>
    </row>
    <row r="11" spans="2:9" x14ac:dyDescent="0.25">
      <c r="B11" s="48"/>
      <c r="C11" s="94" t="s">
        <v>44</v>
      </c>
      <c r="D11" s="93"/>
      <c r="E11" s="80"/>
      <c r="F11" s="80"/>
      <c r="G11" s="13"/>
      <c r="H11" s="81"/>
      <c r="I11" s="81"/>
    </row>
    <row r="12" spans="2:9" x14ac:dyDescent="0.25">
      <c r="B12" s="49"/>
      <c r="C12" s="92"/>
      <c r="D12" s="93"/>
      <c r="E12" s="95"/>
      <c r="F12" s="95"/>
      <c r="G12" s="14"/>
      <c r="H12" s="82"/>
      <c r="I12" s="82"/>
    </row>
    <row r="13" spans="2:9" ht="15.75" thickBot="1" x14ac:dyDescent="0.3">
      <c r="B13" s="15"/>
      <c r="C13" s="16"/>
      <c r="D13" s="16"/>
      <c r="E13" s="16"/>
      <c r="F13" s="74" t="s">
        <v>3</v>
      </c>
      <c r="G13" s="74"/>
      <c r="H13" s="74"/>
      <c r="I13" s="74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97" t="s">
        <v>80</v>
      </c>
      <c r="C15" s="50"/>
      <c r="D15" s="97" t="s">
        <v>84</v>
      </c>
      <c r="E15" s="52">
        <v>40</v>
      </c>
      <c r="F15" s="57">
        <v>6400</v>
      </c>
      <c r="G15" s="24">
        <f t="shared" ref="G15:G18" si="0">ROUND(E15*F15,2)</f>
        <v>256000</v>
      </c>
      <c r="H15" s="58">
        <v>2560</v>
      </c>
      <c r="I15" s="26">
        <f t="shared" ref="I15:I18" si="1">ROUND(E15*H15,2)</f>
        <v>102400</v>
      </c>
    </row>
    <row r="16" spans="2:9" x14ac:dyDescent="0.25">
      <c r="B16" s="97" t="s">
        <v>81</v>
      </c>
      <c r="C16" s="50"/>
      <c r="D16" s="97" t="s">
        <v>81</v>
      </c>
      <c r="E16" s="52">
        <v>36</v>
      </c>
      <c r="F16" s="57">
        <v>6200</v>
      </c>
      <c r="G16" s="24">
        <f t="shared" si="0"/>
        <v>223200</v>
      </c>
      <c r="H16" s="58">
        <v>2480</v>
      </c>
      <c r="I16" s="26">
        <f t="shared" si="1"/>
        <v>89280</v>
      </c>
    </row>
    <row r="17" spans="2:9" x14ac:dyDescent="0.25">
      <c r="B17" s="97" t="s">
        <v>82</v>
      </c>
      <c r="C17" s="50"/>
      <c r="D17" s="97" t="s">
        <v>82</v>
      </c>
      <c r="E17" s="52">
        <v>30</v>
      </c>
      <c r="F17" s="57">
        <v>12800</v>
      </c>
      <c r="G17" s="24"/>
      <c r="H17" s="58">
        <v>5120</v>
      </c>
      <c r="I17" s="26">
        <f t="shared" si="1"/>
        <v>153600</v>
      </c>
    </row>
    <row r="18" spans="2:9" x14ac:dyDescent="0.25">
      <c r="B18" s="97" t="s">
        <v>83</v>
      </c>
      <c r="C18" s="50"/>
      <c r="D18" s="97" t="s">
        <v>83</v>
      </c>
      <c r="E18" s="52">
        <v>64</v>
      </c>
      <c r="F18" s="57">
        <v>4500</v>
      </c>
      <c r="G18" s="24">
        <f t="shared" si="0"/>
        <v>288000</v>
      </c>
      <c r="H18" s="58">
        <v>1800</v>
      </c>
      <c r="I18" s="26">
        <f t="shared" si="1"/>
        <v>115200</v>
      </c>
    </row>
    <row r="19" spans="2:9" x14ac:dyDescent="0.25">
      <c r="B19" s="75"/>
      <c r="C19" s="76"/>
      <c r="D19" s="76"/>
      <c r="E19" s="76"/>
      <c r="F19" s="77"/>
      <c r="G19" s="27"/>
      <c r="H19" s="28" t="s">
        <v>17</v>
      </c>
      <c r="I19" s="29">
        <f>SUM(I15:I18)</f>
        <v>460480</v>
      </c>
    </row>
    <row r="20" spans="2:9" x14ac:dyDescent="0.25">
      <c r="B20" s="30"/>
      <c r="C20" s="31"/>
      <c r="D20" s="32" t="s">
        <v>18</v>
      </c>
      <c r="E20" s="78">
        <f>SUM(G15:G18)</f>
        <v>767200</v>
      </c>
      <c r="F20" s="79"/>
      <c r="G20" s="33"/>
      <c r="H20" s="28" t="s">
        <v>19</v>
      </c>
      <c r="I20" s="34">
        <v>0</v>
      </c>
    </row>
    <row r="21" spans="2:9" x14ac:dyDescent="0.25">
      <c r="B21" s="30"/>
      <c r="C21" s="31"/>
      <c r="D21" s="32" t="s">
        <v>20</v>
      </c>
      <c r="E21" s="78">
        <f>SUM(I15:I18)</f>
        <v>460480</v>
      </c>
      <c r="F21" s="79"/>
      <c r="G21" s="33"/>
      <c r="H21" s="35" t="s">
        <v>21</v>
      </c>
      <c r="I21" s="34">
        <v>0</v>
      </c>
    </row>
    <row r="22" spans="2:9" x14ac:dyDescent="0.25">
      <c r="B22" s="30"/>
      <c r="C22" s="31"/>
      <c r="D22" s="32" t="s">
        <v>22</v>
      </c>
      <c r="E22" s="88">
        <f>E20-E21</f>
        <v>306720</v>
      </c>
      <c r="F22" s="89"/>
      <c r="G22" s="36"/>
      <c r="H22" s="28" t="s">
        <v>23</v>
      </c>
      <c r="I22" s="37">
        <f>SUM(I19:I21)</f>
        <v>460480</v>
      </c>
    </row>
    <row r="23" spans="2:9" x14ac:dyDescent="0.25">
      <c r="B23" s="30"/>
      <c r="C23" s="31"/>
      <c r="D23" s="32"/>
      <c r="E23" s="90"/>
      <c r="F23" s="91"/>
      <c r="G23" s="38"/>
      <c r="H23" s="28" t="s">
        <v>24</v>
      </c>
      <c r="I23" s="37">
        <f>I22*0.05</f>
        <v>23024</v>
      </c>
    </row>
    <row r="24" spans="2:9" x14ac:dyDescent="0.25">
      <c r="B24" s="30"/>
      <c r="C24" s="31"/>
      <c r="D24" s="39"/>
      <c r="E24" s="39"/>
      <c r="F24" s="40"/>
      <c r="G24" s="40"/>
      <c r="H24" s="28" t="s">
        <v>25</v>
      </c>
      <c r="I24" s="34"/>
    </row>
    <row r="25" spans="2:9" ht="15.75" x14ac:dyDescent="0.25">
      <c r="B25" s="85" t="s">
        <v>26</v>
      </c>
      <c r="C25" s="86"/>
      <c r="D25" s="86"/>
      <c r="E25" s="86"/>
      <c r="F25" s="87"/>
      <c r="G25" s="41"/>
      <c r="H25" s="42" t="s">
        <v>27</v>
      </c>
      <c r="I25" s="43">
        <f>SUM(I22:I24)</f>
        <v>483504</v>
      </c>
    </row>
  </sheetData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5:F25"/>
    <mergeCell ref="F13:I13"/>
    <mergeCell ref="B19:F19"/>
    <mergeCell ref="E20:F20"/>
    <mergeCell ref="E21:F21"/>
    <mergeCell ref="E22:F22"/>
    <mergeCell ref="E23:F23"/>
  </mergeCells>
  <hyperlinks>
    <hyperlink ref="C11" r:id="rId1" xr:uid="{B455C8CF-BD4E-4884-91E2-D554C2956F95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224B-BC2F-465F-81CA-F8BD556D9C19}">
  <dimension ref="B1:I32"/>
  <sheetViews>
    <sheetView topLeftCell="A11" workbookViewId="0">
      <selection activeCell="E27" sqref="E27:F2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8" t="s">
        <v>28</v>
      </c>
      <c r="F1" s="68"/>
      <c r="G1" s="44"/>
      <c r="H1" s="68" t="s">
        <v>33</v>
      </c>
      <c r="I1" s="69"/>
    </row>
    <row r="2" spans="2:9" ht="15" customHeight="1" x14ac:dyDescent="0.25">
      <c r="B2" s="4"/>
      <c r="E2" s="70"/>
      <c r="F2" s="70"/>
      <c r="G2" s="45"/>
      <c r="H2" s="70"/>
      <c r="I2" s="71"/>
    </row>
    <row r="3" spans="2:9" ht="15" customHeight="1" x14ac:dyDescent="0.25">
      <c r="B3" s="4"/>
      <c r="E3" s="70"/>
      <c r="F3" s="70"/>
      <c r="G3" s="45"/>
      <c r="H3" s="70"/>
      <c r="I3" s="71"/>
    </row>
    <row r="4" spans="2:9" ht="15" customHeight="1" x14ac:dyDescent="0.25">
      <c r="B4" s="4"/>
      <c r="E4" s="70"/>
      <c r="F4" s="70"/>
      <c r="G4" s="45"/>
      <c r="H4" s="70"/>
      <c r="I4" s="71"/>
    </row>
    <row r="5" spans="2:9" ht="15" customHeight="1" x14ac:dyDescent="0.25">
      <c r="B5" s="5"/>
      <c r="C5" s="1"/>
      <c r="D5" s="1"/>
      <c r="E5" s="72"/>
      <c r="F5" s="72"/>
      <c r="G5" s="46"/>
      <c r="H5" s="72"/>
      <c r="I5" s="73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92" t="s">
        <v>41</v>
      </c>
      <c r="D7" s="93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92" t="s">
        <v>42</v>
      </c>
      <c r="D8" s="93"/>
      <c r="E8" s="80" t="s">
        <v>11</v>
      </c>
      <c r="F8" s="80"/>
      <c r="G8" s="13"/>
      <c r="H8" s="84">
        <v>13064411532</v>
      </c>
      <c r="I8" s="84"/>
    </row>
    <row r="9" spans="2:9" x14ac:dyDescent="0.25">
      <c r="B9" s="48" t="s">
        <v>12</v>
      </c>
      <c r="C9" s="92" t="s">
        <v>43</v>
      </c>
      <c r="D9" s="93"/>
      <c r="E9" s="80" t="s">
        <v>13</v>
      </c>
      <c r="F9" s="80"/>
      <c r="G9" s="13"/>
      <c r="H9" s="83"/>
      <c r="I9" s="83"/>
    </row>
    <row r="10" spans="2:9" x14ac:dyDescent="0.25">
      <c r="B10" s="48"/>
      <c r="C10" s="92"/>
      <c r="D10" s="93"/>
      <c r="E10" s="80" t="s">
        <v>14</v>
      </c>
      <c r="F10" s="80"/>
      <c r="G10" s="13"/>
      <c r="H10" s="81"/>
      <c r="I10" s="81"/>
    </row>
    <row r="11" spans="2:9" x14ac:dyDescent="0.25">
      <c r="B11" s="48"/>
      <c r="C11" s="94" t="s">
        <v>44</v>
      </c>
      <c r="D11" s="93"/>
      <c r="E11" s="80"/>
      <c r="F11" s="80"/>
      <c r="G11" s="13"/>
      <c r="H11" s="81"/>
      <c r="I11" s="81"/>
    </row>
    <row r="12" spans="2:9" x14ac:dyDescent="0.25">
      <c r="B12" s="49"/>
      <c r="C12" s="92" t="e">
        <f>#REF!</f>
        <v>#REF!</v>
      </c>
      <c r="D12" s="93"/>
      <c r="E12" s="95"/>
      <c r="F12" s="95"/>
      <c r="G12" s="14"/>
      <c r="H12" s="82"/>
      <c r="I12" s="82"/>
    </row>
    <row r="13" spans="2:9" ht="15.75" thickBot="1" x14ac:dyDescent="0.3">
      <c r="B13" s="15"/>
      <c r="C13" s="16"/>
      <c r="D13" s="16"/>
      <c r="E13" s="16"/>
      <c r="F13" s="74" t="s">
        <v>3</v>
      </c>
      <c r="G13" s="74"/>
      <c r="H13" s="74"/>
      <c r="I13" s="74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51" t="s">
        <v>62</v>
      </c>
      <c r="C15" s="22"/>
      <c r="D15" s="97" t="s">
        <v>73</v>
      </c>
      <c r="E15" s="55">
        <v>3</v>
      </c>
      <c r="F15" s="57">
        <v>61945.72</v>
      </c>
      <c r="G15" s="24">
        <f>ROUND(E15*F15,2)</f>
        <v>185837.16</v>
      </c>
      <c r="H15" s="58">
        <v>24778.29</v>
      </c>
      <c r="I15" s="26">
        <f t="shared" ref="I15" si="0">ROUND(E15*H15,2)</f>
        <v>74334.87</v>
      </c>
    </row>
    <row r="16" spans="2:9" x14ac:dyDescent="0.25">
      <c r="B16" s="51" t="s">
        <v>62</v>
      </c>
      <c r="C16" s="22"/>
      <c r="D16" s="97" t="s">
        <v>74</v>
      </c>
      <c r="E16" s="55">
        <v>3</v>
      </c>
      <c r="F16" s="57">
        <v>59935.9</v>
      </c>
      <c r="G16" s="24">
        <f t="shared" ref="G16:G25" si="1">ROUND(E16*F16,2)</f>
        <v>179807.7</v>
      </c>
      <c r="H16" s="58">
        <v>23974.36</v>
      </c>
      <c r="I16" s="26">
        <f t="shared" ref="I16:I25" si="2">ROUND(E16*H16,2)</f>
        <v>71923.08</v>
      </c>
    </row>
    <row r="17" spans="2:9" x14ac:dyDescent="0.25">
      <c r="B17" s="51" t="s">
        <v>62</v>
      </c>
      <c r="C17" s="22"/>
      <c r="D17" s="97" t="s">
        <v>75</v>
      </c>
      <c r="E17" s="55">
        <v>3</v>
      </c>
      <c r="F17" s="57">
        <v>65466.7</v>
      </c>
      <c r="G17" s="24">
        <f t="shared" si="1"/>
        <v>196400.1</v>
      </c>
      <c r="H17" s="58">
        <v>26186.68</v>
      </c>
      <c r="I17" s="26">
        <f t="shared" si="2"/>
        <v>78560.039999999994</v>
      </c>
    </row>
    <row r="18" spans="2:9" x14ac:dyDescent="0.25">
      <c r="B18" s="51" t="s">
        <v>62</v>
      </c>
      <c r="C18" s="22"/>
      <c r="D18" s="97" t="s">
        <v>76</v>
      </c>
      <c r="E18" s="55">
        <v>2</v>
      </c>
      <c r="F18" s="57">
        <v>76922.38</v>
      </c>
      <c r="G18" s="24">
        <f t="shared" si="1"/>
        <v>153844.76</v>
      </c>
      <c r="H18" s="58">
        <v>30768.95</v>
      </c>
      <c r="I18" s="26">
        <f t="shared" si="2"/>
        <v>61537.9</v>
      </c>
    </row>
    <row r="19" spans="2:9" x14ac:dyDescent="0.25">
      <c r="B19" s="51" t="s">
        <v>62</v>
      </c>
      <c r="C19" s="22"/>
      <c r="D19" s="97" t="s">
        <v>77</v>
      </c>
      <c r="E19" s="55">
        <v>2</v>
      </c>
      <c r="F19" s="57">
        <v>89790.32</v>
      </c>
      <c r="G19" s="24">
        <f t="shared" si="1"/>
        <v>179580.64</v>
      </c>
      <c r="H19" s="58">
        <v>35916.129999999997</v>
      </c>
      <c r="I19" s="26">
        <f t="shared" si="2"/>
        <v>71832.259999999995</v>
      </c>
    </row>
    <row r="20" spans="2:9" x14ac:dyDescent="0.25">
      <c r="B20" s="97" t="s">
        <v>62</v>
      </c>
      <c r="C20" s="22"/>
      <c r="D20" s="97" t="s">
        <v>78</v>
      </c>
      <c r="E20" s="55">
        <v>2</v>
      </c>
      <c r="F20" s="57">
        <v>93190.06</v>
      </c>
      <c r="G20" s="24">
        <f t="shared" si="1"/>
        <v>186380.12</v>
      </c>
      <c r="H20" s="58">
        <v>37276.019999999997</v>
      </c>
      <c r="I20" s="26">
        <f t="shared" si="2"/>
        <v>74552.039999999994</v>
      </c>
    </row>
    <row r="21" spans="2:9" x14ac:dyDescent="0.25">
      <c r="B21" s="97" t="s">
        <v>62</v>
      </c>
      <c r="C21" s="22"/>
      <c r="D21" s="97" t="s">
        <v>79</v>
      </c>
      <c r="E21" s="55">
        <v>2</v>
      </c>
      <c r="F21" s="57">
        <v>42617.2</v>
      </c>
      <c r="G21" s="24">
        <f t="shared" si="1"/>
        <v>85234.4</v>
      </c>
      <c r="H21" s="58">
        <v>17046.88</v>
      </c>
      <c r="I21" s="26">
        <f t="shared" si="2"/>
        <v>34093.760000000002</v>
      </c>
    </row>
    <row r="22" spans="2:9" x14ac:dyDescent="0.25">
      <c r="B22" s="97" t="s">
        <v>62</v>
      </c>
      <c r="C22" s="22"/>
      <c r="D22" s="97" t="s">
        <v>187</v>
      </c>
      <c r="E22" s="55">
        <v>2</v>
      </c>
      <c r="F22" s="57">
        <v>40714.019999999997</v>
      </c>
      <c r="G22" s="24">
        <f t="shared" si="1"/>
        <v>81428.039999999994</v>
      </c>
      <c r="H22" s="58">
        <v>16285.61</v>
      </c>
      <c r="I22" s="26">
        <f t="shared" si="2"/>
        <v>32571.22</v>
      </c>
    </row>
    <row r="23" spans="2:9" x14ac:dyDescent="0.25">
      <c r="B23" s="97" t="s">
        <v>62</v>
      </c>
      <c r="C23" s="22"/>
      <c r="D23" s="97" t="s">
        <v>188</v>
      </c>
      <c r="E23" s="55">
        <v>2</v>
      </c>
      <c r="F23" s="57">
        <v>44230.239999999998</v>
      </c>
      <c r="G23" s="24"/>
      <c r="H23" s="58">
        <v>17692.099999999999</v>
      </c>
      <c r="I23" s="26">
        <f>ROUND(E23*H23,2)</f>
        <v>35384.199999999997</v>
      </c>
    </row>
    <row r="24" spans="2:9" x14ac:dyDescent="0.25">
      <c r="B24" s="97" t="s">
        <v>62</v>
      </c>
      <c r="C24" s="22"/>
      <c r="D24" s="97" t="s">
        <v>189</v>
      </c>
      <c r="E24" s="55">
        <v>2</v>
      </c>
      <c r="F24" s="57">
        <v>50006</v>
      </c>
      <c r="G24" s="24"/>
      <c r="H24" s="58">
        <v>20002.400000000001</v>
      </c>
      <c r="I24" s="26">
        <f>ROUND(E24*H24,2)</f>
        <v>40004.800000000003</v>
      </c>
    </row>
    <row r="25" spans="2:9" x14ac:dyDescent="0.25">
      <c r="B25" s="97" t="s">
        <v>62</v>
      </c>
      <c r="C25" s="22"/>
      <c r="D25" s="97" t="s">
        <v>190</v>
      </c>
      <c r="E25" s="55">
        <v>2</v>
      </c>
      <c r="F25" s="57">
        <v>74433.98</v>
      </c>
      <c r="G25" s="24">
        <f t="shared" si="1"/>
        <v>148867.96</v>
      </c>
      <c r="H25" s="58">
        <v>29773.59</v>
      </c>
      <c r="I25" s="26">
        <f t="shared" si="2"/>
        <v>59547.18</v>
      </c>
    </row>
    <row r="26" spans="2:9" x14ac:dyDescent="0.25">
      <c r="B26" s="75"/>
      <c r="C26" s="76"/>
      <c r="D26" s="76"/>
      <c r="E26" s="76"/>
      <c r="F26" s="77"/>
      <c r="G26" s="27"/>
      <c r="H26" s="28" t="s">
        <v>17</v>
      </c>
      <c r="I26" s="29">
        <f>SUM(I15:I25)</f>
        <v>634341.35000000009</v>
      </c>
    </row>
    <row r="27" spans="2:9" x14ac:dyDescent="0.25">
      <c r="B27" s="30"/>
      <c r="C27" s="31"/>
      <c r="D27" s="32" t="s">
        <v>18</v>
      </c>
      <c r="E27" s="78">
        <f>SUM(G15:G25)</f>
        <v>1397380.88</v>
      </c>
      <c r="F27" s="79"/>
      <c r="G27" s="33"/>
      <c r="H27" s="28" t="s">
        <v>19</v>
      </c>
      <c r="I27" s="34">
        <v>0</v>
      </c>
    </row>
    <row r="28" spans="2:9" x14ac:dyDescent="0.25">
      <c r="B28" s="30"/>
      <c r="C28" s="31"/>
      <c r="D28" s="32" t="s">
        <v>20</v>
      </c>
      <c r="E28" s="78">
        <f>SUM(I15:I25)</f>
        <v>634341.35000000009</v>
      </c>
      <c r="F28" s="79"/>
      <c r="G28" s="33"/>
      <c r="H28" s="35" t="s">
        <v>21</v>
      </c>
      <c r="I28" s="34">
        <v>0</v>
      </c>
    </row>
    <row r="29" spans="2:9" x14ac:dyDescent="0.25">
      <c r="B29" s="30"/>
      <c r="C29" s="31"/>
      <c r="D29" s="32" t="s">
        <v>22</v>
      </c>
      <c r="E29" s="88">
        <f>E27-E28</f>
        <v>763039.5299999998</v>
      </c>
      <c r="F29" s="89"/>
      <c r="G29" s="36"/>
      <c r="H29" s="28" t="s">
        <v>23</v>
      </c>
      <c r="I29" s="37">
        <f>SUM(I26:I28)</f>
        <v>634341.35000000009</v>
      </c>
    </row>
    <row r="30" spans="2:9" x14ac:dyDescent="0.25">
      <c r="B30" s="30"/>
      <c r="C30" s="31"/>
      <c r="D30" s="32"/>
      <c r="E30" s="90"/>
      <c r="F30" s="91"/>
      <c r="G30" s="38"/>
      <c r="H30" s="28" t="s">
        <v>24</v>
      </c>
      <c r="I30" s="37">
        <f>I29*0.05</f>
        <v>31717.067500000005</v>
      </c>
    </row>
    <row r="31" spans="2:9" x14ac:dyDescent="0.25">
      <c r="B31" s="30"/>
      <c r="C31" s="31"/>
      <c r="D31" s="39"/>
      <c r="E31" s="39"/>
      <c r="F31" s="40"/>
      <c r="G31" s="40"/>
      <c r="H31" s="28" t="s">
        <v>25</v>
      </c>
      <c r="I31" s="34"/>
    </row>
    <row r="32" spans="2:9" ht="15.75" x14ac:dyDescent="0.25">
      <c r="B32" s="85" t="s">
        <v>26</v>
      </c>
      <c r="C32" s="86"/>
      <c r="D32" s="86"/>
      <c r="E32" s="86"/>
      <c r="F32" s="87"/>
      <c r="G32" s="41"/>
      <c r="H32" s="42" t="s">
        <v>27</v>
      </c>
      <c r="I32" s="43">
        <f>SUM(I29:I31)</f>
        <v>666058.4175000001</v>
      </c>
    </row>
  </sheetData>
  <autoFilter ref="B14:I32" xr:uid="{066E224B-BC2F-465F-81CA-F8BD556D9C19}"/>
  <mergeCells count="25">
    <mergeCell ref="B32:F32"/>
    <mergeCell ref="F13:I13"/>
    <mergeCell ref="B26:F26"/>
    <mergeCell ref="E27:F27"/>
    <mergeCell ref="E28:F28"/>
    <mergeCell ref="E29:F29"/>
    <mergeCell ref="E30:F30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hyperlinks>
    <hyperlink ref="C11" r:id="rId1" xr:uid="{C5551846-0571-4EC6-AF0A-E8EE469EC197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q U e R q w A A A D 3 A A A A E g A A A E N v b m Z p Z y 9 Q Y W N r Y W d l L n h t b I S P Q Q u C M B z F 7 0 H f Q X Z 3 m 4 s g Z E 7 C a 0 I Q R N e h Q 0 f 6 X 7 j Z / G 4 d + k h 9 h Z S y u n V 8 7 / 3 g v f e 4 3 X k 6 t E 1 w V Z 3 V B h I U Y Y o C 6 y S U s j G g E g Q G p W K 5 4 H t Z n G W l g p E G G w + 2 T F D t 3 C U m x H u P / Q q b r i K M 0 o i c 8 t 2 h q F U r 0 Q f W / + F Q w 1 R b K C T 4 8 b V G M B y x D W Z r h i k n s 8 l z D V + A j Y O n 9 M f k W d + 4 v l N C Q Z h t O Z k l J + 8 P 4 g k A A P / / A w B Q S w M E F A A C A A g A A A A h A B F 8 z I L n A Q A A x Q Q A A B M A A A B G b 3 J t d W x h c y 9 T Z W N 0 a W 9 u M S 5 t h F L f j 5 p A E H 4 3 u f 9 h s v e C C S X h T l 9 6 b R N O u d Z E w A K 2 a U o f E K e V u O 6 a 3 c X z Y v z f u 0 C v G I S W F 2 a + m f 3 m m x 8 S M 5 V z B l H 9 t x 8 G A 7 l J B a 7 h l k x 4 w d Q L 8 J / w B c U u p 7 R M 9 I L P c K T y S O A 9 U F Q 3 A 9 B f x A u R o U b c Y 4 b U + s r F d s X 5 1 n j K K V o T z h Q y J Q 0 y e Z s s J Q q Z B M 8 M R R I w n I r 8 g P A G P l K + S i l 4 a b b J d e g F n K L S I 2 H G s m S K c q v 4 P i l r v 3 I n j a a k V + j B t m y r U j s 0 g R W U m q B E g U O z l n 1 L Q t z x g 2 4 2 5 n s I + b M s u 4 r T l V Y d b f O 9 U f d l 2 q P r F 4 9 c K b 5 r P a q D 8 1 Q q 3 + g g N z t 4 A r V B A R N O i x 2 7 L I 9 U b + Q P b H S X N U / E T 3 d I T C D T V K X k 3 L C 7 x 3 3 K 1 j q / C v x l r e H K r q m N P i G v n C a c S I 3 Z J V a b d 4 1 5 3 5 i j x h w 3 p j 0 m 5 5 K k Z L M u m C 7 8 u 5 Z / 3 / J H L X / c 8 s s S T e v 6 5 h S W B 9 z a Z z X Q E j P a 4 z E B 9 d 2 B 8 f 2 S 8 w e 8 + 1 C d D O h M u A 6 R S e A t H P 8 b 6 Y 0 v o z j w 3 P C / C T D z n 4 L Q c + J Z 4 P c m T 5 3 Y 7 Q 2 6 n j O b 9 0 Y X T h i D v / Q e / 6 F l 8 S n w + / k j Z + 5 G E L o L M m z m H H G h r q e s Q a O 9 A / N 0 a q 8 7 E G s U l i M z Z O u c / e q 6 k H b K e X g z y F l X 9 Y f f A A A A / / 8 D A F B L A Q I t A B Q A B g A I A A A A I Q A q 3 a p A 0 g A A A D c B A A A T A A A A A A A A A A A A A A A A A A A A A A B b Q 2 9 u d G V u d F 9 U e X B l c 1 0 u e G 1 s U E s B A i 0 A F A A C A A g A A A A h A L a l H k a s A A A A 9 w A A A B I A A A A A A A A A A A A A A A A A C w M A A E N v b m Z p Z y 9 Q Y W N r Y W d l L n h t b F B L A Q I t A B Q A A g A I A A A A I Q A R f M y C 5 w E A A M U E A A A T A A A A A A A A A A A A A A A A A O c D A A B G b 3 J t d W x h c y 9 T Z W N 0 a W 9 u M S 5 t U E s F B g A A A A A D A A M A w g A A A P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E A A A A A A A A M g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1 b n R 5 J T I w b 2 Y l M j B W Z X J t a W x s a W 9 u J T I w T U 9 R J T I w e G x z e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T V U M T k 6 N D U 6 M z M u M D k 5 N j I y N V o i L z 4 8 R W 5 0 c n k g V H l w Z T 0 i R m l s b E N v b H V t b l R 5 c G V z I i B W Y W x 1 Z T 0 i c 0 J n Q U F B Q U F B Q U E 9 P S I v P j x F b n R y e S B U e X B l P S J G a W x s Q 2 9 s d W 1 u T m F t Z X M i I F Z h b H V l P S J z W y Z x d W 9 0 O 0 5 h b W U m c X V v d D s s J n F 1 b 3 Q 7 R G F 0 Y S 5 D b 2 x 1 b W 4 x J n F 1 b 3 Q 7 L C Z x d W 9 0 O 0 R h d G E u Q 2 9 s d W 1 u M i Z x d W 9 0 O y w m c X V v d D t E Y X R h L k N v b H V t b j M m c X V v d D s s J n F 1 b 3 Q 7 R G F 0 Y S 5 D b 2 x 1 b W 4 0 J n F 1 b 3 Q 7 L C Z x d W 9 0 O 0 R h d G E u Q 2 9 s d W 1 u N S Z x d W 9 0 O y w m c X V v d D t E Y X R h L k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T E 3 N D Q 5 M C 0 w O T d i L T Q z Z G M t Y j k 5 M i 0 w N j F j N W J i M T I y Z T U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C b 3 R 0 b 2 0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R X h w Y W 5 k Z W Q l M j B E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1 b n R 5 J T I w b 2 Y l M j B W Z X J t a W x s a W 9 u J T I w T U 9 R J T I w e G x z e C 9 T b 3 J 0 Z W Q l M j B S b 3 d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D I c w H 4 J T R I H H E O 3 Y 2 J 1 4 A A A A A A I A A A A A A B B m A A A A A Q A A I A A A A G 7 Y P F g c 0 L V H v j 8 X G A R x u s k 8 R p U n g 9 1 L M X e X u 3 X p G w w C A A A A A A 6 A A A A A A g A A I A A A A E 8 N I Y o r W G M J e Q k z p C 2 M H V O 3 J N 7 D R g / B 0 N n J C I c n O y l Y U A A A A P q e R 9 r 6 U r v C A Z k b 5 C l s 8 F Z h U 8 + z X c S j T C V B h l P y U l F v l T 9 + 8 k X b 8 w 1 W 0 0 x E h V b G J t 0 A v d j G W d d 0 g H e a S C / G + j a H j X / j O o S 4 5 J 1 9 2 n w M n m + n Q A A A A F 0 4 j T u U 3 2 A O d r x 7 2 5 w 8 t E X + m v u F w 8 9 f G S f 5 l y k d t 6 x C J s D I M Y S 1 E 7 5 n S P V W r v 0 B E E r c I b N m M w R 7 M m t R j N y u J / 8 = < / D a t a M a s h u p > 
</file>

<file path=customXml/itemProps1.xml><?xml version="1.0" encoding="utf-8"?>
<ds:datastoreItem xmlns:ds="http://schemas.openxmlformats.org/officeDocument/2006/customXml" ds:itemID="{1ECA8376-DD3C-4FED-B721-B7ABE66EF7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MOQ Batteries</vt:lpstr>
      <vt:lpstr>MOQ Filter</vt:lpstr>
      <vt:lpstr>MOQ Inframe Overhaul kit</vt:lpstr>
      <vt:lpstr>MOQ Turbos</vt:lpstr>
      <vt:lpstr>MOQ Injectors</vt:lpstr>
      <vt:lpstr>MOQ Cylinder Head</vt:lpstr>
      <vt:lpstr>MOQ Crankshaft</vt:lpstr>
      <vt:lpstr>MOQ Tires</vt:lpstr>
      <vt:lpstr>MOQ Undercarriage</vt:lpstr>
      <vt:lpstr>MOQ 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Budgen</dc:creator>
  <cp:lastModifiedBy>Tska0734</cp:lastModifiedBy>
  <cp:lastPrinted>2024-09-11T14:12:41Z</cp:lastPrinted>
  <dcterms:created xsi:type="dcterms:W3CDTF">2024-03-27T02:49:14Z</dcterms:created>
  <dcterms:modified xsi:type="dcterms:W3CDTF">2024-12-12T19:34:40Z</dcterms:modified>
</cp:coreProperties>
</file>