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shi\Downloads\"/>
    </mc:Choice>
  </mc:AlternateContent>
  <xr:revisionPtr revIDLastSave="0" documentId="13_ncr:1_{F0DA71A2-1F6D-4594-9130-8466D17B94B4}" xr6:coauthVersionLast="47" xr6:coauthVersionMax="47" xr10:uidLastSave="{00000000-0000-0000-0000-000000000000}"/>
  <bookViews>
    <workbookView xWindow="-120" yWindow="-120" windowWidth="20640" windowHeight="11160" firstSheet="1" activeTab="1" xr2:uid="{EAC116F2-D257-4308-B3E1-626B33CB1430}"/>
  </bookViews>
  <sheets>
    <sheet name="CAT 16G MOTOR GRADER" sheetId="24" r:id="rId1"/>
    <sheet name="CAT 730 ARTICULATED TRUCK" sheetId="32" r:id="rId2"/>
    <sheet name="CAT 730 ARTICULATED TRUCK 2" sheetId="33" r:id="rId3"/>
    <sheet name="CAT 730 ARTICULATED TRUCK 3" sheetId="34" r:id="rId4"/>
    <sheet name="CAT 730 ARTICULATED TRUCK 4" sheetId="35" r:id="rId5"/>
    <sheet name="CAT 730C2 ARTICULATED TRUCK" sheetId="36" r:id="rId6"/>
    <sheet name="CAT 730C2 ARTICULATED TRUCK 3" sheetId="38" r:id="rId7"/>
    <sheet name="CAT 740 ARTICULATED TRUCK" sheetId="39" r:id="rId8"/>
    <sheet name="CAT 740 ARTICULATED TRUCK 2" sheetId="40" r:id="rId9"/>
    <sheet name="CAT 740 ARTICULATED TRUCK 3" sheetId="41" r:id="rId10"/>
    <sheet name="CAT 740 ARTICULATED TRUCK 4" sheetId="42" r:id="rId11"/>
    <sheet name="CAT 740B ARTICULATED TRUCK" sheetId="43" r:id="rId12"/>
    <sheet name="CAT 740B ARTICULATED TRUCK 2" sheetId="44" r:id="rId13"/>
    <sheet name="CAT 740B ARTICULATED TRUCK 3" sheetId="45" r:id="rId14"/>
    <sheet name="CAT 930K WHEEL LOADER" sheetId="26" r:id="rId15"/>
    <sheet name="CAT 930K WHEEL LOADER 2" sheetId="27" r:id="rId16"/>
    <sheet name="CAT 962G WHEEL LOADER" sheetId="28" r:id="rId17"/>
    <sheet name="CAT 966H WHEEL LOADER" sheetId="29" r:id="rId18"/>
    <sheet name="CAT 980H WHEEL LOADER" sheetId="51" r:id="rId19"/>
    <sheet name="CAT D6T DOZER" sheetId="16" r:id="rId20"/>
    <sheet name="CAT D6R DOZER" sheetId="17" r:id="rId21"/>
    <sheet name="CAT D8R DOZER" sheetId="15" r:id="rId22"/>
    <sheet name="CAT D8R II DOZER" sheetId="18" r:id="rId23"/>
    <sheet name="CAT IT62H INTEGRATED " sheetId="31" r:id="rId24"/>
    <sheet name="CAT M320F WHEELED EXCAVATOR" sheetId="21" r:id="rId25"/>
    <sheet name="JD 135G EXCAVATOR" sheetId="46" r:id="rId26"/>
    <sheet name="JD 135G EXCAVATOR 2" sheetId="47" r:id="rId27"/>
    <sheet name="JD 135G EXCAVATOR 3" sheetId="48" r:id="rId28"/>
    <sheet name="JD 245G LC EXCAVATOR" sheetId="49" r:id="rId29"/>
    <sheet name="JD 245G LC EXCAVATOR 2" sheetId="50" r:id="rId30"/>
    <sheet name="JD 245G LC EXCAVATOR 3" sheetId="52" r:id="rId31"/>
    <sheet name="JD 245G LC EXCAVATOR 4" sheetId="53" r:id="rId32"/>
    <sheet name="JD 245G LC EXCAVATOR 5" sheetId="54" r:id="rId33"/>
    <sheet name="JD 245G LC EXCAVATOR 6" sheetId="55" r:id="rId34"/>
    <sheet name="JD 325G SKID STEER" sheetId="56" r:id="rId35"/>
    <sheet name="JD 325G CTL SKID STEER" sheetId="57" r:id="rId36"/>
    <sheet name="JD 325G HF SKID STEER" sheetId="58" r:id="rId37"/>
    <sheet name="JD 329D TRACK LOADER" sheetId="59" r:id="rId38"/>
    <sheet name="JD 333E TRACK LOADER" sheetId="60" r:id="rId39"/>
    <sheet name="JD 345GLC EXCAVATOR " sheetId="61" r:id="rId40"/>
    <sheet name="JD 345GLC EXCAVATOR 2" sheetId="62" r:id="rId41"/>
    <sheet name="JD 345GLC EXCAVATOR 3" sheetId="63" r:id="rId42"/>
    <sheet name="JD 350GLC EXCAVATOR" sheetId="64" r:id="rId43"/>
    <sheet name="JD 35P EXCAVATOR " sheetId="65" r:id="rId44"/>
    <sheet name="JD 470GLC EXCAVATOR" sheetId="66" r:id="rId45"/>
    <sheet name="JD 470GLC EXCAVATOR 2" sheetId="67" r:id="rId46"/>
    <sheet name="JD 50G EXCAVATOR" sheetId="68" r:id="rId47"/>
    <sheet name="JD 75P EXACAVATOR" sheetId="81" r:id="rId48"/>
    <sheet name="JD 524K WHEEL LOADER" sheetId="69" r:id="rId49"/>
    <sheet name="JD 524L WHEEL LOADER" sheetId="70" r:id="rId50"/>
    <sheet name="JD 544G WHEEL LOADER" sheetId="71" r:id="rId51"/>
    <sheet name="JD 544G WHEEL LOADER 2" sheetId="72" r:id="rId52"/>
    <sheet name="JD 544K WHEEL LOADER" sheetId="73" r:id="rId53"/>
    <sheet name="JD 544K WHEEL LOADER 2" sheetId="74" r:id="rId54"/>
    <sheet name="JD 650J DOZER" sheetId="75" r:id="rId55"/>
    <sheet name="JD 650J DOZER 2" sheetId="76" r:id="rId56"/>
    <sheet name="JD650K DOZER" sheetId="77" r:id="rId57"/>
    <sheet name="JD 650P DOZER" sheetId="78" r:id="rId58"/>
    <sheet name="JD 700L DOZER" sheetId="79" r:id="rId59"/>
    <sheet name="JD 750K DOZER" sheetId="80" r:id="rId60"/>
    <sheet name="JD 764 HSD" sheetId="82" r:id="rId61"/>
    <sheet name="JD 872G MOTOR GRADER" sheetId="84" r:id="rId62"/>
    <sheet name="Sheet1" sheetId="110" r:id="rId63"/>
    <sheet name="End Sheet" sheetId="7" r:id="rId6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9" i="84" l="1"/>
  <c r="G49" i="84"/>
  <c r="F49" i="84"/>
  <c r="P10" i="84" s="1"/>
  <c r="K48" i="84"/>
  <c r="H48" i="84"/>
  <c r="L48" i="84" s="1"/>
  <c r="K47" i="84"/>
  <c r="H47" i="84"/>
  <c r="L47" i="84" s="1"/>
  <c r="R46" i="84"/>
  <c r="K46" i="84"/>
  <c r="H46" i="84"/>
  <c r="L46" i="84" s="1"/>
  <c r="R45" i="84"/>
  <c r="K45" i="84"/>
  <c r="K44" i="84"/>
  <c r="K43" i="84"/>
  <c r="H43" i="84"/>
  <c r="L43" i="84" s="1"/>
  <c r="K42" i="84"/>
  <c r="H42" i="84"/>
  <c r="L42" i="84" s="1"/>
  <c r="K41" i="84"/>
  <c r="H41" i="84"/>
  <c r="L41" i="84" s="1"/>
  <c r="K40" i="84"/>
  <c r="H40" i="84"/>
  <c r="L40" i="84" s="1"/>
  <c r="R39" i="84"/>
  <c r="K39" i="84"/>
  <c r="K38" i="84"/>
  <c r="K37" i="84"/>
  <c r="H37" i="84"/>
  <c r="L37" i="84" s="1"/>
  <c r="K36" i="84"/>
  <c r="H36" i="84"/>
  <c r="L36" i="84" s="1"/>
  <c r="K35" i="84"/>
  <c r="H35" i="84"/>
  <c r="L35" i="84" s="1"/>
  <c r="R34" i="84"/>
  <c r="K34" i="84"/>
  <c r="H34" i="84"/>
  <c r="L34" i="84" s="1"/>
  <c r="K33" i="84"/>
  <c r="R32" i="84"/>
  <c r="K32" i="84"/>
  <c r="K31" i="84"/>
  <c r="H31" i="84"/>
  <c r="L31" i="84" s="1"/>
  <c r="K30" i="84"/>
  <c r="H30" i="84"/>
  <c r="L30" i="84" s="1"/>
  <c r="K29" i="84"/>
  <c r="H29" i="84"/>
  <c r="L29" i="84" s="1"/>
  <c r="R28" i="84"/>
  <c r="K28" i="84"/>
  <c r="H28" i="84"/>
  <c r="L28" i="84" s="1"/>
  <c r="K27" i="84"/>
  <c r="K26" i="84"/>
  <c r="K25" i="84"/>
  <c r="H25" i="84"/>
  <c r="L25" i="84" s="1"/>
  <c r="K24" i="84"/>
  <c r="H24" i="84"/>
  <c r="L24" i="84" s="1"/>
  <c r="K23" i="84"/>
  <c r="H23" i="84"/>
  <c r="L23" i="84" s="1"/>
  <c r="K22" i="84"/>
  <c r="H22" i="84"/>
  <c r="L22" i="84" s="1"/>
  <c r="R21" i="84"/>
  <c r="K21" i="84"/>
  <c r="K20" i="84"/>
  <c r="K19" i="84"/>
  <c r="H19" i="84"/>
  <c r="L19" i="84" s="1"/>
  <c r="K18" i="84"/>
  <c r="H18" i="84"/>
  <c r="L18" i="84" s="1"/>
  <c r="R17" i="84"/>
  <c r="I17" i="84"/>
  <c r="H17" i="84"/>
  <c r="E15" i="84"/>
  <c r="H44" i="84" s="1"/>
  <c r="L44" i="84" s="1"/>
  <c r="P8" i="84"/>
  <c r="P1" i="84"/>
  <c r="Q49" i="82"/>
  <c r="G49" i="82"/>
  <c r="F49" i="82"/>
  <c r="P10" i="82" s="1"/>
  <c r="K48" i="82"/>
  <c r="H48" i="82"/>
  <c r="L48" i="82" s="1"/>
  <c r="K47" i="82"/>
  <c r="H47" i="82"/>
  <c r="L47" i="82" s="1"/>
  <c r="U47" i="82" s="1"/>
  <c r="R46" i="82"/>
  <c r="K46" i="82"/>
  <c r="H46" i="82"/>
  <c r="L46" i="82" s="1"/>
  <c r="V46" i="82" s="1"/>
  <c r="K45" i="82"/>
  <c r="R44" i="82"/>
  <c r="K44" i="82"/>
  <c r="K43" i="82"/>
  <c r="H43" i="82"/>
  <c r="L43" i="82" s="1"/>
  <c r="K42" i="82"/>
  <c r="H42" i="82"/>
  <c r="L42" i="82" s="1"/>
  <c r="K41" i="82"/>
  <c r="H41" i="82"/>
  <c r="L41" i="82" s="1"/>
  <c r="R40" i="82"/>
  <c r="K40" i="82"/>
  <c r="H40" i="82"/>
  <c r="L40" i="82" s="1"/>
  <c r="M40" i="82" s="1"/>
  <c r="K39" i="82"/>
  <c r="R38" i="82"/>
  <c r="K38" i="82"/>
  <c r="K37" i="82"/>
  <c r="H37" i="82"/>
  <c r="L37" i="82" s="1"/>
  <c r="M37" i="82" s="1"/>
  <c r="K36" i="82"/>
  <c r="H36" i="82"/>
  <c r="L36" i="82" s="1"/>
  <c r="K35" i="82"/>
  <c r="H35" i="82"/>
  <c r="L35" i="82" s="1"/>
  <c r="R34" i="82"/>
  <c r="K34" i="82"/>
  <c r="H34" i="82"/>
  <c r="L34" i="82" s="1"/>
  <c r="V34" i="82" s="1"/>
  <c r="K33" i="82"/>
  <c r="R32" i="82"/>
  <c r="K32" i="82"/>
  <c r="K31" i="82"/>
  <c r="H31" i="82"/>
  <c r="L31" i="82" s="1"/>
  <c r="K30" i="82"/>
  <c r="H30" i="82"/>
  <c r="L30" i="82" s="1"/>
  <c r="K29" i="82"/>
  <c r="H29" i="82"/>
  <c r="L29" i="82" s="1"/>
  <c r="R28" i="82"/>
  <c r="K28" i="82"/>
  <c r="H28" i="82"/>
  <c r="L28" i="82" s="1"/>
  <c r="K27" i="82"/>
  <c r="R26" i="82"/>
  <c r="K26" i="82"/>
  <c r="K25" i="82"/>
  <c r="H25" i="82"/>
  <c r="L25" i="82" s="1"/>
  <c r="M25" i="82" s="1"/>
  <c r="K24" i="82"/>
  <c r="H24" i="82"/>
  <c r="L24" i="82" s="1"/>
  <c r="K23" i="82"/>
  <c r="H23" i="82"/>
  <c r="L23" i="82" s="1"/>
  <c r="R22" i="82"/>
  <c r="K22" i="82"/>
  <c r="H22" i="82"/>
  <c r="L22" i="82" s="1"/>
  <c r="K21" i="82"/>
  <c r="R20" i="82"/>
  <c r="K20" i="82"/>
  <c r="K19" i="82"/>
  <c r="H19" i="82"/>
  <c r="L19" i="82" s="1"/>
  <c r="K18" i="82"/>
  <c r="H18" i="82"/>
  <c r="L18" i="82" s="1"/>
  <c r="R17" i="82"/>
  <c r="R47" i="82" s="1"/>
  <c r="V47" i="82" s="1"/>
  <c r="I17" i="82"/>
  <c r="H17" i="82"/>
  <c r="E15" i="82"/>
  <c r="H44" i="82" s="1"/>
  <c r="L44" i="82" s="1"/>
  <c r="P8" i="82"/>
  <c r="P1" i="82"/>
  <c r="Q49" i="81"/>
  <c r="G49" i="81"/>
  <c r="F49" i="81"/>
  <c r="P10" i="81" s="1"/>
  <c r="L48" i="81"/>
  <c r="K48" i="81"/>
  <c r="M48" i="81" s="1"/>
  <c r="H48" i="81"/>
  <c r="L47" i="81"/>
  <c r="K47" i="81"/>
  <c r="H47" i="81"/>
  <c r="R46" i="81"/>
  <c r="K46" i="81"/>
  <c r="H46" i="81"/>
  <c r="L46" i="81" s="1"/>
  <c r="K45" i="81"/>
  <c r="R44" i="81"/>
  <c r="K44" i="81"/>
  <c r="R43" i="81"/>
  <c r="L43" i="81"/>
  <c r="V43" i="81" s="1"/>
  <c r="K43" i="81"/>
  <c r="M43" i="81" s="1"/>
  <c r="H43" i="81"/>
  <c r="L42" i="81"/>
  <c r="K42" i="81"/>
  <c r="M42" i="81" s="1"/>
  <c r="H42" i="81"/>
  <c r="L41" i="81"/>
  <c r="K41" i="81"/>
  <c r="H41" i="81"/>
  <c r="R40" i="81"/>
  <c r="K40" i="81"/>
  <c r="H40" i="81"/>
  <c r="L40" i="81" s="1"/>
  <c r="K39" i="81"/>
  <c r="R38" i="81"/>
  <c r="K38" i="81"/>
  <c r="R37" i="81"/>
  <c r="K37" i="81"/>
  <c r="H37" i="81"/>
  <c r="L37" i="81" s="1"/>
  <c r="K36" i="81"/>
  <c r="I36" i="81"/>
  <c r="H36" i="81"/>
  <c r="L36" i="81" s="1"/>
  <c r="L35" i="81"/>
  <c r="K35" i="81"/>
  <c r="M35" i="81" s="1"/>
  <c r="H35" i="81"/>
  <c r="R34" i="81"/>
  <c r="L34" i="81"/>
  <c r="K34" i="81"/>
  <c r="H34" i="81"/>
  <c r="K33" i="81"/>
  <c r="R32" i="81"/>
  <c r="K32" i="81"/>
  <c r="R31" i="81"/>
  <c r="L31" i="81"/>
  <c r="K31" i="81"/>
  <c r="H31" i="81"/>
  <c r="K30" i="81"/>
  <c r="H30" i="81"/>
  <c r="I30" i="81" s="1"/>
  <c r="K29" i="81"/>
  <c r="H29" i="81"/>
  <c r="L29" i="81" s="1"/>
  <c r="R28" i="81"/>
  <c r="L28" i="81"/>
  <c r="K28" i="81"/>
  <c r="M28" i="81" s="1"/>
  <c r="H28" i="81"/>
  <c r="K27" i="81"/>
  <c r="R26" i="81"/>
  <c r="K26" i="81"/>
  <c r="R25" i="81"/>
  <c r="L25" i="81"/>
  <c r="K25" i="81"/>
  <c r="M25" i="81" s="1"/>
  <c r="H25" i="81"/>
  <c r="K24" i="81"/>
  <c r="H24" i="81"/>
  <c r="L24" i="81" s="1"/>
  <c r="L23" i="81"/>
  <c r="K23" i="81"/>
  <c r="H23" i="81"/>
  <c r="R22" i="81"/>
  <c r="K22" i="81"/>
  <c r="H22" i="81"/>
  <c r="L22" i="81" s="1"/>
  <c r="K21" i="81"/>
  <c r="R20" i="81"/>
  <c r="K20" i="81"/>
  <c r="R19" i="81"/>
  <c r="K19" i="81"/>
  <c r="H19" i="81"/>
  <c r="L19" i="81" s="1"/>
  <c r="K18" i="81"/>
  <c r="I18" i="81"/>
  <c r="H18" i="81"/>
  <c r="L18" i="81" s="1"/>
  <c r="R17" i="81"/>
  <c r="R47" i="81" s="1"/>
  <c r="I17" i="81"/>
  <c r="H17" i="81"/>
  <c r="E15" i="81"/>
  <c r="H44" i="81" s="1"/>
  <c r="L44" i="81" s="1"/>
  <c r="P8" i="81"/>
  <c r="P1" i="81"/>
  <c r="Q49" i="80"/>
  <c r="G49" i="80"/>
  <c r="F49" i="80"/>
  <c r="P10" i="80" s="1"/>
  <c r="K48" i="80"/>
  <c r="K47" i="80"/>
  <c r="K46" i="80"/>
  <c r="K45" i="80"/>
  <c r="K44" i="80"/>
  <c r="K43" i="80"/>
  <c r="K42" i="80"/>
  <c r="K41" i="80"/>
  <c r="K40" i="80"/>
  <c r="K39" i="80"/>
  <c r="K38" i="80"/>
  <c r="K37" i="80"/>
  <c r="K36" i="80"/>
  <c r="K35" i="80"/>
  <c r="K34" i="80"/>
  <c r="K33" i="80"/>
  <c r="K32" i="80"/>
  <c r="K31" i="80"/>
  <c r="K30" i="80"/>
  <c r="K29" i="80"/>
  <c r="K28" i="80"/>
  <c r="K27" i="80"/>
  <c r="K26" i="80"/>
  <c r="K25" i="80"/>
  <c r="K24" i="80"/>
  <c r="K23" i="80"/>
  <c r="K22" i="80"/>
  <c r="K21" i="80"/>
  <c r="K20" i="80"/>
  <c r="K19" i="80"/>
  <c r="K18" i="80"/>
  <c r="R17" i="80"/>
  <c r="I17" i="80"/>
  <c r="H17" i="80"/>
  <c r="E15" i="80"/>
  <c r="P1" i="80"/>
  <c r="P8" i="80" s="1"/>
  <c r="Q49" i="79"/>
  <c r="G49" i="79"/>
  <c r="F49" i="79"/>
  <c r="P10" i="79" s="1"/>
  <c r="K48" i="79"/>
  <c r="H48" i="79"/>
  <c r="L48" i="79" s="1"/>
  <c r="K47" i="79"/>
  <c r="H47" i="79"/>
  <c r="L47" i="79" s="1"/>
  <c r="K46" i="79"/>
  <c r="H46" i="79"/>
  <c r="L46" i="79" s="1"/>
  <c r="K45" i="79"/>
  <c r="K44" i="79"/>
  <c r="K43" i="79"/>
  <c r="H43" i="79"/>
  <c r="L43" i="79" s="1"/>
  <c r="K42" i="79"/>
  <c r="H42" i="79"/>
  <c r="L42" i="79" s="1"/>
  <c r="K41" i="79"/>
  <c r="H41" i="79"/>
  <c r="L41" i="79" s="1"/>
  <c r="K40" i="79"/>
  <c r="H40" i="79"/>
  <c r="L40" i="79" s="1"/>
  <c r="K39" i="79"/>
  <c r="K38" i="79"/>
  <c r="K37" i="79"/>
  <c r="H37" i="79"/>
  <c r="L37" i="79" s="1"/>
  <c r="K36" i="79"/>
  <c r="H36" i="79"/>
  <c r="L36" i="79" s="1"/>
  <c r="K35" i="79"/>
  <c r="H35" i="79"/>
  <c r="L35" i="79" s="1"/>
  <c r="K34" i="79"/>
  <c r="H34" i="79"/>
  <c r="L34" i="79" s="1"/>
  <c r="K33" i="79"/>
  <c r="K32" i="79"/>
  <c r="K31" i="79"/>
  <c r="H31" i="79"/>
  <c r="L31" i="79" s="1"/>
  <c r="K30" i="79"/>
  <c r="H30" i="79"/>
  <c r="L30" i="79" s="1"/>
  <c r="K29" i="79"/>
  <c r="H29" i="79"/>
  <c r="L29" i="79" s="1"/>
  <c r="K28" i="79"/>
  <c r="H28" i="79"/>
  <c r="L28" i="79" s="1"/>
  <c r="R27" i="79"/>
  <c r="K27" i="79"/>
  <c r="K26" i="79"/>
  <c r="K25" i="79"/>
  <c r="H25" i="79"/>
  <c r="L25" i="79" s="1"/>
  <c r="K24" i="79"/>
  <c r="H24" i="79"/>
  <c r="L24" i="79" s="1"/>
  <c r="K23" i="79"/>
  <c r="H23" i="79"/>
  <c r="L23" i="79" s="1"/>
  <c r="R22" i="79"/>
  <c r="K22" i="79"/>
  <c r="H22" i="79"/>
  <c r="L22" i="79" s="1"/>
  <c r="K21" i="79"/>
  <c r="K20" i="79"/>
  <c r="K19" i="79"/>
  <c r="H19" i="79"/>
  <c r="L19" i="79" s="1"/>
  <c r="K18" i="79"/>
  <c r="H18" i="79"/>
  <c r="L18" i="79" s="1"/>
  <c r="R17" i="79"/>
  <c r="I17" i="79"/>
  <c r="H17" i="79"/>
  <c r="I37" i="79" s="1"/>
  <c r="E15" i="79"/>
  <c r="H44" i="79" s="1"/>
  <c r="L44" i="79" s="1"/>
  <c r="P8" i="79"/>
  <c r="P1" i="79"/>
  <c r="Q49" i="78"/>
  <c r="G49" i="78"/>
  <c r="F49" i="78"/>
  <c r="P10" i="78" s="1"/>
  <c r="K48" i="78"/>
  <c r="H48" i="78"/>
  <c r="L48" i="78" s="1"/>
  <c r="K47" i="78"/>
  <c r="H47" i="78"/>
  <c r="L47" i="78" s="1"/>
  <c r="R46" i="78"/>
  <c r="K46" i="78"/>
  <c r="H46" i="78"/>
  <c r="L46" i="78" s="1"/>
  <c r="K45" i="78"/>
  <c r="K44" i="78"/>
  <c r="K43" i="78"/>
  <c r="H43" i="78"/>
  <c r="L43" i="78" s="1"/>
  <c r="K42" i="78"/>
  <c r="H42" i="78"/>
  <c r="L42" i="78" s="1"/>
  <c r="K41" i="78"/>
  <c r="H41" i="78"/>
  <c r="L41" i="78" s="1"/>
  <c r="R40" i="78"/>
  <c r="K40" i="78"/>
  <c r="H40" i="78"/>
  <c r="L40" i="78" s="1"/>
  <c r="K39" i="78"/>
  <c r="K38" i="78"/>
  <c r="K37" i="78"/>
  <c r="H37" i="78"/>
  <c r="L37" i="78" s="1"/>
  <c r="K36" i="78"/>
  <c r="H36" i="78"/>
  <c r="L36" i="78" s="1"/>
  <c r="K35" i="78"/>
  <c r="H35" i="78"/>
  <c r="L35" i="78" s="1"/>
  <c r="R34" i="78"/>
  <c r="K34" i="78"/>
  <c r="H34" i="78"/>
  <c r="L34" i="78" s="1"/>
  <c r="K33" i="78"/>
  <c r="K32" i="78"/>
  <c r="K31" i="78"/>
  <c r="H31" i="78"/>
  <c r="L31" i="78" s="1"/>
  <c r="K30" i="78"/>
  <c r="H30" i="78"/>
  <c r="L30" i="78" s="1"/>
  <c r="K29" i="78"/>
  <c r="H29" i="78"/>
  <c r="L29" i="78" s="1"/>
  <c r="R28" i="78"/>
  <c r="K28" i="78"/>
  <c r="H28" i="78"/>
  <c r="L28" i="78" s="1"/>
  <c r="K27" i="78"/>
  <c r="K26" i="78"/>
  <c r="K25" i="78"/>
  <c r="H25" i="78"/>
  <c r="L25" i="78" s="1"/>
  <c r="K24" i="78"/>
  <c r="H24" i="78"/>
  <c r="L24" i="78" s="1"/>
  <c r="K23" i="78"/>
  <c r="H23" i="78"/>
  <c r="L23" i="78" s="1"/>
  <c r="R22" i="78"/>
  <c r="K22" i="78"/>
  <c r="H22" i="78"/>
  <c r="L22" i="78" s="1"/>
  <c r="K21" i="78"/>
  <c r="K20" i="78"/>
  <c r="K19" i="78"/>
  <c r="H19" i="78"/>
  <c r="L19" i="78" s="1"/>
  <c r="K18" i="78"/>
  <c r="H18" i="78"/>
  <c r="L18" i="78" s="1"/>
  <c r="R17" i="78"/>
  <c r="R47" i="78" s="1"/>
  <c r="I17" i="78"/>
  <c r="H17" i="78"/>
  <c r="E15" i="78"/>
  <c r="H44" i="78" s="1"/>
  <c r="L44" i="78" s="1"/>
  <c r="P8" i="78"/>
  <c r="P1" i="78"/>
  <c r="Q49" i="77"/>
  <c r="G49" i="77"/>
  <c r="F49" i="77"/>
  <c r="P10" i="77" s="1"/>
  <c r="K48" i="77"/>
  <c r="H48" i="77"/>
  <c r="L48" i="77" s="1"/>
  <c r="K47" i="77"/>
  <c r="H47" i="77"/>
  <c r="L47" i="77" s="1"/>
  <c r="R46" i="77"/>
  <c r="K46" i="77"/>
  <c r="H46" i="77"/>
  <c r="L46" i="77" s="1"/>
  <c r="K45" i="77"/>
  <c r="H45" i="77"/>
  <c r="L45" i="77" s="1"/>
  <c r="R44" i="77"/>
  <c r="K44" i="77"/>
  <c r="R43" i="77"/>
  <c r="K43" i="77"/>
  <c r="H43" i="77"/>
  <c r="L43" i="77" s="1"/>
  <c r="K42" i="77"/>
  <c r="H42" i="77"/>
  <c r="L42" i="77" s="1"/>
  <c r="K41" i="77"/>
  <c r="H41" i="77"/>
  <c r="L41" i="77" s="1"/>
  <c r="R40" i="77"/>
  <c r="K40" i="77"/>
  <c r="H40" i="77"/>
  <c r="L40" i="77" s="1"/>
  <c r="K39" i="77"/>
  <c r="H39" i="77"/>
  <c r="L39" i="77" s="1"/>
  <c r="R38" i="77"/>
  <c r="K38" i="77"/>
  <c r="R37" i="77"/>
  <c r="K37" i="77"/>
  <c r="H37" i="77"/>
  <c r="L37" i="77" s="1"/>
  <c r="K36" i="77"/>
  <c r="H36" i="77"/>
  <c r="L36" i="77" s="1"/>
  <c r="K35" i="77"/>
  <c r="H35" i="77"/>
  <c r="L35" i="77" s="1"/>
  <c r="R34" i="77"/>
  <c r="K34" i="77"/>
  <c r="H34" i="77"/>
  <c r="L34" i="77" s="1"/>
  <c r="K33" i="77"/>
  <c r="H33" i="77"/>
  <c r="L33" i="77" s="1"/>
  <c r="R32" i="77"/>
  <c r="K32" i="77"/>
  <c r="R31" i="77"/>
  <c r="K31" i="77"/>
  <c r="H31" i="77"/>
  <c r="L31" i="77" s="1"/>
  <c r="K30" i="77"/>
  <c r="H30" i="77"/>
  <c r="L30" i="77" s="1"/>
  <c r="K29" i="77"/>
  <c r="H29" i="77"/>
  <c r="L29" i="77" s="1"/>
  <c r="R28" i="77"/>
  <c r="K28" i="77"/>
  <c r="H28" i="77"/>
  <c r="L28" i="77" s="1"/>
  <c r="K27" i="77"/>
  <c r="H27" i="77"/>
  <c r="L27" i="77" s="1"/>
  <c r="R26" i="77"/>
  <c r="K26" i="77"/>
  <c r="R25" i="77"/>
  <c r="K25" i="77"/>
  <c r="H25" i="77"/>
  <c r="L25" i="77" s="1"/>
  <c r="K24" i="77"/>
  <c r="H24" i="77"/>
  <c r="L24" i="77" s="1"/>
  <c r="K23" i="77"/>
  <c r="H23" i="77"/>
  <c r="L23" i="77" s="1"/>
  <c r="R22" i="77"/>
  <c r="K22" i="77"/>
  <c r="H22" i="77"/>
  <c r="L22" i="77" s="1"/>
  <c r="K21" i="77"/>
  <c r="H21" i="77"/>
  <c r="L21" i="77" s="1"/>
  <c r="R20" i="77"/>
  <c r="K20" i="77"/>
  <c r="R19" i="77"/>
  <c r="K19" i="77"/>
  <c r="H19" i="77"/>
  <c r="L19" i="77" s="1"/>
  <c r="K18" i="77"/>
  <c r="H18" i="77"/>
  <c r="L18" i="77" s="1"/>
  <c r="R17" i="77"/>
  <c r="R47" i="77" s="1"/>
  <c r="I17" i="77"/>
  <c r="H17" i="77"/>
  <c r="E15" i="77"/>
  <c r="H44" i="77" s="1"/>
  <c r="L44" i="77" s="1"/>
  <c r="P8" i="77"/>
  <c r="P1" i="77"/>
  <c r="Q49" i="76"/>
  <c r="G49" i="76"/>
  <c r="F49" i="76"/>
  <c r="P10" i="76" s="1"/>
  <c r="K48" i="76"/>
  <c r="H48" i="76"/>
  <c r="L48" i="76" s="1"/>
  <c r="K47" i="76"/>
  <c r="H47" i="76"/>
  <c r="L47" i="76" s="1"/>
  <c r="K46" i="76"/>
  <c r="H46" i="76"/>
  <c r="L46" i="76" s="1"/>
  <c r="M46" i="76" s="1"/>
  <c r="R45" i="76"/>
  <c r="K45" i="76"/>
  <c r="K44" i="76"/>
  <c r="K43" i="76"/>
  <c r="H43" i="76"/>
  <c r="L43" i="76" s="1"/>
  <c r="K42" i="76"/>
  <c r="H42" i="76"/>
  <c r="L42" i="76" s="1"/>
  <c r="K41" i="76"/>
  <c r="H41" i="76"/>
  <c r="L41" i="76" s="1"/>
  <c r="R40" i="76"/>
  <c r="K40" i="76"/>
  <c r="H40" i="76"/>
  <c r="L40" i="76" s="1"/>
  <c r="R39" i="76"/>
  <c r="K39" i="76"/>
  <c r="K38" i="76"/>
  <c r="K37" i="76"/>
  <c r="H37" i="76"/>
  <c r="L37" i="76" s="1"/>
  <c r="K36" i="76"/>
  <c r="H36" i="76"/>
  <c r="L36" i="76" s="1"/>
  <c r="K35" i="76"/>
  <c r="H35" i="76"/>
  <c r="L35" i="76" s="1"/>
  <c r="R34" i="76"/>
  <c r="K34" i="76"/>
  <c r="H34" i="76"/>
  <c r="L34" i="76" s="1"/>
  <c r="K33" i="76"/>
  <c r="K32" i="76"/>
  <c r="K31" i="76"/>
  <c r="H31" i="76"/>
  <c r="L31" i="76" s="1"/>
  <c r="K30" i="76"/>
  <c r="H30" i="76"/>
  <c r="L30" i="76" s="1"/>
  <c r="K29" i="76"/>
  <c r="H29" i="76"/>
  <c r="L29" i="76" s="1"/>
  <c r="K28" i="76"/>
  <c r="H28" i="76"/>
  <c r="L28" i="76" s="1"/>
  <c r="R27" i="76"/>
  <c r="K27" i="76"/>
  <c r="K26" i="76"/>
  <c r="K25" i="76"/>
  <c r="H25" i="76"/>
  <c r="L25" i="76" s="1"/>
  <c r="K24" i="76"/>
  <c r="H24" i="76"/>
  <c r="L24" i="76" s="1"/>
  <c r="K23" i="76"/>
  <c r="H23" i="76"/>
  <c r="L23" i="76" s="1"/>
  <c r="R22" i="76"/>
  <c r="K22" i="76"/>
  <c r="H22" i="76"/>
  <c r="L22" i="76" s="1"/>
  <c r="K21" i="76"/>
  <c r="K20" i="76"/>
  <c r="K19" i="76"/>
  <c r="H19" i="76"/>
  <c r="L19" i="76" s="1"/>
  <c r="K18" i="76"/>
  <c r="H18" i="76"/>
  <c r="L18" i="76" s="1"/>
  <c r="R17" i="76"/>
  <c r="R33" i="76" s="1"/>
  <c r="I17" i="76"/>
  <c r="H17" i="76"/>
  <c r="E15" i="76"/>
  <c r="H44" i="76" s="1"/>
  <c r="L44" i="76" s="1"/>
  <c r="P8" i="76"/>
  <c r="P1" i="76"/>
  <c r="Q49" i="75"/>
  <c r="G49" i="75"/>
  <c r="F49" i="75"/>
  <c r="P10" i="75" s="1"/>
  <c r="K48" i="75"/>
  <c r="H48" i="75"/>
  <c r="L48" i="75" s="1"/>
  <c r="K47" i="75"/>
  <c r="H47" i="75"/>
  <c r="L47" i="75" s="1"/>
  <c r="R46" i="75"/>
  <c r="K46" i="75"/>
  <c r="H46" i="75"/>
  <c r="L46" i="75" s="1"/>
  <c r="K45" i="75"/>
  <c r="K44" i="75"/>
  <c r="K43" i="75"/>
  <c r="H43" i="75"/>
  <c r="L43" i="75" s="1"/>
  <c r="K42" i="75"/>
  <c r="H42" i="75"/>
  <c r="L42" i="75" s="1"/>
  <c r="K41" i="75"/>
  <c r="H41" i="75"/>
  <c r="L41" i="75" s="1"/>
  <c r="R40" i="75"/>
  <c r="K40" i="75"/>
  <c r="H40" i="75"/>
  <c r="L40" i="75" s="1"/>
  <c r="K39" i="75"/>
  <c r="R38" i="75"/>
  <c r="K38" i="75"/>
  <c r="K37" i="75"/>
  <c r="H37" i="75"/>
  <c r="L37" i="75" s="1"/>
  <c r="K36" i="75"/>
  <c r="H36" i="75"/>
  <c r="L36" i="75" s="1"/>
  <c r="K35" i="75"/>
  <c r="H35" i="75"/>
  <c r="L35" i="75" s="1"/>
  <c r="R34" i="75"/>
  <c r="K34" i="75"/>
  <c r="H34" i="75"/>
  <c r="L34" i="75" s="1"/>
  <c r="M34" i="75" s="1"/>
  <c r="K33" i="75"/>
  <c r="R32" i="75"/>
  <c r="K32" i="75"/>
  <c r="K31" i="75"/>
  <c r="H31" i="75"/>
  <c r="L31" i="75" s="1"/>
  <c r="K30" i="75"/>
  <c r="H30" i="75"/>
  <c r="L30" i="75" s="1"/>
  <c r="K29" i="75"/>
  <c r="H29" i="75"/>
  <c r="L29" i="75" s="1"/>
  <c r="R28" i="75"/>
  <c r="K28" i="75"/>
  <c r="H28" i="75"/>
  <c r="L28" i="75" s="1"/>
  <c r="R27" i="75"/>
  <c r="K27" i="75"/>
  <c r="R26" i="75"/>
  <c r="K26" i="75"/>
  <c r="K25" i="75"/>
  <c r="H25" i="75"/>
  <c r="L25" i="75" s="1"/>
  <c r="K24" i="75"/>
  <c r="H24" i="75"/>
  <c r="L24" i="75" s="1"/>
  <c r="R23" i="75"/>
  <c r="K23" i="75"/>
  <c r="H23" i="75"/>
  <c r="L23" i="75" s="1"/>
  <c r="K22" i="75"/>
  <c r="H22" i="75"/>
  <c r="L22" i="75" s="1"/>
  <c r="R21" i="75"/>
  <c r="K21" i="75"/>
  <c r="R20" i="75"/>
  <c r="K20" i="75"/>
  <c r="K19" i="75"/>
  <c r="H19" i="75"/>
  <c r="L19" i="75" s="1"/>
  <c r="K18" i="75"/>
  <c r="H18" i="75"/>
  <c r="L18" i="75" s="1"/>
  <c r="R17" i="75"/>
  <c r="I17" i="75"/>
  <c r="H17" i="75"/>
  <c r="E15" i="75"/>
  <c r="H44" i="75" s="1"/>
  <c r="L44" i="75" s="1"/>
  <c r="P8" i="75"/>
  <c r="P1" i="75"/>
  <c r="Q49" i="74"/>
  <c r="G49" i="74"/>
  <c r="F49" i="74"/>
  <c r="P10" i="74" s="1"/>
  <c r="R48" i="74"/>
  <c r="K48" i="74"/>
  <c r="H48" i="74"/>
  <c r="L48" i="74" s="1"/>
  <c r="U48" i="74" s="1"/>
  <c r="R47" i="74"/>
  <c r="K47" i="74"/>
  <c r="H47" i="74"/>
  <c r="L47" i="74" s="1"/>
  <c r="R46" i="74"/>
  <c r="K46" i="74"/>
  <c r="H46" i="74"/>
  <c r="L46" i="74" s="1"/>
  <c r="K45" i="74"/>
  <c r="H45" i="74"/>
  <c r="L45" i="74" s="1"/>
  <c r="R44" i="74"/>
  <c r="K44" i="74"/>
  <c r="R43" i="74"/>
  <c r="K43" i="74"/>
  <c r="H43" i="74"/>
  <c r="L43" i="74" s="1"/>
  <c r="V43" i="74" s="1"/>
  <c r="R42" i="74"/>
  <c r="K42" i="74"/>
  <c r="H42" i="74"/>
  <c r="L42" i="74" s="1"/>
  <c r="R41" i="74"/>
  <c r="K41" i="74"/>
  <c r="H41" i="74"/>
  <c r="L41" i="74" s="1"/>
  <c r="R40" i="74"/>
  <c r="K40" i="74"/>
  <c r="H40" i="74"/>
  <c r="L40" i="74" s="1"/>
  <c r="K39" i="74"/>
  <c r="H39" i="74"/>
  <c r="L39" i="74" s="1"/>
  <c r="R38" i="74"/>
  <c r="K38" i="74"/>
  <c r="R37" i="74"/>
  <c r="K37" i="74"/>
  <c r="H37" i="74"/>
  <c r="L37" i="74" s="1"/>
  <c r="R36" i="74"/>
  <c r="K36" i="74"/>
  <c r="H36" i="74"/>
  <c r="L36" i="74" s="1"/>
  <c r="R35" i="74"/>
  <c r="K35" i="74"/>
  <c r="H35" i="74"/>
  <c r="L35" i="74" s="1"/>
  <c r="R34" i="74"/>
  <c r="K34" i="74"/>
  <c r="H34" i="74"/>
  <c r="L34" i="74" s="1"/>
  <c r="K33" i="74"/>
  <c r="H33" i="74"/>
  <c r="L33" i="74" s="1"/>
  <c r="R32" i="74"/>
  <c r="K32" i="74"/>
  <c r="R31" i="74"/>
  <c r="K31" i="74"/>
  <c r="H31" i="74"/>
  <c r="L31" i="74" s="1"/>
  <c r="R30" i="74"/>
  <c r="K30" i="74"/>
  <c r="H30" i="74"/>
  <c r="L30" i="74" s="1"/>
  <c r="R29" i="74"/>
  <c r="K29" i="74"/>
  <c r="H29" i="74"/>
  <c r="L29" i="74" s="1"/>
  <c r="R28" i="74"/>
  <c r="K28" i="74"/>
  <c r="H28" i="74"/>
  <c r="L28" i="74" s="1"/>
  <c r="K27" i="74"/>
  <c r="H27" i="74"/>
  <c r="L27" i="74" s="1"/>
  <c r="R26" i="74"/>
  <c r="K26" i="74"/>
  <c r="R25" i="74"/>
  <c r="K25" i="74"/>
  <c r="H25" i="74"/>
  <c r="L25" i="74" s="1"/>
  <c r="R24" i="74"/>
  <c r="K24" i="74"/>
  <c r="H24" i="74"/>
  <c r="L24" i="74" s="1"/>
  <c r="R23" i="74"/>
  <c r="K23" i="74"/>
  <c r="H23" i="74"/>
  <c r="L23" i="74" s="1"/>
  <c r="R22" i="74"/>
  <c r="K22" i="74"/>
  <c r="H22" i="74"/>
  <c r="L22" i="74" s="1"/>
  <c r="K21" i="74"/>
  <c r="H21" i="74"/>
  <c r="L21" i="74" s="1"/>
  <c r="R20" i="74"/>
  <c r="K20" i="74"/>
  <c r="R19" i="74"/>
  <c r="K19" i="74"/>
  <c r="H19" i="74"/>
  <c r="L19" i="74" s="1"/>
  <c r="R18" i="74"/>
  <c r="K18" i="74"/>
  <c r="H18" i="74"/>
  <c r="L18" i="74" s="1"/>
  <c r="R17" i="74"/>
  <c r="R45" i="74" s="1"/>
  <c r="U45" i="74" s="1"/>
  <c r="I17" i="74"/>
  <c r="H17" i="74"/>
  <c r="E15" i="74"/>
  <c r="H44" i="74" s="1"/>
  <c r="L44" i="74" s="1"/>
  <c r="M44" i="74" s="1"/>
  <c r="P8" i="74"/>
  <c r="P1" i="74"/>
  <c r="Q49" i="73"/>
  <c r="G49" i="73"/>
  <c r="F49" i="73"/>
  <c r="P10" i="73" s="1"/>
  <c r="R48" i="73"/>
  <c r="K48" i="73"/>
  <c r="H48" i="73"/>
  <c r="L48" i="73" s="1"/>
  <c r="U48" i="73" s="1"/>
  <c r="R47" i="73"/>
  <c r="K47" i="73"/>
  <c r="H47" i="73"/>
  <c r="L47" i="73" s="1"/>
  <c r="R46" i="73"/>
  <c r="K46" i="73"/>
  <c r="H46" i="73"/>
  <c r="L46" i="73" s="1"/>
  <c r="K45" i="73"/>
  <c r="R44" i="73"/>
  <c r="K44" i="73"/>
  <c r="R43" i="73"/>
  <c r="K43" i="73"/>
  <c r="H43" i="73"/>
  <c r="L43" i="73" s="1"/>
  <c r="V43" i="73" s="1"/>
  <c r="R42" i="73"/>
  <c r="K42" i="73"/>
  <c r="H42" i="73"/>
  <c r="L42" i="73" s="1"/>
  <c r="U42" i="73" s="1"/>
  <c r="R41" i="73"/>
  <c r="K41" i="73"/>
  <c r="H41" i="73"/>
  <c r="L41" i="73" s="1"/>
  <c r="R40" i="73"/>
  <c r="K40" i="73"/>
  <c r="H40" i="73"/>
  <c r="L40" i="73" s="1"/>
  <c r="K39" i="73"/>
  <c r="R38" i="73"/>
  <c r="K38" i="73"/>
  <c r="R37" i="73"/>
  <c r="K37" i="73"/>
  <c r="H37" i="73"/>
  <c r="L37" i="73" s="1"/>
  <c r="R36" i="73"/>
  <c r="K36" i="73"/>
  <c r="H36" i="73"/>
  <c r="L36" i="73" s="1"/>
  <c r="R35" i="73"/>
  <c r="K35" i="73"/>
  <c r="H35" i="73"/>
  <c r="L35" i="73" s="1"/>
  <c r="R34" i="73"/>
  <c r="K34" i="73"/>
  <c r="H34" i="73"/>
  <c r="L34" i="73" s="1"/>
  <c r="K33" i="73"/>
  <c r="R32" i="73"/>
  <c r="K32" i="73"/>
  <c r="R31" i="73"/>
  <c r="K31" i="73"/>
  <c r="H31" i="73"/>
  <c r="L31" i="73" s="1"/>
  <c r="R30" i="73"/>
  <c r="K30" i="73"/>
  <c r="H30" i="73"/>
  <c r="L30" i="73" s="1"/>
  <c r="R29" i="73"/>
  <c r="K29" i="73"/>
  <c r="H29" i="73"/>
  <c r="L29" i="73" s="1"/>
  <c r="R28" i="73"/>
  <c r="K28" i="73"/>
  <c r="H28" i="73"/>
  <c r="L28" i="73" s="1"/>
  <c r="K27" i="73"/>
  <c r="R26" i="73"/>
  <c r="K26" i="73"/>
  <c r="R25" i="73"/>
  <c r="K25" i="73"/>
  <c r="H25" i="73"/>
  <c r="L25" i="73" s="1"/>
  <c r="R24" i="73"/>
  <c r="K24" i="73"/>
  <c r="H24" i="73"/>
  <c r="L24" i="73" s="1"/>
  <c r="R23" i="73"/>
  <c r="K23" i="73"/>
  <c r="H23" i="73"/>
  <c r="L23" i="73" s="1"/>
  <c r="R22" i="73"/>
  <c r="K22" i="73"/>
  <c r="H22" i="73"/>
  <c r="L22" i="73" s="1"/>
  <c r="K21" i="73"/>
  <c r="H21" i="73"/>
  <c r="L21" i="73" s="1"/>
  <c r="R20" i="73"/>
  <c r="K20" i="73"/>
  <c r="R19" i="73"/>
  <c r="K19" i="73"/>
  <c r="H19" i="73"/>
  <c r="L19" i="73" s="1"/>
  <c r="R18" i="73"/>
  <c r="K18" i="73"/>
  <c r="H18" i="73"/>
  <c r="L18" i="73" s="1"/>
  <c r="R17" i="73"/>
  <c r="R45" i="73" s="1"/>
  <c r="I17" i="73"/>
  <c r="H17" i="73"/>
  <c r="E15" i="73"/>
  <c r="H44" i="73" s="1"/>
  <c r="L44" i="73" s="1"/>
  <c r="M44" i="73" s="1"/>
  <c r="P8" i="73"/>
  <c r="P1" i="73"/>
  <c r="Q49" i="72"/>
  <c r="G49" i="72"/>
  <c r="F49" i="72"/>
  <c r="P10" i="72" s="1"/>
  <c r="L48" i="72"/>
  <c r="K48" i="72"/>
  <c r="H48" i="72"/>
  <c r="I48" i="72" s="1"/>
  <c r="K47" i="72"/>
  <c r="H47" i="72"/>
  <c r="L47" i="72" s="1"/>
  <c r="R46" i="72"/>
  <c r="K46" i="72"/>
  <c r="H46" i="72"/>
  <c r="L46" i="72" s="1"/>
  <c r="K45" i="72"/>
  <c r="H45" i="72"/>
  <c r="L45" i="72" s="1"/>
  <c r="R44" i="72"/>
  <c r="L44" i="72"/>
  <c r="V44" i="72" s="1"/>
  <c r="K44" i="72"/>
  <c r="R43" i="72"/>
  <c r="K43" i="72"/>
  <c r="H43" i="72"/>
  <c r="L43" i="72" s="1"/>
  <c r="V43" i="72" s="1"/>
  <c r="L42" i="72"/>
  <c r="K42" i="72"/>
  <c r="H42" i="72"/>
  <c r="I42" i="72" s="1"/>
  <c r="K41" i="72"/>
  <c r="H41" i="72"/>
  <c r="L41" i="72" s="1"/>
  <c r="R40" i="72"/>
  <c r="L40" i="72"/>
  <c r="K40" i="72"/>
  <c r="H40" i="72"/>
  <c r="L39" i="72"/>
  <c r="K39" i="72"/>
  <c r="H39" i="72"/>
  <c r="R38" i="72"/>
  <c r="K38" i="72"/>
  <c r="R37" i="72"/>
  <c r="L37" i="72"/>
  <c r="K37" i="72"/>
  <c r="H37" i="72"/>
  <c r="K36" i="72"/>
  <c r="H36" i="72"/>
  <c r="L36" i="72" s="1"/>
  <c r="K35" i="72"/>
  <c r="H35" i="72"/>
  <c r="L35" i="72" s="1"/>
  <c r="R34" i="72"/>
  <c r="L34" i="72"/>
  <c r="K34" i="72"/>
  <c r="H34" i="72"/>
  <c r="L33" i="72"/>
  <c r="K33" i="72"/>
  <c r="H33" i="72"/>
  <c r="R32" i="72"/>
  <c r="K32" i="72"/>
  <c r="R31" i="72"/>
  <c r="K31" i="72"/>
  <c r="H31" i="72"/>
  <c r="L31" i="72" s="1"/>
  <c r="L30" i="72"/>
  <c r="K30" i="72"/>
  <c r="H30" i="72"/>
  <c r="I30" i="72" s="1"/>
  <c r="K29" i="72"/>
  <c r="H29" i="72"/>
  <c r="L29" i="72" s="1"/>
  <c r="R28" i="72"/>
  <c r="L28" i="72"/>
  <c r="K28" i="72"/>
  <c r="H28" i="72"/>
  <c r="L27" i="72"/>
  <c r="K27" i="72"/>
  <c r="H27" i="72"/>
  <c r="R26" i="72"/>
  <c r="K26" i="72"/>
  <c r="R25" i="72"/>
  <c r="L25" i="72"/>
  <c r="K25" i="72"/>
  <c r="H25" i="72"/>
  <c r="K24" i="72"/>
  <c r="H24" i="72"/>
  <c r="L24" i="72" s="1"/>
  <c r="R23" i="72"/>
  <c r="L23" i="72"/>
  <c r="K23" i="72"/>
  <c r="H23" i="72"/>
  <c r="R22" i="72"/>
  <c r="L22" i="72"/>
  <c r="K22" i="72"/>
  <c r="H22" i="72"/>
  <c r="K21" i="72"/>
  <c r="H21" i="72"/>
  <c r="L21" i="72" s="1"/>
  <c r="R20" i="72"/>
  <c r="K20" i="72"/>
  <c r="R19" i="72"/>
  <c r="K19" i="72"/>
  <c r="H19" i="72"/>
  <c r="L19" i="72" s="1"/>
  <c r="K18" i="72"/>
  <c r="K49" i="72" s="1"/>
  <c r="I18" i="72"/>
  <c r="H18" i="72"/>
  <c r="L18" i="72" s="1"/>
  <c r="R17" i="72"/>
  <c r="R47" i="72" s="1"/>
  <c r="I17" i="72"/>
  <c r="I45" i="72" s="1"/>
  <c r="H17" i="72"/>
  <c r="E15" i="72"/>
  <c r="H44" i="72" s="1"/>
  <c r="P8" i="72"/>
  <c r="P1" i="72"/>
  <c r="Q49" i="71"/>
  <c r="G49" i="71"/>
  <c r="F49" i="71"/>
  <c r="P10" i="71" s="1"/>
  <c r="R48" i="71"/>
  <c r="K48" i="71"/>
  <c r="H48" i="71"/>
  <c r="I48" i="71" s="1"/>
  <c r="R47" i="71"/>
  <c r="K47" i="71"/>
  <c r="H47" i="71"/>
  <c r="L47" i="71" s="1"/>
  <c r="R46" i="71"/>
  <c r="K46" i="71"/>
  <c r="H46" i="71"/>
  <c r="L46" i="71" s="1"/>
  <c r="K45" i="71"/>
  <c r="R44" i="71"/>
  <c r="K44" i="71"/>
  <c r="R43" i="71"/>
  <c r="K43" i="71"/>
  <c r="H43" i="71"/>
  <c r="L43" i="71" s="1"/>
  <c r="R42" i="71"/>
  <c r="L42" i="71"/>
  <c r="K42" i="71"/>
  <c r="M42" i="71" s="1"/>
  <c r="H42" i="71"/>
  <c r="R41" i="71"/>
  <c r="K41" i="71"/>
  <c r="H41" i="71"/>
  <c r="L41" i="71" s="1"/>
  <c r="R40" i="71"/>
  <c r="L40" i="71"/>
  <c r="K40" i="71"/>
  <c r="H40" i="71"/>
  <c r="K39" i="71"/>
  <c r="R38" i="71"/>
  <c r="K38" i="71"/>
  <c r="R37" i="71"/>
  <c r="L37" i="71"/>
  <c r="K37" i="71"/>
  <c r="M37" i="71" s="1"/>
  <c r="H37" i="71"/>
  <c r="R36" i="71"/>
  <c r="K36" i="71"/>
  <c r="H36" i="71"/>
  <c r="I36" i="71" s="1"/>
  <c r="R35" i="71"/>
  <c r="L35" i="71"/>
  <c r="K35" i="71"/>
  <c r="H35" i="71"/>
  <c r="R34" i="71"/>
  <c r="L34" i="71"/>
  <c r="K34" i="71"/>
  <c r="H34" i="71"/>
  <c r="K33" i="71"/>
  <c r="R32" i="71"/>
  <c r="K32" i="71"/>
  <c r="R31" i="71"/>
  <c r="K31" i="71"/>
  <c r="H31" i="71"/>
  <c r="L31" i="71" s="1"/>
  <c r="R30" i="71"/>
  <c r="K30" i="71"/>
  <c r="I30" i="71"/>
  <c r="H30" i="71"/>
  <c r="L30" i="71" s="1"/>
  <c r="R29" i="71"/>
  <c r="L29" i="71"/>
  <c r="K29" i="71"/>
  <c r="H29" i="71"/>
  <c r="R28" i="71"/>
  <c r="K28" i="71"/>
  <c r="H28" i="71"/>
  <c r="L28" i="71" s="1"/>
  <c r="K27" i="71"/>
  <c r="R26" i="71"/>
  <c r="K26" i="71"/>
  <c r="R25" i="71"/>
  <c r="K25" i="71"/>
  <c r="H25" i="71"/>
  <c r="L25" i="71" s="1"/>
  <c r="R24" i="71"/>
  <c r="L24" i="71"/>
  <c r="K24" i="71"/>
  <c r="H24" i="71"/>
  <c r="R23" i="71"/>
  <c r="K23" i="71"/>
  <c r="H23" i="71"/>
  <c r="L23" i="71" s="1"/>
  <c r="R22" i="71"/>
  <c r="L22" i="71"/>
  <c r="K22" i="71"/>
  <c r="M22" i="71" s="1"/>
  <c r="H22" i="71"/>
  <c r="L21" i="71"/>
  <c r="K21" i="71"/>
  <c r="H21" i="71"/>
  <c r="R20" i="71"/>
  <c r="K20" i="71"/>
  <c r="R19" i="71"/>
  <c r="L19" i="71"/>
  <c r="K19" i="71"/>
  <c r="H19" i="71"/>
  <c r="R18" i="71"/>
  <c r="K18" i="71"/>
  <c r="I18" i="71"/>
  <c r="H18" i="71"/>
  <c r="L18" i="71" s="1"/>
  <c r="R17" i="71"/>
  <c r="R45" i="71" s="1"/>
  <c r="I17" i="71"/>
  <c r="H17" i="71"/>
  <c r="I42" i="71" s="1"/>
  <c r="T42" i="71" s="1"/>
  <c r="S42" i="71" s="1"/>
  <c r="E15" i="71"/>
  <c r="H44" i="71" s="1"/>
  <c r="L44" i="71" s="1"/>
  <c r="M44" i="71" s="1"/>
  <c r="P8" i="71"/>
  <c r="P1" i="71"/>
  <c r="Q49" i="70"/>
  <c r="G49" i="70"/>
  <c r="F49" i="70"/>
  <c r="P10" i="70" s="1"/>
  <c r="K48" i="70"/>
  <c r="H48" i="70"/>
  <c r="L48" i="70" s="1"/>
  <c r="U47" i="70"/>
  <c r="R47" i="70"/>
  <c r="L47" i="70"/>
  <c r="V47" i="70" s="1"/>
  <c r="K47" i="70"/>
  <c r="M47" i="70" s="1"/>
  <c r="H47" i="70"/>
  <c r="V46" i="70"/>
  <c r="U46" i="70"/>
  <c r="R46" i="70"/>
  <c r="L46" i="70"/>
  <c r="K46" i="70"/>
  <c r="M46" i="70" s="1"/>
  <c r="H46" i="70"/>
  <c r="K45" i="70"/>
  <c r="R44" i="70"/>
  <c r="L44" i="70"/>
  <c r="M44" i="70" s="1"/>
  <c r="K44" i="70"/>
  <c r="R43" i="70"/>
  <c r="L43" i="70"/>
  <c r="K43" i="70"/>
  <c r="H43" i="70"/>
  <c r="K42" i="70"/>
  <c r="H42" i="70"/>
  <c r="L42" i="70" s="1"/>
  <c r="R41" i="70"/>
  <c r="L41" i="70"/>
  <c r="K41" i="70"/>
  <c r="H41" i="70"/>
  <c r="R40" i="70"/>
  <c r="L40" i="70"/>
  <c r="K40" i="70"/>
  <c r="H40" i="70"/>
  <c r="K39" i="70"/>
  <c r="R38" i="70"/>
  <c r="K38" i="70"/>
  <c r="R37" i="70"/>
  <c r="K37" i="70"/>
  <c r="H37" i="70"/>
  <c r="L37" i="70" s="1"/>
  <c r="L36" i="70"/>
  <c r="K36" i="70"/>
  <c r="H36" i="70"/>
  <c r="R35" i="70"/>
  <c r="L35" i="70"/>
  <c r="K35" i="70"/>
  <c r="M35" i="70" s="1"/>
  <c r="H35" i="70"/>
  <c r="R34" i="70"/>
  <c r="K34" i="70"/>
  <c r="H34" i="70"/>
  <c r="L34" i="70" s="1"/>
  <c r="K33" i="70"/>
  <c r="R32" i="70"/>
  <c r="K32" i="70"/>
  <c r="R31" i="70"/>
  <c r="L31" i="70"/>
  <c r="K31" i="70"/>
  <c r="H31" i="70"/>
  <c r="K30" i="70"/>
  <c r="H30" i="70"/>
  <c r="L30" i="70" s="1"/>
  <c r="R29" i="70"/>
  <c r="L29" i="70"/>
  <c r="K29" i="70"/>
  <c r="H29" i="70"/>
  <c r="R28" i="70"/>
  <c r="K28" i="70"/>
  <c r="H28" i="70"/>
  <c r="L28" i="70" s="1"/>
  <c r="K27" i="70"/>
  <c r="R26" i="70"/>
  <c r="K26" i="70"/>
  <c r="R25" i="70"/>
  <c r="K25" i="70"/>
  <c r="H25" i="70"/>
  <c r="L25" i="70" s="1"/>
  <c r="L24" i="70"/>
  <c r="K24" i="70"/>
  <c r="H24" i="70"/>
  <c r="R23" i="70"/>
  <c r="K23" i="70"/>
  <c r="H23" i="70"/>
  <c r="L23" i="70" s="1"/>
  <c r="R22" i="70"/>
  <c r="K22" i="70"/>
  <c r="H22" i="70"/>
  <c r="L22" i="70" s="1"/>
  <c r="K21" i="70"/>
  <c r="R20" i="70"/>
  <c r="K20" i="70"/>
  <c r="R19" i="70"/>
  <c r="K19" i="70"/>
  <c r="H19" i="70"/>
  <c r="L19" i="70" s="1"/>
  <c r="K18" i="70"/>
  <c r="H18" i="70"/>
  <c r="L18" i="70" s="1"/>
  <c r="R17" i="70"/>
  <c r="R48" i="70" s="1"/>
  <c r="I17" i="70"/>
  <c r="H17" i="70"/>
  <c r="I47" i="70" s="1"/>
  <c r="E15" i="70"/>
  <c r="H44" i="70" s="1"/>
  <c r="P8" i="70"/>
  <c r="P1" i="70"/>
  <c r="Q49" i="69"/>
  <c r="G49" i="69"/>
  <c r="F49" i="69"/>
  <c r="P10" i="69" s="1"/>
  <c r="K48" i="69"/>
  <c r="H48" i="69"/>
  <c r="L48" i="69" s="1"/>
  <c r="K47" i="69"/>
  <c r="H47" i="69"/>
  <c r="L47" i="69" s="1"/>
  <c r="M47" i="69" s="1"/>
  <c r="K46" i="69"/>
  <c r="R45" i="69"/>
  <c r="K45" i="69"/>
  <c r="H45" i="69"/>
  <c r="L45" i="69" s="1"/>
  <c r="K44" i="69"/>
  <c r="K43" i="69"/>
  <c r="H43" i="69"/>
  <c r="L43" i="69" s="1"/>
  <c r="K42" i="69"/>
  <c r="H42" i="69"/>
  <c r="L42" i="69" s="1"/>
  <c r="K41" i="69"/>
  <c r="H41" i="69"/>
  <c r="L41" i="69" s="1"/>
  <c r="R40" i="69"/>
  <c r="K40" i="69"/>
  <c r="K39" i="69"/>
  <c r="H39" i="69"/>
  <c r="L39" i="69" s="1"/>
  <c r="K38" i="69"/>
  <c r="K37" i="69"/>
  <c r="H37" i="69"/>
  <c r="L37" i="69" s="1"/>
  <c r="K36" i="69"/>
  <c r="H36" i="69"/>
  <c r="L36" i="69" s="1"/>
  <c r="K35" i="69"/>
  <c r="H35" i="69"/>
  <c r="L35" i="69" s="1"/>
  <c r="K34" i="69"/>
  <c r="R33" i="69"/>
  <c r="K33" i="69"/>
  <c r="H33" i="69"/>
  <c r="L33" i="69" s="1"/>
  <c r="K32" i="69"/>
  <c r="K31" i="69"/>
  <c r="H31" i="69"/>
  <c r="L31" i="69" s="1"/>
  <c r="K30" i="69"/>
  <c r="H30" i="69"/>
  <c r="L30" i="69" s="1"/>
  <c r="K29" i="69"/>
  <c r="H29" i="69"/>
  <c r="L29" i="69" s="1"/>
  <c r="R28" i="69"/>
  <c r="K28" i="69"/>
  <c r="K27" i="69"/>
  <c r="H27" i="69"/>
  <c r="L27" i="69" s="1"/>
  <c r="K26" i="69"/>
  <c r="K25" i="69"/>
  <c r="H25" i="69"/>
  <c r="L25" i="69" s="1"/>
  <c r="K24" i="69"/>
  <c r="H24" i="69"/>
  <c r="L24" i="69" s="1"/>
  <c r="K23" i="69"/>
  <c r="H23" i="69"/>
  <c r="L23" i="69" s="1"/>
  <c r="K22" i="69"/>
  <c r="R21" i="69"/>
  <c r="K21" i="69"/>
  <c r="H21" i="69"/>
  <c r="L21" i="69" s="1"/>
  <c r="K20" i="69"/>
  <c r="K19" i="69"/>
  <c r="H19" i="69"/>
  <c r="L19" i="69" s="1"/>
  <c r="K18" i="69"/>
  <c r="H18" i="69"/>
  <c r="L18" i="69" s="1"/>
  <c r="R17" i="69"/>
  <c r="R39" i="69" s="1"/>
  <c r="I17" i="69"/>
  <c r="H17" i="69"/>
  <c r="E15" i="69"/>
  <c r="H44" i="69" s="1"/>
  <c r="L44" i="69" s="1"/>
  <c r="P8" i="69"/>
  <c r="P1" i="69"/>
  <c r="Q49" i="68"/>
  <c r="G49" i="68"/>
  <c r="F49" i="68"/>
  <c r="P10" i="68" s="1"/>
  <c r="R48" i="68"/>
  <c r="K48" i="68"/>
  <c r="H48" i="68"/>
  <c r="L48" i="68" s="1"/>
  <c r="U48" i="68" s="1"/>
  <c r="R47" i="68"/>
  <c r="K47" i="68"/>
  <c r="R46" i="68"/>
  <c r="K46" i="68"/>
  <c r="K45" i="68"/>
  <c r="R44" i="68"/>
  <c r="K44" i="68"/>
  <c r="R43" i="68"/>
  <c r="K43" i="68"/>
  <c r="R42" i="68"/>
  <c r="K42" i="68"/>
  <c r="H42" i="68"/>
  <c r="L42" i="68" s="1"/>
  <c r="R41" i="68"/>
  <c r="K41" i="68"/>
  <c r="R40" i="68"/>
  <c r="K40" i="68"/>
  <c r="K39" i="68"/>
  <c r="R38" i="68"/>
  <c r="K38" i="68"/>
  <c r="R37" i="68"/>
  <c r="K37" i="68"/>
  <c r="R36" i="68"/>
  <c r="K36" i="68"/>
  <c r="H36" i="68"/>
  <c r="L36" i="68" s="1"/>
  <c r="R35" i="68"/>
  <c r="K35" i="68"/>
  <c r="R34" i="68"/>
  <c r="K34" i="68"/>
  <c r="K33" i="68"/>
  <c r="R32" i="68"/>
  <c r="K32" i="68"/>
  <c r="R31" i="68"/>
  <c r="K31" i="68"/>
  <c r="R30" i="68"/>
  <c r="K30" i="68"/>
  <c r="H30" i="68"/>
  <c r="L30" i="68" s="1"/>
  <c r="R29" i="68"/>
  <c r="K29" i="68"/>
  <c r="R28" i="68"/>
  <c r="K28" i="68"/>
  <c r="K27" i="68"/>
  <c r="R26" i="68"/>
  <c r="K26" i="68"/>
  <c r="R25" i="68"/>
  <c r="K25" i="68"/>
  <c r="R24" i="68"/>
  <c r="K24" i="68"/>
  <c r="H24" i="68"/>
  <c r="L24" i="68" s="1"/>
  <c r="R23" i="68"/>
  <c r="K23" i="68"/>
  <c r="R22" i="68"/>
  <c r="K22" i="68"/>
  <c r="K21" i="68"/>
  <c r="R20" i="68"/>
  <c r="K20" i="68"/>
  <c r="R19" i="68"/>
  <c r="K19" i="68"/>
  <c r="R18" i="68"/>
  <c r="K18" i="68"/>
  <c r="K49" i="68" s="1"/>
  <c r="H18" i="68"/>
  <c r="L18" i="68" s="1"/>
  <c r="R17" i="68"/>
  <c r="R45" i="68" s="1"/>
  <c r="I17" i="68"/>
  <c r="H17" i="68"/>
  <c r="E15" i="68"/>
  <c r="H47" i="68" s="1"/>
  <c r="L47" i="68" s="1"/>
  <c r="P8" i="68"/>
  <c r="P1" i="68"/>
  <c r="Q49" i="67"/>
  <c r="G49" i="67"/>
  <c r="F49" i="67"/>
  <c r="P10" i="67" s="1"/>
  <c r="L48" i="67"/>
  <c r="K48" i="67"/>
  <c r="M48" i="67" s="1"/>
  <c r="H48" i="67"/>
  <c r="L47" i="67"/>
  <c r="M47" i="67" s="1"/>
  <c r="K47" i="67"/>
  <c r="H47" i="67"/>
  <c r="K46" i="67"/>
  <c r="R45" i="67"/>
  <c r="K45" i="67"/>
  <c r="K44" i="67"/>
  <c r="K43" i="67"/>
  <c r="H43" i="67"/>
  <c r="L43" i="67" s="1"/>
  <c r="L42" i="67"/>
  <c r="K42" i="67"/>
  <c r="H42" i="67"/>
  <c r="K41" i="67"/>
  <c r="H41" i="67"/>
  <c r="L41" i="67" s="1"/>
  <c r="R40" i="67"/>
  <c r="K40" i="67"/>
  <c r="K39" i="67"/>
  <c r="K38" i="67"/>
  <c r="K37" i="67"/>
  <c r="I37" i="67"/>
  <c r="H37" i="67"/>
  <c r="L37" i="67" s="1"/>
  <c r="L36" i="67"/>
  <c r="K36" i="67"/>
  <c r="M36" i="67" s="1"/>
  <c r="H36" i="67"/>
  <c r="L35" i="67"/>
  <c r="K35" i="67"/>
  <c r="H35" i="67"/>
  <c r="K34" i="67"/>
  <c r="K33" i="67"/>
  <c r="K32" i="67"/>
  <c r="L31" i="67"/>
  <c r="K31" i="67"/>
  <c r="M31" i="67" s="1"/>
  <c r="H31" i="67"/>
  <c r="L30" i="67"/>
  <c r="K30" i="67"/>
  <c r="M30" i="67" s="1"/>
  <c r="H30" i="67"/>
  <c r="L29" i="67"/>
  <c r="K29" i="67"/>
  <c r="H29" i="67"/>
  <c r="K28" i="67"/>
  <c r="R27" i="67"/>
  <c r="K27" i="67"/>
  <c r="K26" i="67"/>
  <c r="K25" i="67"/>
  <c r="H25" i="67"/>
  <c r="L25" i="67" s="1"/>
  <c r="L24" i="67"/>
  <c r="K24" i="67"/>
  <c r="H24" i="67"/>
  <c r="K23" i="67"/>
  <c r="H23" i="67"/>
  <c r="L23" i="67" s="1"/>
  <c r="R22" i="67"/>
  <c r="K22" i="67"/>
  <c r="K21" i="67"/>
  <c r="K20" i="67"/>
  <c r="L19" i="67"/>
  <c r="K19" i="67"/>
  <c r="M19" i="67" s="1"/>
  <c r="H19" i="67"/>
  <c r="L18" i="67"/>
  <c r="K18" i="67"/>
  <c r="M18" i="67" s="1"/>
  <c r="H18" i="67"/>
  <c r="R17" i="67"/>
  <c r="I17" i="67"/>
  <c r="H17" i="67"/>
  <c r="E15" i="67"/>
  <c r="H44" i="67" s="1"/>
  <c r="L44" i="67" s="1"/>
  <c r="P8" i="67"/>
  <c r="P1" i="67"/>
  <c r="Q49" i="66"/>
  <c r="G49" i="66"/>
  <c r="F49" i="66"/>
  <c r="P10" i="66" s="1"/>
  <c r="K48" i="66"/>
  <c r="H48" i="66"/>
  <c r="L48" i="66" s="1"/>
  <c r="K47" i="66"/>
  <c r="H47" i="66"/>
  <c r="L47" i="66" s="1"/>
  <c r="M47" i="66" s="1"/>
  <c r="K46" i="66"/>
  <c r="R45" i="66"/>
  <c r="K45" i="66"/>
  <c r="K44" i="66"/>
  <c r="K43" i="66"/>
  <c r="H43" i="66"/>
  <c r="L43" i="66" s="1"/>
  <c r="K42" i="66"/>
  <c r="H42" i="66"/>
  <c r="L42" i="66" s="1"/>
  <c r="K41" i="66"/>
  <c r="H41" i="66"/>
  <c r="L41" i="66" s="1"/>
  <c r="M41" i="66" s="1"/>
  <c r="R40" i="66"/>
  <c r="K40" i="66"/>
  <c r="R39" i="66"/>
  <c r="K39" i="66"/>
  <c r="K38" i="66"/>
  <c r="K37" i="66"/>
  <c r="H37" i="66"/>
  <c r="L37" i="66" s="1"/>
  <c r="K36" i="66"/>
  <c r="H36" i="66"/>
  <c r="L36" i="66" s="1"/>
  <c r="K35" i="66"/>
  <c r="H35" i="66"/>
  <c r="L35" i="66" s="1"/>
  <c r="R34" i="66"/>
  <c r="K34" i="66"/>
  <c r="K33" i="66"/>
  <c r="K32" i="66"/>
  <c r="K31" i="66"/>
  <c r="H31" i="66"/>
  <c r="L31" i="66" s="1"/>
  <c r="K30" i="66"/>
  <c r="H30" i="66"/>
  <c r="L30" i="66" s="1"/>
  <c r="K29" i="66"/>
  <c r="H29" i="66"/>
  <c r="L29" i="66" s="1"/>
  <c r="R28" i="66"/>
  <c r="K28" i="66"/>
  <c r="R27" i="66"/>
  <c r="K27" i="66"/>
  <c r="K26" i="66"/>
  <c r="K25" i="66"/>
  <c r="H25" i="66"/>
  <c r="L25" i="66" s="1"/>
  <c r="K24" i="66"/>
  <c r="H24" i="66"/>
  <c r="L24" i="66" s="1"/>
  <c r="K23" i="66"/>
  <c r="H23" i="66"/>
  <c r="L23" i="66" s="1"/>
  <c r="R22" i="66"/>
  <c r="K22" i="66"/>
  <c r="R21" i="66"/>
  <c r="K21" i="66"/>
  <c r="K20" i="66"/>
  <c r="K19" i="66"/>
  <c r="H19" i="66"/>
  <c r="L19" i="66" s="1"/>
  <c r="K18" i="66"/>
  <c r="H18" i="66"/>
  <c r="L18" i="66" s="1"/>
  <c r="R17" i="66"/>
  <c r="R46" i="66" s="1"/>
  <c r="I17" i="66"/>
  <c r="H17" i="66"/>
  <c r="E15" i="66"/>
  <c r="H44" i="66" s="1"/>
  <c r="L44" i="66" s="1"/>
  <c r="P8" i="66"/>
  <c r="P1" i="66"/>
  <c r="Q49" i="65"/>
  <c r="G49" i="65"/>
  <c r="F49" i="65"/>
  <c r="P10" i="65" s="1"/>
  <c r="L48" i="65"/>
  <c r="K48" i="65"/>
  <c r="H48" i="65"/>
  <c r="L47" i="65"/>
  <c r="K47" i="65"/>
  <c r="H47" i="65"/>
  <c r="R46" i="65"/>
  <c r="K46" i="65"/>
  <c r="H46" i="65"/>
  <c r="L46" i="65" s="1"/>
  <c r="K45" i="65"/>
  <c r="H45" i="65"/>
  <c r="L45" i="65" s="1"/>
  <c r="R44" i="65"/>
  <c r="L44" i="65"/>
  <c r="U44" i="65" s="1"/>
  <c r="K44" i="65"/>
  <c r="R43" i="65"/>
  <c r="L43" i="65"/>
  <c r="K43" i="65"/>
  <c r="H43" i="65"/>
  <c r="L42" i="65"/>
  <c r="K42" i="65"/>
  <c r="H42" i="65"/>
  <c r="L41" i="65"/>
  <c r="K41" i="65"/>
  <c r="H41" i="65"/>
  <c r="R40" i="65"/>
  <c r="K40" i="65"/>
  <c r="H40" i="65"/>
  <c r="L40" i="65" s="1"/>
  <c r="K39" i="65"/>
  <c r="H39" i="65"/>
  <c r="L39" i="65" s="1"/>
  <c r="R38" i="65"/>
  <c r="K38" i="65"/>
  <c r="R37" i="65"/>
  <c r="K37" i="65"/>
  <c r="H37" i="65"/>
  <c r="L37" i="65" s="1"/>
  <c r="L36" i="65"/>
  <c r="K36" i="65"/>
  <c r="M36" i="65" s="1"/>
  <c r="H36" i="65"/>
  <c r="K35" i="65"/>
  <c r="H35" i="65"/>
  <c r="L35" i="65" s="1"/>
  <c r="R34" i="65"/>
  <c r="L34" i="65"/>
  <c r="K34" i="65"/>
  <c r="H34" i="65"/>
  <c r="L33" i="65"/>
  <c r="K33" i="65"/>
  <c r="H33" i="65"/>
  <c r="R32" i="65"/>
  <c r="K32" i="65"/>
  <c r="R31" i="65"/>
  <c r="K31" i="65"/>
  <c r="H31" i="65"/>
  <c r="L31" i="65" s="1"/>
  <c r="K30" i="65"/>
  <c r="H30" i="65"/>
  <c r="L30" i="65" s="1"/>
  <c r="K29" i="65"/>
  <c r="H29" i="65"/>
  <c r="L29" i="65" s="1"/>
  <c r="R28" i="65"/>
  <c r="K28" i="65"/>
  <c r="H28" i="65"/>
  <c r="L28" i="65" s="1"/>
  <c r="L27" i="65"/>
  <c r="K27" i="65"/>
  <c r="H27" i="65"/>
  <c r="R26" i="65"/>
  <c r="K26" i="65"/>
  <c r="R25" i="65"/>
  <c r="L25" i="65"/>
  <c r="K25" i="65"/>
  <c r="H25" i="65"/>
  <c r="L24" i="65"/>
  <c r="K24" i="65"/>
  <c r="H24" i="65"/>
  <c r="L23" i="65"/>
  <c r="K23" i="65"/>
  <c r="H23" i="65"/>
  <c r="R22" i="65"/>
  <c r="K22" i="65"/>
  <c r="H22" i="65"/>
  <c r="L22" i="65" s="1"/>
  <c r="K21" i="65"/>
  <c r="H21" i="65"/>
  <c r="L21" i="65" s="1"/>
  <c r="R20" i="65"/>
  <c r="K20" i="65"/>
  <c r="R19" i="65"/>
  <c r="K19" i="65"/>
  <c r="H19" i="65"/>
  <c r="L19" i="65" s="1"/>
  <c r="L18" i="65"/>
  <c r="K18" i="65"/>
  <c r="M18" i="65" s="1"/>
  <c r="H18" i="65"/>
  <c r="R17" i="65"/>
  <c r="R47" i="65" s="1"/>
  <c r="I17" i="65"/>
  <c r="I45" i="65" s="1"/>
  <c r="H17" i="65"/>
  <c r="I44" i="65" s="1"/>
  <c r="E15" i="65"/>
  <c r="H44" i="65" s="1"/>
  <c r="P8" i="65"/>
  <c r="P1" i="65"/>
  <c r="Q49" i="64"/>
  <c r="G49" i="64"/>
  <c r="F49" i="64"/>
  <c r="P10" i="64" s="1"/>
  <c r="K48" i="64"/>
  <c r="K47" i="64"/>
  <c r="R46" i="64"/>
  <c r="K46" i="64"/>
  <c r="R45" i="64"/>
  <c r="K45" i="64"/>
  <c r="K44" i="64"/>
  <c r="K43" i="64"/>
  <c r="H43" i="64"/>
  <c r="L43" i="64" s="1"/>
  <c r="M43" i="64" s="1"/>
  <c r="K42" i="64"/>
  <c r="K41" i="64"/>
  <c r="R40" i="64"/>
  <c r="K40" i="64"/>
  <c r="R39" i="64"/>
  <c r="K39" i="64"/>
  <c r="K38" i="64"/>
  <c r="K37" i="64"/>
  <c r="H37" i="64"/>
  <c r="L37" i="64" s="1"/>
  <c r="M37" i="64" s="1"/>
  <c r="K36" i="64"/>
  <c r="K35" i="64"/>
  <c r="R34" i="64"/>
  <c r="K34" i="64"/>
  <c r="K33" i="64"/>
  <c r="K32" i="64"/>
  <c r="K31" i="64"/>
  <c r="H31" i="64"/>
  <c r="L31" i="64" s="1"/>
  <c r="M31" i="64" s="1"/>
  <c r="K30" i="64"/>
  <c r="K29" i="64"/>
  <c r="R28" i="64"/>
  <c r="K28" i="64"/>
  <c r="K27" i="64"/>
  <c r="K26" i="64"/>
  <c r="K25" i="64"/>
  <c r="H25" i="64"/>
  <c r="L25" i="64" s="1"/>
  <c r="M25" i="64" s="1"/>
  <c r="K24" i="64"/>
  <c r="K23" i="64"/>
  <c r="R22" i="64"/>
  <c r="K22" i="64"/>
  <c r="K21" i="64"/>
  <c r="K20" i="64"/>
  <c r="K19" i="64"/>
  <c r="H19" i="64"/>
  <c r="L19" i="64" s="1"/>
  <c r="M19" i="64" s="1"/>
  <c r="K18" i="64"/>
  <c r="R17" i="64"/>
  <c r="R47" i="64" s="1"/>
  <c r="I17" i="64"/>
  <c r="H17" i="64"/>
  <c r="E15" i="64"/>
  <c r="H44" i="64" s="1"/>
  <c r="L44" i="64" s="1"/>
  <c r="P1" i="64"/>
  <c r="P8" i="64" s="1"/>
  <c r="Q49" i="63"/>
  <c r="G49" i="63"/>
  <c r="F49" i="63"/>
  <c r="P10" i="63" s="1"/>
  <c r="K48" i="63"/>
  <c r="H48" i="63"/>
  <c r="L48" i="63" s="1"/>
  <c r="K47" i="63"/>
  <c r="H47" i="63"/>
  <c r="L47" i="63" s="1"/>
  <c r="M47" i="63" s="1"/>
  <c r="K46" i="63"/>
  <c r="K45" i="63"/>
  <c r="H45" i="63"/>
  <c r="L45" i="63" s="1"/>
  <c r="K44" i="63"/>
  <c r="K43" i="63"/>
  <c r="H43" i="63"/>
  <c r="L43" i="63" s="1"/>
  <c r="K42" i="63"/>
  <c r="H42" i="63"/>
  <c r="L42" i="63" s="1"/>
  <c r="K41" i="63"/>
  <c r="H41" i="63"/>
  <c r="L41" i="63" s="1"/>
  <c r="M41" i="63" s="1"/>
  <c r="K40" i="63"/>
  <c r="K39" i="63"/>
  <c r="H39" i="63"/>
  <c r="L39" i="63" s="1"/>
  <c r="K38" i="63"/>
  <c r="K37" i="63"/>
  <c r="H37" i="63"/>
  <c r="L37" i="63" s="1"/>
  <c r="K36" i="63"/>
  <c r="H36" i="63"/>
  <c r="L36" i="63" s="1"/>
  <c r="K35" i="63"/>
  <c r="H35" i="63"/>
  <c r="L35" i="63" s="1"/>
  <c r="M35" i="63" s="1"/>
  <c r="K34" i="63"/>
  <c r="K33" i="63"/>
  <c r="H33" i="63"/>
  <c r="L33" i="63" s="1"/>
  <c r="K32" i="63"/>
  <c r="K31" i="63"/>
  <c r="H31" i="63"/>
  <c r="L31" i="63" s="1"/>
  <c r="K30" i="63"/>
  <c r="H30" i="63"/>
  <c r="L30" i="63" s="1"/>
  <c r="K29" i="63"/>
  <c r="H29" i="63"/>
  <c r="L29" i="63" s="1"/>
  <c r="M29" i="63" s="1"/>
  <c r="R28" i="63"/>
  <c r="K28" i="63"/>
  <c r="K27" i="63"/>
  <c r="H27" i="63"/>
  <c r="L27" i="63" s="1"/>
  <c r="K26" i="63"/>
  <c r="K25" i="63"/>
  <c r="H25" i="63"/>
  <c r="L25" i="63" s="1"/>
  <c r="K24" i="63"/>
  <c r="H24" i="63"/>
  <c r="L24" i="63" s="1"/>
  <c r="K23" i="63"/>
  <c r="H23" i="63"/>
  <c r="L23" i="63" s="1"/>
  <c r="M23" i="63" s="1"/>
  <c r="K22" i="63"/>
  <c r="K21" i="63"/>
  <c r="H21" i="63"/>
  <c r="L21" i="63" s="1"/>
  <c r="K20" i="63"/>
  <c r="K19" i="63"/>
  <c r="H19" i="63"/>
  <c r="L19" i="63" s="1"/>
  <c r="K18" i="63"/>
  <c r="H18" i="63"/>
  <c r="L18" i="63" s="1"/>
  <c r="R17" i="63"/>
  <c r="R46" i="63" s="1"/>
  <c r="I17" i="63"/>
  <c r="H17" i="63"/>
  <c r="E15" i="63"/>
  <c r="H44" i="63" s="1"/>
  <c r="L44" i="63" s="1"/>
  <c r="P8" i="63"/>
  <c r="P1" i="63"/>
  <c r="Q49" i="62"/>
  <c r="G49" i="62"/>
  <c r="F49" i="62"/>
  <c r="P10" i="62" s="1"/>
  <c r="K48" i="62"/>
  <c r="H48" i="62"/>
  <c r="L48" i="62" s="1"/>
  <c r="K47" i="62"/>
  <c r="H47" i="62"/>
  <c r="L47" i="62" s="1"/>
  <c r="M47" i="62" s="1"/>
  <c r="K46" i="62"/>
  <c r="R45" i="62"/>
  <c r="K45" i="62"/>
  <c r="K44" i="62"/>
  <c r="K43" i="62"/>
  <c r="H43" i="62"/>
  <c r="L43" i="62" s="1"/>
  <c r="K42" i="62"/>
  <c r="H42" i="62"/>
  <c r="L42" i="62" s="1"/>
  <c r="K41" i="62"/>
  <c r="H41" i="62"/>
  <c r="L41" i="62" s="1"/>
  <c r="M41" i="62" s="1"/>
  <c r="R40" i="62"/>
  <c r="K40" i="62"/>
  <c r="K39" i="62"/>
  <c r="K38" i="62"/>
  <c r="K37" i="62"/>
  <c r="H37" i="62"/>
  <c r="L37" i="62" s="1"/>
  <c r="K36" i="62"/>
  <c r="H36" i="62"/>
  <c r="L36" i="62" s="1"/>
  <c r="K35" i="62"/>
  <c r="H35" i="62"/>
  <c r="L35" i="62" s="1"/>
  <c r="M35" i="62" s="1"/>
  <c r="K34" i="62"/>
  <c r="K33" i="62"/>
  <c r="K32" i="62"/>
  <c r="K31" i="62"/>
  <c r="H31" i="62"/>
  <c r="L31" i="62" s="1"/>
  <c r="K30" i="62"/>
  <c r="H30" i="62"/>
  <c r="L30" i="62" s="1"/>
  <c r="K29" i="62"/>
  <c r="H29" i="62"/>
  <c r="L29" i="62" s="1"/>
  <c r="M29" i="62" s="1"/>
  <c r="K28" i="62"/>
  <c r="K27" i="62"/>
  <c r="K26" i="62"/>
  <c r="K25" i="62"/>
  <c r="H25" i="62"/>
  <c r="L25" i="62" s="1"/>
  <c r="K24" i="62"/>
  <c r="H24" i="62"/>
  <c r="L24" i="62" s="1"/>
  <c r="K23" i="62"/>
  <c r="H23" i="62"/>
  <c r="L23" i="62" s="1"/>
  <c r="M23" i="62" s="1"/>
  <c r="K22" i="62"/>
  <c r="K21" i="62"/>
  <c r="K20" i="62"/>
  <c r="K19" i="62"/>
  <c r="H19" i="62"/>
  <c r="L19" i="62" s="1"/>
  <c r="K18" i="62"/>
  <c r="H18" i="62"/>
  <c r="L18" i="62" s="1"/>
  <c r="R17" i="62"/>
  <c r="R27" i="62" s="1"/>
  <c r="I17" i="62"/>
  <c r="H17" i="62"/>
  <c r="E15" i="62"/>
  <c r="H44" i="62" s="1"/>
  <c r="L44" i="62" s="1"/>
  <c r="M44" i="62" s="1"/>
  <c r="P8" i="62"/>
  <c r="P1" i="62"/>
  <c r="Q49" i="61"/>
  <c r="G49" i="61"/>
  <c r="F49" i="61"/>
  <c r="P10" i="61" s="1"/>
  <c r="K48" i="61"/>
  <c r="H48" i="61"/>
  <c r="L48" i="61" s="1"/>
  <c r="K47" i="61"/>
  <c r="H47" i="61"/>
  <c r="L47" i="61" s="1"/>
  <c r="K46" i="61"/>
  <c r="H46" i="61"/>
  <c r="L46" i="61" s="1"/>
  <c r="M46" i="61" s="1"/>
  <c r="K45" i="61"/>
  <c r="K44" i="61"/>
  <c r="K43" i="61"/>
  <c r="H43" i="61"/>
  <c r="L43" i="61" s="1"/>
  <c r="K42" i="61"/>
  <c r="H42" i="61"/>
  <c r="L42" i="61" s="1"/>
  <c r="K41" i="61"/>
  <c r="H41" i="61"/>
  <c r="L41" i="61" s="1"/>
  <c r="K40" i="61"/>
  <c r="H40" i="61"/>
  <c r="L40" i="61" s="1"/>
  <c r="M40" i="61" s="1"/>
  <c r="K39" i="61"/>
  <c r="K38" i="61"/>
  <c r="K37" i="61"/>
  <c r="H37" i="61"/>
  <c r="L37" i="61" s="1"/>
  <c r="K36" i="61"/>
  <c r="H36" i="61"/>
  <c r="L36" i="61" s="1"/>
  <c r="K35" i="61"/>
  <c r="H35" i="61"/>
  <c r="L35" i="61" s="1"/>
  <c r="K34" i="61"/>
  <c r="H34" i="61"/>
  <c r="L34" i="61" s="1"/>
  <c r="M34" i="61" s="1"/>
  <c r="K33" i="61"/>
  <c r="K32" i="61"/>
  <c r="K31" i="61"/>
  <c r="H31" i="61"/>
  <c r="L31" i="61" s="1"/>
  <c r="K30" i="61"/>
  <c r="H30" i="61"/>
  <c r="L30" i="61" s="1"/>
  <c r="K29" i="61"/>
  <c r="H29" i="61"/>
  <c r="L29" i="61" s="1"/>
  <c r="K28" i="61"/>
  <c r="H28" i="61"/>
  <c r="L28" i="61" s="1"/>
  <c r="M28" i="61" s="1"/>
  <c r="K27" i="61"/>
  <c r="K26" i="61"/>
  <c r="K25" i="61"/>
  <c r="H25" i="61"/>
  <c r="L25" i="61" s="1"/>
  <c r="K24" i="61"/>
  <c r="H24" i="61"/>
  <c r="L24" i="61" s="1"/>
  <c r="K23" i="61"/>
  <c r="H23" i="61"/>
  <c r="L23" i="61" s="1"/>
  <c r="K22" i="61"/>
  <c r="H22" i="61"/>
  <c r="L22" i="61" s="1"/>
  <c r="M22" i="61" s="1"/>
  <c r="K21" i="61"/>
  <c r="K20" i="61"/>
  <c r="K19" i="61"/>
  <c r="H19" i="61"/>
  <c r="L19" i="61" s="1"/>
  <c r="K18" i="61"/>
  <c r="H18" i="61"/>
  <c r="L18" i="61" s="1"/>
  <c r="R17" i="61"/>
  <c r="I17" i="61"/>
  <c r="H17" i="61"/>
  <c r="E15" i="61"/>
  <c r="H44" i="61" s="1"/>
  <c r="L44" i="61" s="1"/>
  <c r="M44" i="61" s="1"/>
  <c r="P8" i="61"/>
  <c r="P1" i="61"/>
  <c r="Q49" i="60"/>
  <c r="G49" i="60"/>
  <c r="F49" i="60"/>
  <c r="P10" i="60" s="1"/>
  <c r="K48" i="60"/>
  <c r="H48" i="60"/>
  <c r="L48" i="60" s="1"/>
  <c r="K47" i="60"/>
  <c r="H47" i="60"/>
  <c r="L47" i="60" s="1"/>
  <c r="M47" i="60" s="1"/>
  <c r="K46" i="60"/>
  <c r="R45" i="60"/>
  <c r="K45" i="60"/>
  <c r="K44" i="60"/>
  <c r="K43" i="60"/>
  <c r="H43" i="60"/>
  <c r="L43" i="60" s="1"/>
  <c r="K42" i="60"/>
  <c r="H42" i="60"/>
  <c r="L42" i="60" s="1"/>
  <c r="K41" i="60"/>
  <c r="H41" i="60"/>
  <c r="L41" i="60" s="1"/>
  <c r="M41" i="60" s="1"/>
  <c r="R40" i="60"/>
  <c r="K40" i="60"/>
  <c r="R39" i="60"/>
  <c r="K39" i="60"/>
  <c r="K38" i="60"/>
  <c r="K37" i="60"/>
  <c r="H37" i="60"/>
  <c r="L37" i="60" s="1"/>
  <c r="K36" i="60"/>
  <c r="H36" i="60"/>
  <c r="L36" i="60" s="1"/>
  <c r="K35" i="60"/>
  <c r="H35" i="60"/>
  <c r="L35" i="60" s="1"/>
  <c r="R34" i="60"/>
  <c r="K34" i="60"/>
  <c r="R33" i="60"/>
  <c r="K33" i="60"/>
  <c r="K32" i="60"/>
  <c r="K31" i="60"/>
  <c r="H31" i="60"/>
  <c r="L31" i="60" s="1"/>
  <c r="K30" i="60"/>
  <c r="H30" i="60"/>
  <c r="L30" i="60" s="1"/>
  <c r="K29" i="60"/>
  <c r="H29" i="60"/>
  <c r="L29" i="60" s="1"/>
  <c r="K28" i="60"/>
  <c r="R27" i="60"/>
  <c r="K27" i="60"/>
  <c r="K26" i="60"/>
  <c r="K25" i="60"/>
  <c r="H25" i="60"/>
  <c r="L25" i="60" s="1"/>
  <c r="K24" i="60"/>
  <c r="H24" i="60"/>
  <c r="L24" i="60" s="1"/>
  <c r="K23" i="60"/>
  <c r="H23" i="60"/>
  <c r="L23" i="60" s="1"/>
  <c r="R22" i="60"/>
  <c r="K22" i="60"/>
  <c r="R21" i="60"/>
  <c r="K21" i="60"/>
  <c r="K20" i="60"/>
  <c r="K19" i="60"/>
  <c r="H19" i="60"/>
  <c r="L19" i="60" s="1"/>
  <c r="K18" i="60"/>
  <c r="H18" i="60"/>
  <c r="L18" i="60" s="1"/>
  <c r="R17" i="60"/>
  <c r="I17" i="60"/>
  <c r="H17" i="60"/>
  <c r="E15" i="60"/>
  <c r="H44" i="60" s="1"/>
  <c r="L44" i="60" s="1"/>
  <c r="P8" i="60"/>
  <c r="P1" i="60"/>
  <c r="Q49" i="59"/>
  <c r="G49" i="59"/>
  <c r="F49" i="59"/>
  <c r="P10" i="59" s="1"/>
  <c r="K48" i="59"/>
  <c r="H48" i="59"/>
  <c r="L48" i="59" s="1"/>
  <c r="K47" i="59"/>
  <c r="H47" i="59"/>
  <c r="L47" i="59" s="1"/>
  <c r="M47" i="59" s="1"/>
  <c r="K46" i="59"/>
  <c r="R45" i="59"/>
  <c r="K45" i="59"/>
  <c r="K44" i="59"/>
  <c r="K43" i="59"/>
  <c r="H43" i="59"/>
  <c r="L43" i="59" s="1"/>
  <c r="K42" i="59"/>
  <c r="H42" i="59"/>
  <c r="L42" i="59" s="1"/>
  <c r="K41" i="59"/>
  <c r="H41" i="59"/>
  <c r="L41" i="59" s="1"/>
  <c r="M41" i="59" s="1"/>
  <c r="R40" i="59"/>
  <c r="K40" i="59"/>
  <c r="K39" i="59"/>
  <c r="K38" i="59"/>
  <c r="K37" i="59"/>
  <c r="H37" i="59"/>
  <c r="L37" i="59" s="1"/>
  <c r="K36" i="59"/>
  <c r="H36" i="59"/>
  <c r="L36" i="59" s="1"/>
  <c r="K35" i="59"/>
  <c r="H35" i="59"/>
  <c r="L35" i="59" s="1"/>
  <c r="M35" i="59" s="1"/>
  <c r="K34" i="59"/>
  <c r="K33" i="59"/>
  <c r="K32" i="59"/>
  <c r="K31" i="59"/>
  <c r="H31" i="59"/>
  <c r="L31" i="59" s="1"/>
  <c r="K30" i="59"/>
  <c r="H30" i="59"/>
  <c r="L30" i="59" s="1"/>
  <c r="K29" i="59"/>
  <c r="H29" i="59"/>
  <c r="L29" i="59" s="1"/>
  <c r="M29" i="59" s="1"/>
  <c r="K28" i="59"/>
  <c r="K27" i="59"/>
  <c r="K26" i="59"/>
  <c r="K25" i="59"/>
  <c r="H25" i="59"/>
  <c r="L25" i="59" s="1"/>
  <c r="K24" i="59"/>
  <c r="H24" i="59"/>
  <c r="L24" i="59" s="1"/>
  <c r="K23" i="59"/>
  <c r="H23" i="59"/>
  <c r="L23" i="59" s="1"/>
  <c r="M23" i="59" s="1"/>
  <c r="R22" i="59"/>
  <c r="K22" i="59"/>
  <c r="K21" i="59"/>
  <c r="K20" i="59"/>
  <c r="K19" i="59"/>
  <c r="H19" i="59"/>
  <c r="L19" i="59" s="1"/>
  <c r="K18" i="59"/>
  <c r="H18" i="59"/>
  <c r="L18" i="59" s="1"/>
  <c r="R17" i="59"/>
  <c r="R27" i="59" s="1"/>
  <c r="I17" i="59"/>
  <c r="H17" i="59"/>
  <c r="E15" i="59"/>
  <c r="H44" i="59" s="1"/>
  <c r="L44" i="59" s="1"/>
  <c r="P8" i="59"/>
  <c r="P1" i="59"/>
  <c r="Q49" i="58"/>
  <c r="G49" i="58"/>
  <c r="F49" i="58"/>
  <c r="P10" i="58" s="1"/>
  <c r="K48" i="58"/>
  <c r="H48" i="58"/>
  <c r="L48" i="58" s="1"/>
  <c r="K47" i="58"/>
  <c r="H47" i="58"/>
  <c r="L47" i="58" s="1"/>
  <c r="M47" i="58" s="1"/>
  <c r="R46" i="58"/>
  <c r="K46" i="58"/>
  <c r="H46" i="58"/>
  <c r="L46" i="58" s="1"/>
  <c r="R45" i="58"/>
  <c r="K45" i="58"/>
  <c r="H45" i="58"/>
  <c r="L45" i="58" s="1"/>
  <c r="M45" i="58" s="1"/>
  <c r="K44" i="58"/>
  <c r="K43" i="58"/>
  <c r="H43" i="58"/>
  <c r="L43" i="58" s="1"/>
  <c r="K42" i="58"/>
  <c r="H42" i="58"/>
  <c r="L42" i="58" s="1"/>
  <c r="K41" i="58"/>
  <c r="H41" i="58"/>
  <c r="L41" i="58" s="1"/>
  <c r="M41" i="58" s="1"/>
  <c r="K40" i="58"/>
  <c r="H40" i="58"/>
  <c r="L40" i="58" s="1"/>
  <c r="R39" i="58"/>
  <c r="K39" i="58"/>
  <c r="H39" i="58"/>
  <c r="L39" i="58" s="1"/>
  <c r="K38" i="58"/>
  <c r="K37" i="58"/>
  <c r="H37" i="58"/>
  <c r="L37" i="58" s="1"/>
  <c r="K36" i="58"/>
  <c r="H36" i="58"/>
  <c r="L36" i="58" s="1"/>
  <c r="K35" i="58"/>
  <c r="H35" i="58"/>
  <c r="L35" i="58" s="1"/>
  <c r="K34" i="58"/>
  <c r="H34" i="58"/>
  <c r="L34" i="58" s="1"/>
  <c r="R33" i="58"/>
  <c r="K33" i="58"/>
  <c r="H33" i="58"/>
  <c r="L33" i="58" s="1"/>
  <c r="K32" i="58"/>
  <c r="K31" i="58"/>
  <c r="H31" i="58"/>
  <c r="L31" i="58" s="1"/>
  <c r="K30" i="58"/>
  <c r="H30" i="58"/>
  <c r="L30" i="58" s="1"/>
  <c r="K29" i="58"/>
  <c r="H29" i="58"/>
  <c r="L29" i="58" s="1"/>
  <c r="K28" i="58"/>
  <c r="H28" i="58"/>
  <c r="L28" i="58" s="1"/>
  <c r="R27" i="58"/>
  <c r="K27" i="58"/>
  <c r="H27" i="58"/>
  <c r="L27" i="58" s="1"/>
  <c r="K26" i="58"/>
  <c r="K25" i="58"/>
  <c r="H25" i="58"/>
  <c r="L25" i="58" s="1"/>
  <c r="K24" i="58"/>
  <c r="H24" i="58"/>
  <c r="L24" i="58" s="1"/>
  <c r="K23" i="58"/>
  <c r="H23" i="58"/>
  <c r="L23" i="58" s="1"/>
  <c r="K22" i="58"/>
  <c r="H22" i="58"/>
  <c r="L22" i="58" s="1"/>
  <c r="R21" i="58"/>
  <c r="K21" i="58"/>
  <c r="H21" i="58"/>
  <c r="L21" i="58" s="1"/>
  <c r="K20" i="58"/>
  <c r="K19" i="58"/>
  <c r="H19" i="58"/>
  <c r="L19" i="58" s="1"/>
  <c r="K18" i="58"/>
  <c r="H18" i="58"/>
  <c r="L18" i="58" s="1"/>
  <c r="R17" i="58"/>
  <c r="R38" i="58" s="1"/>
  <c r="I17" i="58"/>
  <c r="H17" i="58"/>
  <c r="E15" i="58"/>
  <c r="H44" i="58" s="1"/>
  <c r="L44" i="58" s="1"/>
  <c r="P8" i="58"/>
  <c r="P1" i="58"/>
  <c r="Q49" i="57"/>
  <c r="G49" i="57"/>
  <c r="F49" i="57"/>
  <c r="P10" i="57" s="1"/>
  <c r="K48" i="57"/>
  <c r="H48" i="57"/>
  <c r="L48" i="57" s="1"/>
  <c r="K47" i="57"/>
  <c r="H47" i="57"/>
  <c r="L47" i="57" s="1"/>
  <c r="R46" i="57"/>
  <c r="K46" i="57"/>
  <c r="H46" i="57"/>
  <c r="L46" i="57" s="1"/>
  <c r="R45" i="57"/>
  <c r="K45" i="57"/>
  <c r="H45" i="57"/>
  <c r="L45" i="57" s="1"/>
  <c r="M45" i="57" s="1"/>
  <c r="R44" i="57"/>
  <c r="K44" i="57"/>
  <c r="K43" i="57"/>
  <c r="H43" i="57"/>
  <c r="L43" i="57" s="1"/>
  <c r="K42" i="57"/>
  <c r="H42" i="57"/>
  <c r="L42" i="57" s="1"/>
  <c r="K41" i="57"/>
  <c r="H41" i="57"/>
  <c r="L41" i="57" s="1"/>
  <c r="R40" i="57"/>
  <c r="K40" i="57"/>
  <c r="H40" i="57"/>
  <c r="L40" i="57" s="1"/>
  <c r="K39" i="57"/>
  <c r="H39" i="57"/>
  <c r="L39" i="57" s="1"/>
  <c r="R38" i="57"/>
  <c r="K38" i="57"/>
  <c r="K37" i="57"/>
  <c r="H37" i="57"/>
  <c r="L37" i="57" s="1"/>
  <c r="K36" i="57"/>
  <c r="H36" i="57"/>
  <c r="L36" i="57" s="1"/>
  <c r="K35" i="57"/>
  <c r="H35" i="57"/>
  <c r="L35" i="57" s="1"/>
  <c r="R34" i="57"/>
  <c r="K34" i="57"/>
  <c r="H34" i="57"/>
  <c r="L34" i="57" s="1"/>
  <c r="R33" i="57"/>
  <c r="K33" i="57"/>
  <c r="H33" i="57"/>
  <c r="L33" i="57" s="1"/>
  <c r="R32" i="57"/>
  <c r="K32" i="57"/>
  <c r="K31" i="57"/>
  <c r="H31" i="57"/>
  <c r="L31" i="57" s="1"/>
  <c r="K30" i="57"/>
  <c r="H30" i="57"/>
  <c r="L30" i="57" s="1"/>
  <c r="K29" i="57"/>
  <c r="H29" i="57"/>
  <c r="L29" i="57" s="1"/>
  <c r="R28" i="57"/>
  <c r="K28" i="57"/>
  <c r="H28" i="57"/>
  <c r="L28" i="57" s="1"/>
  <c r="R27" i="57"/>
  <c r="K27" i="57"/>
  <c r="H27" i="57"/>
  <c r="L27" i="57" s="1"/>
  <c r="R26" i="57"/>
  <c r="K26" i="57"/>
  <c r="K25" i="57"/>
  <c r="H25" i="57"/>
  <c r="L25" i="57" s="1"/>
  <c r="K24" i="57"/>
  <c r="H24" i="57"/>
  <c r="L24" i="57" s="1"/>
  <c r="K23" i="57"/>
  <c r="H23" i="57"/>
  <c r="L23" i="57" s="1"/>
  <c r="R22" i="57"/>
  <c r="K22" i="57"/>
  <c r="H22" i="57"/>
  <c r="L22" i="57" s="1"/>
  <c r="R21" i="57"/>
  <c r="K21" i="57"/>
  <c r="H21" i="57"/>
  <c r="L21" i="57" s="1"/>
  <c r="K20" i="57"/>
  <c r="K19" i="57"/>
  <c r="H19" i="57"/>
  <c r="L19" i="57" s="1"/>
  <c r="K18" i="57"/>
  <c r="H18" i="57"/>
  <c r="L18" i="57" s="1"/>
  <c r="R17" i="57"/>
  <c r="I17" i="57"/>
  <c r="H17" i="57"/>
  <c r="E15" i="57"/>
  <c r="H44" i="57" s="1"/>
  <c r="L44" i="57" s="1"/>
  <c r="P8" i="57"/>
  <c r="P1" i="57"/>
  <c r="Q49" i="56"/>
  <c r="G49" i="56"/>
  <c r="F49" i="56"/>
  <c r="P10" i="56" s="1"/>
  <c r="R48" i="56"/>
  <c r="K48" i="56"/>
  <c r="H48" i="56"/>
  <c r="L48" i="56" s="1"/>
  <c r="U48" i="56" s="1"/>
  <c r="R47" i="56"/>
  <c r="K47" i="56"/>
  <c r="H47" i="56"/>
  <c r="L47" i="56" s="1"/>
  <c r="R46" i="56"/>
  <c r="K46" i="56"/>
  <c r="H46" i="56"/>
  <c r="L46" i="56" s="1"/>
  <c r="K45" i="56"/>
  <c r="R44" i="56"/>
  <c r="K44" i="56"/>
  <c r="R43" i="56"/>
  <c r="K43" i="56"/>
  <c r="H43" i="56"/>
  <c r="L43" i="56" s="1"/>
  <c r="V43" i="56" s="1"/>
  <c r="R42" i="56"/>
  <c r="K42" i="56"/>
  <c r="H42" i="56"/>
  <c r="L42" i="56" s="1"/>
  <c r="U42" i="56" s="1"/>
  <c r="R41" i="56"/>
  <c r="K41" i="56"/>
  <c r="H41" i="56"/>
  <c r="L41" i="56" s="1"/>
  <c r="R40" i="56"/>
  <c r="K40" i="56"/>
  <c r="H40" i="56"/>
  <c r="L40" i="56" s="1"/>
  <c r="K39" i="56"/>
  <c r="R38" i="56"/>
  <c r="K38" i="56"/>
  <c r="R37" i="56"/>
  <c r="K37" i="56"/>
  <c r="H37" i="56"/>
  <c r="L37" i="56" s="1"/>
  <c r="V37" i="56" s="1"/>
  <c r="R36" i="56"/>
  <c r="K36" i="56"/>
  <c r="H36" i="56"/>
  <c r="L36" i="56" s="1"/>
  <c r="U36" i="56" s="1"/>
  <c r="R35" i="56"/>
  <c r="K35" i="56"/>
  <c r="H35" i="56"/>
  <c r="L35" i="56" s="1"/>
  <c r="R34" i="56"/>
  <c r="K34" i="56"/>
  <c r="H34" i="56"/>
  <c r="L34" i="56" s="1"/>
  <c r="K33" i="56"/>
  <c r="R32" i="56"/>
  <c r="K32" i="56"/>
  <c r="R31" i="56"/>
  <c r="K31" i="56"/>
  <c r="H31" i="56"/>
  <c r="L31" i="56" s="1"/>
  <c r="V31" i="56" s="1"/>
  <c r="R30" i="56"/>
  <c r="K30" i="56"/>
  <c r="H30" i="56"/>
  <c r="L30" i="56" s="1"/>
  <c r="U30" i="56" s="1"/>
  <c r="R29" i="56"/>
  <c r="K29" i="56"/>
  <c r="H29" i="56"/>
  <c r="L29" i="56" s="1"/>
  <c r="R28" i="56"/>
  <c r="K28" i="56"/>
  <c r="H28" i="56"/>
  <c r="L28" i="56" s="1"/>
  <c r="K27" i="56"/>
  <c r="R26" i="56"/>
  <c r="K26" i="56"/>
  <c r="R25" i="56"/>
  <c r="K25" i="56"/>
  <c r="H25" i="56"/>
  <c r="L25" i="56" s="1"/>
  <c r="R24" i="56"/>
  <c r="K24" i="56"/>
  <c r="H24" i="56"/>
  <c r="L24" i="56" s="1"/>
  <c r="R23" i="56"/>
  <c r="K23" i="56"/>
  <c r="H23" i="56"/>
  <c r="L23" i="56" s="1"/>
  <c r="R22" i="56"/>
  <c r="K22" i="56"/>
  <c r="H22" i="56"/>
  <c r="L22" i="56" s="1"/>
  <c r="K21" i="56"/>
  <c r="R20" i="56"/>
  <c r="K20" i="56"/>
  <c r="R19" i="56"/>
  <c r="K19" i="56"/>
  <c r="H19" i="56"/>
  <c r="L19" i="56" s="1"/>
  <c r="R18" i="56"/>
  <c r="K18" i="56"/>
  <c r="K49" i="56" s="1"/>
  <c r="H18" i="56"/>
  <c r="L18" i="56" s="1"/>
  <c r="R17" i="56"/>
  <c r="R45" i="56" s="1"/>
  <c r="I17" i="56"/>
  <c r="H17" i="56"/>
  <c r="E15" i="56"/>
  <c r="H44" i="56" s="1"/>
  <c r="L44" i="56" s="1"/>
  <c r="M44" i="56" s="1"/>
  <c r="P8" i="56"/>
  <c r="P1" i="56"/>
  <c r="Q49" i="55"/>
  <c r="G49" i="55"/>
  <c r="F49" i="55"/>
  <c r="P10" i="55" s="1"/>
  <c r="K48" i="55"/>
  <c r="H48" i="55"/>
  <c r="L48" i="55" s="1"/>
  <c r="K47" i="55"/>
  <c r="H47" i="55"/>
  <c r="L47" i="55" s="1"/>
  <c r="K46" i="55"/>
  <c r="H46" i="55"/>
  <c r="L46" i="55" s="1"/>
  <c r="R45" i="55"/>
  <c r="K45" i="55"/>
  <c r="H45" i="55"/>
  <c r="L45" i="55" s="1"/>
  <c r="V45" i="55" s="1"/>
  <c r="K44" i="55"/>
  <c r="R43" i="55"/>
  <c r="K43" i="55"/>
  <c r="H43" i="55"/>
  <c r="L43" i="55" s="1"/>
  <c r="K42" i="55"/>
  <c r="H42" i="55"/>
  <c r="L42" i="55" s="1"/>
  <c r="K41" i="55"/>
  <c r="H41" i="55"/>
  <c r="L41" i="55" s="1"/>
  <c r="K40" i="55"/>
  <c r="H40" i="55"/>
  <c r="L40" i="55" s="1"/>
  <c r="K39" i="55"/>
  <c r="H39" i="55"/>
  <c r="L39" i="55" s="1"/>
  <c r="R38" i="55"/>
  <c r="K38" i="55"/>
  <c r="K37" i="55"/>
  <c r="H37" i="55"/>
  <c r="L37" i="55" s="1"/>
  <c r="K36" i="55"/>
  <c r="H36" i="55"/>
  <c r="L36" i="55" s="1"/>
  <c r="K35" i="55"/>
  <c r="H35" i="55"/>
  <c r="L35" i="55" s="1"/>
  <c r="K34" i="55"/>
  <c r="H34" i="55"/>
  <c r="L34" i="55" s="1"/>
  <c r="R33" i="55"/>
  <c r="K33" i="55"/>
  <c r="H33" i="55"/>
  <c r="L33" i="55" s="1"/>
  <c r="K32" i="55"/>
  <c r="R31" i="55"/>
  <c r="K31" i="55"/>
  <c r="H31" i="55"/>
  <c r="L31" i="55" s="1"/>
  <c r="K30" i="55"/>
  <c r="H30" i="55"/>
  <c r="L30" i="55" s="1"/>
  <c r="K29" i="55"/>
  <c r="H29" i="55"/>
  <c r="L29" i="55" s="1"/>
  <c r="K28" i="55"/>
  <c r="H28" i="55"/>
  <c r="L28" i="55" s="1"/>
  <c r="K27" i="55"/>
  <c r="H27" i="55"/>
  <c r="L27" i="55" s="1"/>
  <c r="R26" i="55"/>
  <c r="K26" i="55"/>
  <c r="K25" i="55"/>
  <c r="H25" i="55"/>
  <c r="L25" i="55" s="1"/>
  <c r="K24" i="55"/>
  <c r="H24" i="55"/>
  <c r="L24" i="55" s="1"/>
  <c r="K23" i="55"/>
  <c r="H23" i="55"/>
  <c r="L23" i="55" s="1"/>
  <c r="K22" i="55"/>
  <c r="H22" i="55"/>
  <c r="L22" i="55" s="1"/>
  <c r="R21" i="55"/>
  <c r="K21" i="55"/>
  <c r="H21" i="55"/>
  <c r="L21" i="55" s="1"/>
  <c r="K20" i="55"/>
  <c r="R19" i="55"/>
  <c r="K19" i="55"/>
  <c r="H19" i="55"/>
  <c r="L19" i="55" s="1"/>
  <c r="K18" i="55"/>
  <c r="H18" i="55"/>
  <c r="L18" i="55" s="1"/>
  <c r="R17" i="55"/>
  <c r="R34" i="55" s="1"/>
  <c r="I17" i="55"/>
  <c r="H17" i="55"/>
  <c r="E15" i="55"/>
  <c r="H44" i="55" s="1"/>
  <c r="L44" i="55" s="1"/>
  <c r="P8" i="55"/>
  <c r="P1" i="55"/>
  <c r="Q49" i="54"/>
  <c r="G49" i="54"/>
  <c r="F49" i="54"/>
  <c r="P10" i="54" s="1"/>
  <c r="K48" i="54"/>
  <c r="H48" i="54"/>
  <c r="L48" i="54" s="1"/>
  <c r="K47" i="54"/>
  <c r="H47" i="54"/>
  <c r="L47" i="54" s="1"/>
  <c r="R46" i="54"/>
  <c r="K46" i="54"/>
  <c r="H46" i="54"/>
  <c r="L46" i="54" s="1"/>
  <c r="M46" i="54" s="1"/>
  <c r="K45" i="54"/>
  <c r="R44" i="54"/>
  <c r="K44" i="54"/>
  <c r="K43" i="54"/>
  <c r="H43" i="54"/>
  <c r="L43" i="54" s="1"/>
  <c r="K42" i="54"/>
  <c r="H42" i="54"/>
  <c r="L42" i="54" s="1"/>
  <c r="K41" i="54"/>
  <c r="H41" i="54"/>
  <c r="L41" i="54" s="1"/>
  <c r="R40" i="54"/>
  <c r="K40" i="54"/>
  <c r="H40" i="54"/>
  <c r="L40" i="54" s="1"/>
  <c r="R39" i="54"/>
  <c r="K39" i="54"/>
  <c r="R38" i="54"/>
  <c r="K38" i="54"/>
  <c r="K37" i="54"/>
  <c r="H37" i="54"/>
  <c r="L37" i="54" s="1"/>
  <c r="K36" i="54"/>
  <c r="H36" i="54"/>
  <c r="L36" i="54" s="1"/>
  <c r="K35" i="54"/>
  <c r="H35" i="54"/>
  <c r="L35" i="54" s="1"/>
  <c r="R34" i="54"/>
  <c r="K34" i="54"/>
  <c r="H34" i="54"/>
  <c r="L34" i="54" s="1"/>
  <c r="K33" i="54"/>
  <c r="R32" i="54"/>
  <c r="K32" i="54"/>
  <c r="K31" i="54"/>
  <c r="H31" i="54"/>
  <c r="L31" i="54" s="1"/>
  <c r="K30" i="54"/>
  <c r="H30" i="54"/>
  <c r="L30" i="54" s="1"/>
  <c r="K29" i="54"/>
  <c r="H29" i="54"/>
  <c r="L29" i="54" s="1"/>
  <c r="R28" i="54"/>
  <c r="K28" i="54"/>
  <c r="H28" i="54"/>
  <c r="L28" i="54" s="1"/>
  <c r="R27" i="54"/>
  <c r="K27" i="54"/>
  <c r="R26" i="54"/>
  <c r="K26" i="54"/>
  <c r="K25" i="54"/>
  <c r="H25" i="54"/>
  <c r="L25" i="54" s="1"/>
  <c r="K24" i="54"/>
  <c r="H24" i="54"/>
  <c r="L24" i="54" s="1"/>
  <c r="K23" i="54"/>
  <c r="H23" i="54"/>
  <c r="L23" i="54" s="1"/>
  <c r="R22" i="54"/>
  <c r="K22" i="54"/>
  <c r="H22" i="54"/>
  <c r="L22" i="54" s="1"/>
  <c r="R21" i="54"/>
  <c r="K21" i="54"/>
  <c r="R20" i="54"/>
  <c r="K20" i="54"/>
  <c r="K19" i="54"/>
  <c r="H19" i="54"/>
  <c r="L19" i="54" s="1"/>
  <c r="K18" i="54"/>
  <c r="H18" i="54"/>
  <c r="L18" i="54" s="1"/>
  <c r="R17" i="54"/>
  <c r="R45" i="54" s="1"/>
  <c r="I17" i="54"/>
  <c r="H17" i="54"/>
  <c r="E15" i="54"/>
  <c r="H44" i="54" s="1"/>
  <c r="L44" i="54" s="1"/>
  <c r="P8" i="54"/>
  <c r="P1" i="54"/>
  <c r="Q49" i="53"/>
  <c r="G49" i="53"/>
  <c r="F49" i="53"/>
  <c r="P10" i="53" s="1"/>
  <c r="K48" i="53"/>
  <c r="H48" i="53"/>
  <c r="L48" i="53" s="1"/>
  <c r="K47" i="53"/>
  <c r="H47" i="53"/>
  <c r="L47" i="53" s="1"/>
  <c r="R46" i="53"/>
  <c r="K46" i="53"/>
  <c r="H46" i="53"/>
  <c r="L46" i="53" s="1"/>
  <c r="K45" i="53"/>
  <c r="H45" i="53"/>
  <c r="L45" i="53" s="1"/>
  <c r="M45" i="53" s="1"/>
  <c r="R44" i="53"/>
  <c r="K44" i="53"/>
  <c r="K43" i="53"/>
  <c r="H43" i="53"/>
  <c r="L43" i="53" s="1"/>
  <c r="K42" i="53"/>
  <c r="H42" i="53"/>
  <c r="L42" i="53" s="1"/>
  <c r="K41" i="53"/>
  <c r="H41" i="53"/>
  <c r="L41" i="53" s="1"/>
  <c r="R40" i="53"/>
  <c r="K40" i="53"/>
  <c r="H40" i="53"/>
  <c r="L40" i="53" s="1"/>
  <c r="R39" i="53"/>
  <c r="K39" i="53"/>
  <c r="H39" i="53"/>
  <c r="L39" i="53" s="1"/>
  <c r="R38" i="53"/>
  <c r="K38" i="53"/>
  <c r="K37" i="53"/>
  <c r="H37" i="53"/>
  <c r="L37" i="53" s="1"/>
  <c r="K36" i="53"/>
  <c r="H36" i="53"/>
  <c r="L36" i="53" s="1"/>
  <c r="K35" i="53"/>
  <c r="H35" i="53"/>
  <c r="L35" i="53" s="1"/>
  <c r="R34" i="53"/>
  <c r="K34" i="53"/>
  <c r="H34" i="53"/>
  <c r="L34" i="53" s="1"/>
  <c r="K33" i="53"/>
  <c r="H33" i="53"/>
  <c r="L33" i="53" s="1"/>
  <c r="R32" i="53"/>
  <c r="K32" i="53"/>
  <c r="K31" i="53"/>
  <c r="H31" i="53"/>
  <c r="L31" i="53" s="1"/>
  <c r="K30" i="53"/>
  <c r="H30" i="53"/>
  <c r="L30" i="53" s="1"/>
  <c r="K29" i="53"/>
  <c r="H29" i="53"/>
  <c r="L29" i="53" s="1"/>
  <c r="R28" i="53"/>
  <c r="K28" i="53"/>
  <c r="H28" i="53"/>
  <c r="L28" i="53" s="1"/>
  <c r="R27" i="53"/>
  <c r="K27" i="53"/>
  <c r="H27" i="53"/>
  <c r="L27" i="53" s="1"/>
  <c r="R26" i="53"/>
  <c r="K26" i="53"/>
  <c r="K25" i="53"/>
  <c r="H25" i="53"/>
  <c r="L25" i="53" s="1"/>
  <c r="K24" i="53"/>
  <c r="H24" i="53"/>
  <c r="L24" i="53" s="1"/>
  <c r="K23" i="53"/>
  <c r="H23" i="53"/>
  <c r="L23" i="53" s="1"/>
  <c r="R22" i="53"/>
  <c r="K22" i="53"/>
  <c r="H22" i="53"/>
  <c r="L22" i="53" s="1"/>
  <c r="R21" i="53"/>
  <c r="K21" i="53"/>
  <c r="H21" i="53"/>
  <c r="L21" i="53" s="1"/>
  <c r="K20" i="53"/>
  <c r="K19" i="53"/>
  <c r="H19" i="53"/>
  <c r="L19" i="53" s="1"/>
  <c r="K18" i="53"/>
  <c r="H18" i="53"/>
  <c r="L18" i="53" s="1"/>
  <c r="R17" i="53"/>
  <c r="I17" i="53"/>
  <c r="H17" i="53"/>
  <c r="E15" i="53"/>
  <c r="H44" i="53" s="1"/>
  <c r="L44" i="53" s="1"/>
  <c r="P8" i="53"/>
  <c r="P1" i="53"/>
  <c r="Q49" i="52"/>
  <c r="G49" i="52"/>
  <c r="F49" i="52"/>
  <c r="P10" i="52" s="1"/>
  <c r="K48" i="52"/>
  <c r="H48" i="52"/>
  <c r="L48" i="52" s="1"/>
  <c r="K47" i="52"/>
  <c r="H47" i="52"/>
  <c r="L47" i="52" s="1"/>
  <c r="R46" i="52"/>
  <c r="K46" i="52"/>
  <c r="H46" i="52"/>
  <c r="L46" i="52" s="1"/>
  <c r="K45" i="52"/>
  <c r="K44" i="52"/>
  <c r="K43" i="52"/>
  <c r="H43" i="52"/>
  <c r="L43" i="52" s="1"/>
  <c r="K42" i="52"/>
  <c r="H42" i="52"/>
  <c r="L42" i="52" s="1"/>
  <c r="K41" i="52"/>
  <c r="H41" i="52"/>
  <c r="L41" i="52" s="1"/>
  <c r="R40" i="52"/>
  <c r="K40" i="52"/>
  <c r="H40" i="52"/>
  <c r="L40" i="52" s="1"/>
  <c r="K39" i="52"/>
  <c r="K38" i="52"/>
  <c r="K37" i="52"/>
  <c r="H37" i="52"/>
  <c r="L37" i="52" s="1"/>
  <c r="K36" i="52"/>
  <c r="H36" i="52"/>
  <c r="L36" i="52" s="1"/>
  <c r="K35" i="52"/>
  <c r="H35" i="52"/>
  <c r="L35" i="52" s="1"/>
  <c r="R34" i="52"/>
  <c r="K34" i="52"/>
  <c r="H34" i="52"/>
  <c r="L34" i="52" s="1"/>
  <c r="K33" i="52"/>
  <c r="K32" i="52"/>
  <c r="K31" i="52"/>
  <c r="H31" i="52"/>
  <c r="L31" i="52" s="1"/>
  <c r="K30" i="52"/>
  <c r="H30" i="52"/>
  <c r="L30" i="52" s="1"/>
  <c r="K29" i="52"/>
  <c r="H29" i="52"/>
  <c r="L29" i="52" s="1"/>
  <c r="R28" i="52"/>
  <c r="K28" i="52"/>
  <c r="H28" i="52"/>
  <c r="L28" i="52" s="1"/>
  <c r="K27" i="52"/>
  <c r="K26" i="52"/>
  <c r="K25" i="52"/>
  <c r="H25" i="52"/>
  <c r="L25" i="52" s="1"/>
  <c r="K24" i="52"/>
  <c r="H24" i="52"/>
  <c r="L24" i="52" s="1"/>
  <c r="K23" i="52"/>
  <c r="H23" i="52"/>
  <c r="L23" i="52" s="1"/>
  <c r="R22" i="52"/>
  <c r="K22" i="52"/>
  <c r="H22" i="52"/>
  <c r="L22" i="52" s="1"/>
  <c r="K21" i="52"/>
  <c r="K20" i="52"/>
  <c r="K19" i="52"/>
  <c r="H19" i="52"/>
  <c r="L19" i="52" s="1"/>
  <c r="K18" i="52"/>
  <c r="H18" i="52"/>
  <c r="L18" i="52" s="1"/>
  <c r="R17" i="52"/>
  <c r="R32" i="52" s="1"/>
  <c r="I17" i="52"/>
  <c r="H17" i="52"/>
  <c r="E15" i="52"/>
  <c r="H44" i="52" s="1"/>
  <c r="L44" i="52" s="1"/>
  <c r="P8" i="52"/>
  <c r="P1" i="52"/>
  <c r="Q49" i="51"/>
  <c r="G49" i="51"/>
  <c r="F49" i="51"/>
  <c r="P10" i="51" s="1"/>
  <c r="L48" i="51"/>
  <c r="K48" i="51"/>
  <c r="M48" i="51" s="1"/>
  <c r="I48" i="51"/>
  <c r="T48" i="51" s="1"/>
  <c r="S48" i="51" s="1"/>
  <c r="H48" i="51"/>
  <c r="L47" i="51"/>
  <c r="K47" i="51"/>
  <c r="M47" i="51" s="1"/>
  <c r="H47" i="51"/>
  <c r="R46" i="51"/>
  <c r="V46" i="51" s="1"/>
  <c r="L46" i="51"/>
  <c r="K46" i="51"/>
  <c r="M46" i="51" s="1"/>
  <c r="H46" i="51"/>
  <c r="L45" i="51"/>
  <c r="M45" i="51" s="1"/>
  <c r="K45" i="51"/>
  <c r="R44" i="51"/>
  <c r="L44" i="51"/>
  <c r="K44" i="51"/>
  <c r="I44" i="51"/>
  <c r="L43" i="51"/>
  <c r="M43" i="51" s="1"/>
  <c r="K43" i="51"/>
  <c r="H43" i="51"/>
  <c r="L42" i="51"/>
  <c r="K42" i="51"/>
  <c r="I42" i="51"/>
  <c r="H42" i="51"/>
  <c r="L41" i="51"/>
  <c r="K41" i="51"/>
  <c r="H41" i="51"/>
  <c r="R40" i="51"/>
  <c r="L40" i="51"/>
  <c r="K40" i="51"/>
  <c r="H40" i="51"/>
  <c r="L39" i="51"/>
  <c r="K39" i="51"/>
  <c r="R38" i="51"/>
  <c r="L38" i="51"/>
  <c r="K38" i="51"/>
  <c r="I38" i="51"/>
  <c r="L37" i="51"/>
  <c r="K37" i="51"/>
  <c r="H37" i="51"/>
  <c r="L36" i="51"/>
  <c r="K36" i="51"/>
  <c r="I36" i="51"/>
  <c r="H36" i="51"/>
  <c r="L35" i="51"/>
  <c r="K35" i="51"/>
  <c r="H35" i="51"/>
  <c r="R34" i="51"/>
  <c r="L34" i="51"/>
  <c r="M34" i="51" s="1"/>
  <c r="K34" i="51"/>
  <c r="H34" i="51"/>
  <c r="R33" i="51"/>
  <c r="L33" i="51"/>
  <c r="K33" i="51"/>
  <c r="R32" i="51"/>
  <c r="L32" i="51"/>
  <c r="K32" i="51"/>
  <c r="M32" i="51" s="1"/>
  <c r="L31" i="51"/>
  <c r="K31" i="51"/>
  <c r="M31" i="51" s="1"/>
  <c r="I31" i="51"/>
  <c r="H31" i="51"/>
  <c r="L30" i="51"/>
  <c r="K30" i="51"/>
  <c r="M30" i="51" s="1"/>
  <c r="I30" i="51"/>
  <c r="H30" i="51"/>
  <c r="L29" i="51"/>
  <c r="K29" i="51"/>
  <c r="H29" i="51"/>
  <c r="R28" i="51"/>
  <c r="V28" i="51" s="1"/>
  <c r="L28" i="51"/>
  <c r="M28" i="51" s="1"/>
  <c r="K28" i="51"/>
  <c r="H28" i="51"/>
  <c r="R27" i="51"/>
  <c r="L27" i="51"/>
  <c r="K27" i="51"/>
  <c r="R26" i="51"/>
  <c r="L26" i="51"/>
  <c r="K26" i="51"/>
  <c r="L25" i="51"/>
  <c r="K25" i="51"/>
  <c r="I25" i="51"/>
  <c r="H25" i="51"/>
  <c r="L24" i="51"/>
  <c r="K24" i="51"/>
  <c r="I24" i="51"/>
  <c r="H24" i="51"/>
  <c r="L23" i="51"/>
  <c r="K23" i="51"/>
  <c r="H23" i="51"/>
  <c r="R22" i="51"/>
  <c r="L22" i="51"/>
  <c r="M22" i="51" s="1"/>
  <c r="K22" i="51"/>
  <c r="H22" i="51"/>
  <c r="R21" i="51"/>
  <c r="L21" i="51"/>
  <c r="K21" i="51"/>
  <c r="R20" i="51"/>
  <c r="L20" i="51"/>
  <c r="K20" i="51"/>
  <c r="L19" i="51"/>
  <c r="K19" i="51"/>
  <c r="M19" i="51" s="1"/>
  <c r="I19" i="51"/>
  <c r="H19" i="51"/>
  <c r="L18" i="51"/>
  <c r="K18" i="51"/>
  <c r="I18" i="51"/>
  <c r="H18" i="51"/>
  <c r="R17" i="51"/>
  <c r="R45" i="51" s="1"/>
  <c r="I17" i="51"/>
  <c r="H17" i="51"/>
  <c r="I32" i="51" s="1"/>
  <c r="E15" i="51"/>
  <c r="H44" i="51" s="1"/>
  <c r="P8" i="51"/>
  <c r="P1" i="51"/>
  <c r="Q49" i="50"/>
  <c r="G49" i="50"/>
  <c r="F49" i="50"/>
  <c r="P10" i="50" s="1"/>
  <c r="R48" i="50"/>
  <c r="K48" i="50"/>
  <c r="H48" i="50"/>
  <c r="L48" i="50" s="1"/>
  <c r="U48" i="50" s="1"/>
  <c r="R47" i="50"/>
  <c r="K47" i="50"/>
  <c r="H47" i="50"/>
  <c r="L47" i="50" s="1"/>
  <c r="R46" i="50"/>
  <c r="K46" i="50"/>
  <c r="H46" i="50"/>
  <c r="L46" i="50" s="1"/>
  <c r="K45" i="50"/>
  <c r="R44" i="50"/>
  <c r="K44" i="50"/>
  <c r="R43" i="50"/>
  <c r="K43" i="50"/>
  <c r="H43" i="50"/>
  <c r="L43" i="50" s="1"/>
  <c r="V43" i="50" s="1"/>
  <c r="R42" i="50"/>
  <c r="K42" i="50"/>
  <c r="H42" i="50"/>
  <c r="L42" i="50" s="1"/>
  <c r="R41" i="50"/>
  <c r="K41" i="50"/>
  <c r="H41" i="50"/>
  <c r="L41" i="50" s="1"/>
  <c r="R40" i="50"/>
  <c r="K40" i="50"/>
  <c r="H40" i="50"/>
  <c r="L40" i="50" s="1"/>
  <c r="K39" i="50"/>
  <c r="R38" i="50"/>
  <c r="K38" i="50"/>
  <c r="R37" i="50"/>
  <c r="K37" i="50"/>
  <c r="H37" i="50"/>
  <c r="L37" i="50" s="1"/>
  <c r="R36" i="50"/>
  <c r="K36" i="50"/>
  <c r="H36" i="50"/>
  <c r="L36" i="50" s="1"/>
  <c r="R35" i="50"/>
  <c r="K35" i="50"/>
  <c r="H35" i="50"/>
  <c r="L35" i="50" s="1"/>
  <c r="R34" i="50"/>
  <c r="K34" i="50"/>
  <c r="H34" i="50"/>
  <c r="L34" i="50" s="1"/>
  <c r="K33" i="50"/>
  <c r="R32" i="50"/>
  <c r="K32" i="50"/>
  <c r="R31" i="50"/>
  <c r="K31" i="50"/>
  <c r="H31" i="50"/>
  <c r="L31" i="50" s="1"/>
  <c r="R30" i="50"/>
  <c r="K30" i="50"/>
  <c r="H30" i="50"/>
  <c r="L30" i="50" s="1"/>
  <c r="R29" i="50"/>
  <c r="K29" i="50"/>
  <c r="H29" i="50"/>
  <c r="L29" i="50" s="1"/>
  <c r="R28" i="50"/>
  <c r="K28" i="50"/>
  <c r="H28" i="50"/>
  <c r="L28" i="50" s="1"/>
  <c r="K27" i="50"/>
  <c r="R26" i="50"/>
  <c r="K26" i="50"/>
  <c r="R25" i="50"/>
  <c r="K25" i="50"/>
  <c r="H25" i="50"/>
  <c r="L25" i="50" s="1"/>
  <c r="R24" i="50"/>
  <c r="K24" i="50"/>
  <c r="H24" i="50"/>
  <c r="L24" i="50" s="1"/>
  <c r="R23" i="50"/>
  <c r="K23" i="50"/>
  <c r="H23" i="50"/>
  <c r="L23" i="50" s="1"/>
  <c r="R22" i="50"/>
  <c r="K22" i="50"/>
  <c r="H22" i="50"/>
  <c r="L22" i="50" s="1"/>
  <c r="K21" i="50"/>
  <c r="R20" i="50"/>
  <c r="K20" i="50"/>
  <c r="R19" i="50"/>
  <c r="K19" i="50"/>
  <c r="H19" i="50"/>
  <c r="L19" i="50" s="1"/>
  <c r="R18" i="50"/>
  <c r="K18" i="50"/>
  <c r="H18" i="50"/>
  <c r="L18" i="50" s="1"/>
  <c r="R17" i="50"/>
  <c r="R45" i="50" s="1"/>
  <c r="I17" i="50"/>
  <c r="H17" i="50"/>
  <c r="E15" i="50"/>
  <c r="H44" i="50" s="1"/>
  <c r="L44" i="50" s="1"/>
  <c r="M44" i="50" s="1"/>
  <c r="P8" i="50"/>
  <c r="P1" i="50"/>
  <c r="Q49" i="49"/>
  <c r="G49" i="49"/>
  <c r="F49" i="49"/>
  <c r="P10" i="49" s="1"/>
  <c r="K48" i="49"/>
  <c r="H48" i="49"/>
  <c r="L48" i="49" s="1"/>
  <c r="K47" i="49"/>
  <c r="H47" i="49"/>
  <c r="L47" i="49" s="1"/>
  <c r="M47" i="49" s="1"/>
  <c r="R46" i="49"/>
  <c r="K46" i="49"/>
  <c r="K45" i="49"/>
  <c r="R44" i="49"/>
  <c r="K44" i="49"/>
  <c r="R43" i="49"/>
  <c r="K43" i="49"/>
  <c r="H43" i="49"/>
  <c r="L43" i="49" s="1"/>
  <c r="V43" i="49" s="1"/>
  <c r="K42" i="49"/>
  <c r="H42" i="49"/>
  <c r="L42" i="49" s="1"/>
  <c r="K41" i="49"/>
  <c r="H41" i="49"/>
  <c r="L41" i="49" s="1"/>
  <c r="M41" i="49" s="1"/>
  <c r="R40" i="49"/>
  <c r="K40" i="49"/>
  <c r="K39" i="49"/>
  <c r="R38" i="49"/>
  <c r="K38" i="49"/>
  <c r="R37" i="49"/>
  <c r="K37" i="49"/>
  <c r="H37" i="49"/>
  <c r="L37" i="49" s="1"/>
  <c r="V37" i="49" s="1"/>
  <c r="K36" i="49"/>
  <c r="H36" i="49"/>
  <c r="L36" i="49" s="1"/>
  <c r="K35" i="49"/>
  <c r="H35" i="49"/>
  <c r="L35" i="49" s="1"/>
  <c r="M35" i="49" s="1"/>
  <c r="R34" i="49"/>
  <c r="K34" i="49"/>
  <c r="K33" i="49"/>
  <c r="R32" i="49"/>
  <c r="K32" i="49"/>
  <c r="R31" i="49"/>
  <c r="K31" i="49"/>
  <c r="H31" i="49"/>
  <c r="L31" i="49" s="1"/>
  <c r="V31" i="49" s="1"/>
  <c r="K30" i="49"/>
  <c r="H30" i="49"/>
  <c r="L30" i="49" s="1"/>
  <c r="K29" i="49"/>
  <c r="H29" i="49"/>
  <c r="L29" i="49" s="1"/>
  <c r="M29" i="49" s="1"/>
  <c r="R28" i="49"/>
  <c r="K28" i="49"/>
  <c r="K27" i="49"/>
  <c r="R26" i="49"/>
  <c r="K26" i="49"/>
  <c r="R25" i="49"/>
  <c r="K25" i="49"/>
  <c r="H25" i="49"/>
  <c r="L25" i="49" s="1"/>
  <c r="V25" i="49" s="1"/>
  <c r="K24" i="49"/>
  <c r="H24" i="49"/>
  <c r="L24" i="49" s="1"/>
  <c r="K23" i="49"/>
  <c r="H23" i="49"/>
  <c r="L23" i="49" s="1"/>
  <c r="M23" i="49" s="1"/>
  <c r="R22" i="49"/>
  <c r="K22" i="49"/>
  <c r="K21" i="49"/>
  <c r="R20" i="49"/>
  <c r="K20" i="49"/>
  <c r="R19" i="49"/>
  <c r="K19" i="49"/>
  <c r="H19" i="49"/>
  <c r="L19" i="49" s="1"/>
  <c r="V19" i="49" s="1"/>
  <c r="K18" i="49"/>
  <c r="K49" i="49" s="1"/>
  <c r="H18" i="49"/>
  <c r="L18" i="49" s="1"/>
  <c r="R17" i="49"/>
  <c r="R47" i="49" s="1"/>
  <c r="I17" i="49"/>
  <c r="H17" i="49"/>
  <c r="I48" i="49" s="1"/>
  <c r="E15" i="49"/>
  <c r="H44" i="49" s="1"/>
  <c r="L44" i="49" s="1"/>
  <c r="P8" i="49"/>
  <c r="P1" i="49"/>
  <c r="Q49" i="48"/>
  <c r="G49" i="48"/>
  <c r="F49" i="48"/>
  <c r="P10" i="48" s="1"/>
  <c r="R48" i="48"/>
  <c r="K48" i="48"/>
  <c r="K47" i="48"/>
  <c r="H47" i="48"/>
  <c r="L47" i="48" s="1"/>
  <c r="V47" i="48" s="1"/>
  <c r="R46" i="48"/>
  <c r="K46" i="48"/>
  <c r="H46" i="48"/>
  <c r="L46" i="48" s="1"/>
  <c r="K45" i="48"/>
  <c r="H45" i="48"/>
  <c r="L45" i="48" s="1"/>
  <c r="R44" i="48"/>
  <c r="K44" i="48"/>
  <c r="R43" i="48"/>
  <c r="K43" i="48"/>
  <c r="H43" i="48"/>
  <c r="L43" i="48" s="1"/>
  <c r="R42" i="48"/>
  <c r="K42" i="48"/>
  <c r="K41" i="48"/>
  <c r="H41" i="48"/>
  <c r="L41" i="48" s="1"/>
  <c r="R40" i="48"/>
  <c r="K40" i="48"/>
  <c r="H40" i="48"/>
  <c r="L40" i="48" s="1"/>
  <c r="K39" i="48"/>
  <c r="H39" i="48"/>
  <c r="L39" i="48" s="1"/>
  <c r="R38" i="48"/>
  <c r="K38" i="48"/>
  <c r="R37" i="48"/>
  <c r="K37" i="48"/>
  <c r="H37" i="48"/>
  <c r="L37" i="48" s="1"/>
  <c r="R36" i="48"/>
  <c r="K36" i="48"/>
  <c r="K35" i="48"/>
  <c r="H35" i="48"/>
  <c r="L35" i="48" s="1"/>
  <c r="R34" i="48"/>
  <c r="K34" i="48"/>
  <c r="H34" i="48"/>
  <c r="L34" i="48" s="1"/>
  <c r="K33" i="48"/>
  <c r="H33" i="48"/>
  <c r="L33" i="48" s="1"/>
  <c r="R32" i="48"/>
  <c r="K32" i="48"/>
  <c r="R31" i="48"/>
  <c r="K31" i="48"/>
  <c r="H31" i="48"/>
  <c r="L31" i="48" s="1"/>
  <c r="R30" i="48"/>
  <c r="K30" i="48"/>
  <c r="K29" i="48"/>
  <c r="H29" i="48"/>
  <c r="L29" i="48" s="1"/>
  <c r="R28" i="48"/>
  <c r="K28" i="48"/>
  <c r="H28" i="48"/>
  <c r="L28" i="48" s="1"/>
  <c r="K27" i="48"/>
  <c r="H27" i="48"/>
  <c r="L27" i="48" s="1"/>
  <c r="R26" i="48"/>
  <c r="K26" i="48"/>
  <c r="R25" i="48"/>
  <c r="K25" i="48"/>
  <c r="H25" i="48"/>
  <c r="L25" i="48" s="1"/>
  <c r="R24" i="48"/>
  <c r="K24" i="48"/>
  <c r="K23" i="48"/>
  <c r="H23" i="48"/>
  <c r="L23" i="48" s="1"/>
  <c r="R22" i="48"/>
  <c r="K22" i="48"/>
  <c r="H22" i="48"/>
  <c r="L22" i="48" s="1"/>
  <c r="K21" i="48"/>
  <c r="H21" i="48"/>
  <c r="L21" i="48" s="1"/>
  <c r="R20" i="48"/>
  <c r="K20" i="48"/>
  <c r="R19" i="48"/>
  <c r="K19" i="48"/>
  <c r="H19" i="48"/>
  <c r="L19" i="48" s="1"/>
  <c r="R18" i="48"/>
  <c r="K18" i="48"/>
  <c r="R17" i="48"/>
  <c r="R47" i="48" s="1"/>
  <c r="U47" i="48" s="1"/>
  <c r="I17" i="48"/>
  <c r="H17" i="48"/>
  <c r="E15" i="48"/>
  <c r="H44" i="48" s="1"/>
  <c r="L44" i="48" s="1"/>
  <c r="P1" i="48"/>
  <c r="P8" i="48" s="1"/>
  <c r="Q49" i="47"/>
  <c r="G49" i="47"/>
  <c r="F49" i="47"/>
  <c r="P10" i="47" s="1"/>
  <c r="K48" i="47"/>
  <c r="H48" i="47"/>
  <c r="L48" i="47" s="1"/>
  <c r="K47" i="47"/>
  <c r="H47" i="47"/>
  <c r="L47" i="47" s="1"/>
  <c r="M47" i="47" s="1"/>
  <c r="K46" i="47"/>
  <c r="R45" i="47"/>
  <c r="K45" i="47"/>
  <c r="H45" i="47"/>
  <c r="L45" i="47" s="1"/>
  <c r="K44" i="47"/>
  <c r="K43" i="47"/>
  <c r="H43" i="47"/>
  <c r="L43" i="47" s="1"/>
  <c r="K42" i="47"/>
  <c r="H42" i="47"/>
  <c r="L42" i="47" s="1"/>
  <c r="K41" i="47"/>
  <c r="H41" i="47"/>
  <c r="L41" i="47" s="1"/>
  <c r="R40" i="47"/>
  <c r="K40" i="47"/>
  <c r="K39" i="47"/>
  <c r="H39" i="47"/>
  <c r="L39" i="47" s="1"/>
  <c r="K38" i="47"/>
  <c r="K37" i="47"/>
  <c r="H37" i="47"/>
  <c r="L37" i="47" s="1"/>
  <c r="K36" i="47"/>
  <c r="H36" i="47"/>
  <c r="L36" i="47" s="1"/>
  <c r="K35" i="47"/>
  <c r="H35" i="47"/>
  <c r="L35" i="47" s="1"/>
  <c r="K34" i="47"/>
  <c r="K33" i="47"/>
  <c r="H33" i="47"/>
  <c r="L33" i="47" s="1"/>
  <c r="K32" i="47"/>
  <c r="K31" i="47"/>
  <c r="H31" i="47"/>
  <c r="L31" i="47" s="1"/>
  <c r="K30" i="47"/>
  <c r="H30" i="47"/>
  <c r="L30" i="47" s="1"/>
  <c r="K29" i="47"/>
  <c r="H29" i="47"/>
  <c r="L29" i="47" s="1"/>
  <c r="K28" i="47"/>
  <c r="K27" i="47"/>
  <c r="H27" i="47"/>
  <c r="L27" i="47" s="1"/>
  <c r="K26" i="47"/>
  <c r="K25" i="47"/>
  <c r="H25" i="47"/>
  <c r="L25" i="47" s="1"/>
  <c r="K24" i="47"/>
  <c r="H24" i="47"/>
  <c r="L24" i="47" s="1"/>
  <c r="K23" i="47"/>
  <c r="H23" i="47"/>
  <c r="L23" i="47" s="1"/>
  <c r="K22" i="47"/>
  <c r="R21" i="47"/>
  <c r="K21" i="47"/>
  <c r="H21" i="47"/>
  <c r="L21" i="47" s="1"/>
  <c r="K20" i="47"/>
  <c r="K19" i="47"/>
  <c r="H19" i="47"/>
  <c r="L19" i="47" s="1"/>
  <c r="K18" i="47"/>
  <c r="K49" i="47" s="1"/>
  <c r="H18" i="47"/>
  <c r="L18" i="47" s="1"/>
  <c r="R17" i="47"/>
  <c r="I17" i="47"/>
  <c r="H17" i="47"/>
  <c r="E15" i="47"/>
  <c r="H44" i="47" s="1"/>
  <c r="L44" i="47" s="1"/>
  <c r="P8" i="47"/>
  <c r="P1" i="47"/>
  <c r="Q49" i="46"/>
  <c r="G49" i="46"/>
  <c r="F49" i="46"/>
  <c r="P10" i="46" s="1"/>
  <c r="K48" i="46"/>
  <c r="H48" i="46"/>
  <c r="L48" i="46" s="1"/>
  <c r="K47" i="46"/>
  <c r="H47" i="46"/>
  <c r="L47" i="46" s="1"/>
  <c r="M47" i="46" s="1"/>
  <c r="K46" i="46"/>
  <c r="K45" i="46"/>
  <c r="K44" i="46"/>
  <c r="K43" i="46"/>
  <c r="H43" i="46"/>
  <c r="L43" i="46" s="1"/>
  <c r="K42" i="46"/>
  <c r="H42" i="46"/>
  <c r="L42" i="46" s="1"/>
  <c r="K41" i="46"/>
  <c r="H41" i="46"/>
  <c r="L41" i="46" s="1"/>
  <c r="M41" i="46" s="1"/>
  <c r="R40" i="46"/>
  <c r="K40" i="46"/>
  <c r="R39" i="46"/>
  <c r="K39" i="46"/>
  <c r="K38" i="46"/>
  <c r="K37" i="46"/>
  <c r="H37" i="46"/>
  <c r="L37" i="46" s="1"/>
  <c r="K36" i="46"/>
  <c r="H36" i="46"/>
  <c r="L36" i="46" s="1"/>
  <c r="K35" i="46"/>
  <c r="H35" i="46"/>
  <c r="L35" i="46" s="1"/>
  <c r="M35" i="46" s="1"/>
  <c r="K34" i="46"/>
  <c r="K33" i="46"/>
  <c r="K32" i="46"/>
  <c r="K31" i="46"/>
  <c r="H31" i="46"/>
  <c r="L31" i="46" s="1"/>
  <c r="K30" i="46"/>
  <c r="H30" i="46"/>
  <c r="L30" i="46" s="1"/>
  <c r="K29" i="46"/>
  <c r="H29" i="46"/>
  <c r="L29" i="46" s="1"/>
  <c r="M29" i="46" s="1"/>
  <c r="K28" i="46"/>
  <c r="R27" i="46"/>
  <c r="K27" i="46"/>
  <c r="K26" i="46"/>
  <c r="K25" i="46"/>
  <c r="H25" i="46"/>
  <c r="L25" i="46" s="1"/>
  <c r="K24" i="46"/>
  <c r="H24" i="46"/>
  <c r="L24" i="46" s="1"/>
  <c r="K23" i="46"/>
  <c r="H23" i="46"/>
  <c r="L23" i="46" s="1"/>
  <c r="M23" i="46" s="1"/>
  <c r="R22" i="46"/>
  <c r="K22" i="46"/>
  <c r="K21" i="46"/>
  <c r="K20" i="46"/>
  <c r="K19" i="46"/>
  <c r="H19" i="46"/>
  <c r="L19" i="46" s="1"/>
  <c r="K18" i="46"/>
  <c r="H18" i="46"/>
  <c r="L18" i="46" s="1"/>
  <c r="R17" i="46"/>
  <c r="I17" i="46"/>
  <c r="H17" i="46"/>
  <c r="E15" i="46"/>
  <c r="H44" i="46" s="1"/>
  <c r="L44" i="46" s="1"/>
  <c r="P8" i="46"/>
  <c r="P1" i="46"/>
  <c r="Q49" i="45"/>
  <c r="G49" i="45"/>
  <c r="F49" i="45"/>
  <c r="P10" i="45" s="1"/>
  <c r="L48" i="45"/>
  <c r="K48" i="45"/>
  <c r="M48" i="45" s="1"/>
  <c r="H48" i="45"/>
  <c r="L47" i="45"/>
  <c r="K47" i="45"/>
  <c r="M47" i="45" s="1"/>
  <c r="H47" i="45"/>
  <c r="L46" i="45"/>
  <c r="K46" i="45"/>
  <c r="M46" i="45" s="1"/>
  <c r="H46" i="45"/>
  <c r="M45" i="45"/>
  <c r="L45" i="45"/>
  <c r="K45" i="45"/>
  <c r="H45" i="45"/>
  <c r="L44" i="45"/>
  <c r="K44" i="45"/>
  <c r="M44" i="45" s="1"/>
  <c r="I44" i="45"/>
  <c r="L43" i="45"/>
  <c r="K43" i="45"/>
  <c r="M43" i="45" s="1"/>
  <c r="I43" i="45"/>
  <c r="T43" i="45" s="1"/>
  <c r="S43" i="45" s="1"/>
  <c r="H43" i="45"/>
  <c r="L42" i="45"/>
  <c r="K42" i="45"/>
  <c r="M42" i="45" s="1"/>
  <c r="H42" i="45"/>
  <c r="L41" i="45"/>
  <c r="K41" i="45"/>
  <c r="M41" i="45" s="1"/>
  <c r="H41" i="45"/>
  <c r="L40" i="45"/>
  <c r="K40" i="45"/>
  <c r="M40" i="45" s="1"/>
  <c r="H40" i="45"/>
  <c r="L39" i="45"/>
  <c r="K39" i="45"/>
  <c r="H39" i="45"/>
  <c r="L38" i="45"/>
  <c r="K38" i="45"/>
  <c r="L37" i="45"/>
  <c r="K37" i="45"/>
  <c r="M37" i="45" s="1"/>
  <c r="I37" i="45"/>
  <c r="T37" i="45" s="1"/>
  <c r="S37" i="45" s="1"/>
  <c r="H37" i="45"/>
  <c r="L36" i="45"/>
  <c r="K36" i="45"/>
  <c r="M36" i="45" s="1"/>
  <c r="H36" i="45"/>
  <c r="L35" i="45"/>
  <c r="K35" i="45"/>
  <c r="M35" i="45" s="1"/>
  <c r="H35" i="45"/>
  <c r="L34" i="45"/>
  <c r="K34" i="45"/>
  <c r="M34" i="45" s="1"/>
  <c r="H34" i="45"/>
  <c r="L33" i="45"/>
  <c r="K33" i="45"/>
  <c r="H33" i="45"/>
  <c r="L32" i="45"/>
  <c r="K32" i="45"/>
  <c r="L31" i="45"/>
  <c r="K31" i="45"/>
  <c r="I31" i="45"/>
  <c r="H31" i="45"/>
  <c r="L30" i="45"/>
  <c r="K30" i="45"/>
  <c r="M30" i="45" s="1"/>
  <c r="I30" i="45"/>
  <c r="H30" i="45"/>
  <c r="L29" i="45"/>
  <c r="K29" i="45"/>
  <c r="H29" i="45"/>
  <c r="L28" i="45"/>
  <c r="K28" i="45"/>
  <c r="H28" i="45"/>
  <c r="L27" i="45"/>
  <c r="K27" i="45"/>
  <c r="H27" i="45"/>
  <c r="L26" i="45"/>
  <c r="K26" i="45"/>
  <c r="I26" i="45"/>
  <c r="L25" i="45"/>
  <c r="K25" i="45"/>
  <c r="I25" i="45"/>
  <c r="H25" i="45"/>
  <c r="L24" i="45"/>
  <c r="K24" i="45"/>
  <c r="I24" i="45"/>
  <c r="H24" i="45"/>
  <c r="L23" i="45"/>
  <c r="K23" i="45"/>
  <c r="M23" i="45" s="1"/>
  <c r="H23" i="45"/>
  <c r="L22" i="45"/>
  <c r="K22" i="45"/>
  <c r="H22" i="45"/>
  <c r="L21" i="45"/>
  <c r="K21" i="45"/>
  <c r="H21" i="45"/>
  <c r="L20" i="45"/>
  <c r="K20" i="45"/>
  <c r="L19" i="45"/>
  <c r="K19" i="45"/>
  <c r="H19" i="45"/>
  <c r="L18" i="45"/>
  <c r="K18" i="45"/>
  <c r="K49" i="45" s="1"/>
  <c r="I18" i="45"/>
  <c r="H18" i="45"/>
  <c r="R17" i="45"/>
  <c r="I17" i="45"/>
  <c r="I32" i="45" s="1"/>
  <c r="H17" i="45"/>
  <c r="I20" i="45" s="1"/>
  <c r="E15" i="45"/>
  <c r="H44" i="45" s="1"/>
  <c r="P8" i="45"/>
  <c r="P1" i="45"/>
  <c r="Q49" i="44"/>
  <c r="G49" i="44"/>
  <c r="F49" i="44"/>
  <c r="P10" i="44" s="1"/>
  <c r="R48" i="44"/>
  <c r="L48" i="44"/>
  <c r="U48" i="44" s="1"/>
  <c r="K48" i="44"/>
  <c r="M48" i="44" s="1"/>
  <c r="I48" i="44"/>
  <c r="T48" i="44" s="1"/>
  <c r="S48" i="44" s="1"/>
  <c r="H48" i="44"/>
  <c r="L47" i="44"/>
  <c r="V47" i="44" s="1"/>
  <c r="K47" i="44"/>
  <c r="M47" i="44" s="1"/>
  <c r="I47" i="44"/>
  <c r="T47" i="44" s="1"/>
  <c r="S47" i="44" s="1"/>
  <c r="H47" i="44"/>
  <c r="V46" i="44"/>
  <c r="U46" i="44"/>
  <c r="R46" i="44"/>
  <c r="L46" i="44"/>
  <c r="K46" i="44"/>
  <c r="M46" i="44" s="1"/>
  <c r="H46" i="44"/>
  <c r="L45" i="44"/>
  <c r="M45" i="44" s="1"/>
  <c r="K45" i="44"/>
  <c r="R44" i="44"/>
  <c r="V44" i="44" s="1"/>
  <c r="M44" i="44"/>
  <c r="L44" i="44"/>
  <c r="K44" i="44"/>
  <c r="R43" i="44"/>
  <c r="L43" i="44"/>
  <c r="V43" i="44" s="1"/>
  <c r="K43" i="44"/>
  <c r="M43" i="44" s="1"/>
  <c r="H43" i="44"/>
  <c r="R42" i="44"/>
  <c r="L42" i="44"/>
  <c r="U42" i="44" s="1"/>
  <c r="K42" i="44"/>
  <c r="M42" i="44" s="1"/>
  <c r="I42" i="44"/>
  <c r="T42" i="44" s="1"/>
  <c r="S42" i="44" s="1"/>
  <c r="H42" i="44"/>
  <c r="L41" i="44"/>
  <c r="K41" i="44"/>
  <c r="M41" i="44" s="1"/>
  <c r="I41" i="44"/>
  <c r="T41" i="44" s="1"/>
  <c r="S41" i="44" s="1"/>
  <c r="H41" i="44"/>
  <c r="V40" i="44"/>
  <c r="U40" i="44"/>
  <c r="R40" i="44"/>
  <c r="L40" i="44"/>
  <c r="K40" i="44"/>
  <c r="M40" i="44" s="1"/>
  <c r="H40" i="44"/>
  <c r="L39" i="44"/>
  <c r="M39" i="44" s="1"/>
  <c r="K39" i="44"/>
  <c r="R38" i="44"/>
  <c r="V38" i="44" s="1"/>
  <c r="M38" i="44"/>
  <c r="L38" i="44"/>
  <c r="K38" i="44"/>
  <c r="R37" i="44"/>
  <c r="L37" i="44"/>
  <c r="V37" i="44" s="1"/>
  <c r="K37" i="44"/>
  <c r="M37" i="44" s="1"/>
  <c r="H37" i="44"/>
  <c r="R36" i="44"/>
  <c r="L36" i="44"/>
  <c r="U36" i="44" s="1"/>
  <c r="K36" i="44"/>
  <c r="M36" i="44" s="1"/>
  <c r="I36" i="44"/>
  <c r="T36" i="44" s="1"/>
  <c r="S36" i="44" s="1"/>
  <c r="H36" i="44"/>
  <c r="L35" i="44"/>
  <c r="K35" i="44"/>
  <c r="I35" i="44"/>
  <c r="H35" i="44"/>
  <c r="R34" i="44"/>
  <c r="L34" i="44"/>
  <c r="U34" i="44" s="1"/>
  <c r="K34" i="44"/>
  <c r="H34" i="44"/>
  <c r="L33" i="44"/>
  <c r="K33" i="44"/>
  <c r="R32" i="44"/>
  <c r="L32" i="44"/>
  <c r="K32" i="44"/>
  <c r="R31" i="44"/>
  <c r="L31" i="44"/>
  <c r="K31" i="44"/>
  <c r="H31" i="44"/>
  <c r="R30" i="44"/>
  <c r="L30" i="44"/>
  <c r="U30" i="44" s="1"/>
  <c r="K30" i="44"/>
  <c r="I30" i="44"/>
  <c r="H30" i="44"/>
  <c r="L29" i="44"/>
  <c r="K29" i="44"/>
  <c r="M29" i="44" s="1"/>
  <c r="I29" i="44"/>
  <c r="H29" i="44"/>
  <c r="R28" i="44"/>
  <c r="L28" i="44"/>
  <c r="V28" i="44" s="1"/>
  <c r="K28" i="44"/>
  <c r="M28" i="44" s="1"/>
  <c r="H28" i="44"/>
  <c r="L27" i="44"/>
  <c r="M27" i="44" s="1"/>
  <c r="K27" i="44"/>
  <c r="R26" i="44"/>
  <c r="L26" i="44"/>
  <c r="M26" i="44" s="1"/>
  <c r="K26" i="44"/>
  <c r="R25" i="44"/>
  <c r="L25" i="44"/>
  <c r="K25" i="44"/>
  <c r="H25" i="44"/>
  <c r="R24" i="44"/>
  <c r="L24" i="44"/>
  <c r="K24" i="44"/>
  <c r="M24" i="44" s="1"/>
  <c r="I24" i="44"/>
  <c r="H24" i="44"/>
  <c r="L23" i="44"/>
  <c r="K23" i="44"/>
  <c r="I23" i="44"/>
  <c r="H23" i="44"/>
  <c r="R22" i="44"/>
  <c r="L22" i="44"/>
  <c r="V22" i="44" s="1"/>
  <c r="K22" i="44"/>
  <c r="M22" i="44" s="1"/>
  <c r="H22" i="44"/>
  <c r="L21" i="44"/>
  <c r="K21" i="44"/>
  <c r="R20" i="44"/>
  <c r="V20" i="44" s="1"/>
  <c r="L20" i="44"/>
  <c r="K20" i="44"/>
  <c r="M20" i="44" s="1"/>
  <c r="R19" i="44"/>
  <c r="L19" i="44"/>
  <c r="V19" i="44" s="1"/>
  <c r="K19" i="44"/>
  <c r="H19" i="44"/>
  <c r="R18" i="44"/>
  <c r="L18" i="44"/>
  <c r="K18" i="44"/>
  <c r="I18" i="44"/>
  <c r="H18" i="44"/>
  <c r="R17" i="44"/>
  <c r="R47" i="44" s="1"/>
  <c r="U47" i="44" s="1"/>
  <c r="I17" i="44"/>
  <c r="I28" i="44" s="1"/>
  <c r="H17" i="44"/>
  <c r="I44" i="44" s="1"/>
  <c r="T44" i="44" s="1"/>
  <c r="S44" i="44" s="1"/>
  <c r="E15" i="44"/>
  <c r="H44" i="44" s="1"/>
  <c r="P8" i="44"/>
  <c r="P1" i="44"/>
  <c r="Q49" i="43"/>
  <c r="G49" i="43"/>
  <c r="F49" i="43"/>
  <c r="P10" i="43" s="1"/>
  <c r="L48" i="43"/>
  <c r="K48" i="43"/>
  <c r="M48" i="43" s="1"/>
  <c r="I48" i="43"/>
  <c r="T48" i="43" s="1"/>
  <c r="S48" i="43" s="1"/>
  <c r="H48" i="43"/>
  <c r="L47" i="43"/>
  <c r="K47" i="43"/>
  <c r="M47" i="43" s="1"/>
  <c r="H47" i="43"/>
  <c r="R46" i="43"/>
  <c r="V46" i="43" s="1"/>
  <c r="L46" i="43"/>
  <c r="K46" i="43"/>
  <c r="M46" i="43" s="1"/>
  <c r="H46" i="43"/>
  <c r="R45" i="43"/>
  <c r="L45" i="43"/>
  <c r="K45" i="43"/>
  <c r="L44" i="43"/>
  <c r="K44" i="43"/>
  <c r="M44" i="43" s="1"/>
  <c r="I44" i="43"/>
  <c r="L43" i="43"/>
  <c r="K43" i="43"/>
  <c r="M43" i="43" s="1"/>
  <c r="I43" i="43"/>
  <c r="T43" i="43" s="1"/>
  <c r="S43" i="43" s="1"/>
  <c r="H43" i="43"/>
  <c r="L42" i="43"/>
  <c r="K42" i="43"/>
  <c r="M42" i="43" s="1"/>
  <c r="H42" i="43"/>
  <c r="L41" i="43"/>
  <c r="K41" i="43"/>
  <c r="M41" i="43" s="1"/>
  <c r="H41" i="43"/>
  <c r="L40" i="43"/>
  <c r="K40" i="43"/>
  <c r="M40" i="43" s="1"/>
  <c r="H40" i="43"/>
  <c r="R39" i="43"/>
  <c r="L39" i="43"/>
  <c r="K39" i="43"/>
  <c r="M38" i="43"/>
  <c r="L38" i="43"/>
  <c r="K38" i="43"/>
  <c r="L37" i="43"/>
  <c r="K37" i="43"/>
  <c r="M37" i="43" s="1"/>
  <c r="H37" i="43"/>
  <c r="L36" i="43"/>
  <c r="K36" i="43"/>
  <c r="M36" i="43" s="1"/>
  <c r="H36" i="43"/>
  <c r="L35" i="43"/>
  <c r="K35" i="43"/>
  <c r="H35" i="43"/>
  <c r="R34" i="43"/>
  <c r="L34" i="43"/>
  <c r="K34" i="43"/>
  <c r="H34" i="43"/>
  <c r="R33" i="43"/>
  <c r="L33" i="43"/>
  <c r="K33" i="43"/>
  <c r="R32" i="43"/>
  <c r="L32" i="43"/>
  <c r="K32" i="43"/>
  <c r="I32" i="43"/>
  <c r="L31" i="43"/>
  <c r="K31" i="43"/>
  <c r="H31" i="43"/>
  <c r="L30" i="43"/>
  <c r="K30" i="43"/>
  <c r="H30" i="43"/>
  <c r="L29" i="43"/>
  <c r="K29" i="43"/>
  <c r="H29" i="43"/>
  <c r="R28" i="43"/>
  <c r="L28" i="43"/>
  <c r="K28" i="43"/>
  <c r="H28" i="43"/>
  <c r="R27" i="43"/>
  <c r="L27" i="43"/>
  <c r="K27" i="43"/>
  <c r="L26" i="43"/>
  <c r="K26" i="43"/>
  <c r="I26" i="43"/>
  <c r="L25" i="43"/>
  <c r="K25" i="43"/>
  <c r="I25" i="43"/>
  <c r="H25" i="43"/>
  <c r="L24" i="43"/>
  <c r="K24" i="43"/>
  <c r="H24" i="43"/>
  <c r="L23" i="43"/>
  <c r="K23" i="43"/>
  <c r="M23" i="43" s="1"/>
  <c r="H23" i="43"/>
  <c r="L22" i="43"/>
  <c r="K22" i="43"/>
  <c r="H22" i="43"/>
  <c r="R21" i="43"/>
  <c r="L21" i="43"/>
  <c r="K21" i="43"/>
  <c r="H21" i="43"/>
  <c r="L20" i="43"/>
  <c r="K20" i="43"/>
  <c r="L19" i="43"/>
  <c r="K19" i="43"/>
  <c r="M19" i="43" s="1"/>
  <c r="I19" i="43"/>
  <c r="T19" i="43" s="1"/>
  <c r="S19" i="43" s="1"/>
  <c r="H19" i="43"/>
  <c r="L18" i="43"/>
  <c r="K18" i="43"/>
  <c r="H18" i="43"/>
  <c r="R17" i="43"/>
  <c r="I17" i="43"/>
  <c r="H17" i="43"/>
  <c r="I20" i="43" s="1"/>
  <c r="E15" i="43"/>
  <c r="H44" i="43" s="1"/>
  <c r="P8" i="43"/>
  <c r="P1" i="43"/>
  <c r="Q49" i="42"/>
  <c r="G49" i="42"/>
  <c r="F49" i="42"/>
  <c r="P10" i="42" s="1"/>
  <c r="L48" i="42"/>
  <c r="K48" i="42"/>
  <c r="M48" i="42" s="1"/>
  <c r="H48" i="42"/>
  <c r="L47" i="42"/>
  <c r="K47" i="42"/>
  <c r="M47" i="42" s="1"/>
  <c r="H47" i="42"/>
  <c r="R46" i="42"/>
  <c r="U46" i="42" s="1"/>
  <c r="L46" i="42"/>
  <c r="K46" i="42"/>
  <c r="M46" i="42" s="1"/>
  <c r="H46" i="42"/>
  <c r="L45" i="42"/>
  <c r="M45" i="42" s="1"/>
  <c r="K45" i="42"/>
  <c r="L44" i="42"/>
  <c r="K44" i="42"/>
  <c r="M44" i="42" s="1"/>
  <c r="L43" i="42"/>
  <c r="V43" i="42" s="1"/>
  <c r="K43" i="42"/>
  <c r="M43" i="42" s="1"/>
  <c r="H43" i="42"/>
  <c r="L42" i="42"/>
  <c r="K42" i="42"/>
  <c r="M42" i="42" s="1"/>
  <c r="H42" i="42"/>
  <c r="L41" i="42"/>
  <c r="K41" i="42"/>
  <c r="M41" i="42" s="1"/>
  <c r="H41" i="42"/>
  <c r="R40" i="42"/>
  <c r="V40" i="42" s="1"/>
  <c r="L40" i="42"/>
  <c r="K40" i="42"/>
  <c r="M40" i="42" s="1"/>
  <c r="H40" i="42"/>
  <c r="L39" i="42"/>
  <c r="K39" i="42"/>
  <c r="H39" i="42"/>
  <c r="L38" i="42"/>
  <c r="K38" i="42"/>
  <c r="M38" i="42" s="1"/>
  <c r="L37" i="42"/>
  <c r="K37" i="42"/>
  <c r="M37" i="42" s="1"/>
  <c r="H37" i="42"/>
  <c r="L36" i="42"/>
  <c r="K36" i="42"/>
  <c r="M36" i="42" s="1"/>
  <c r="H36" i="42"/>
  <c r="L35" i="42"/>
  <c r="K35" i="42"/>
  <c r="M35" i="42" s="1"/>
  <c r="H35" i="42"/>
  <c r="R34" i="42"/>
  <c r="U34" i="42" s="1"/>
  <c r="L34" i="42"/>
  <c r="K34" i="42"/>
  <c r="M34" i="42" s="1"/>
  <c r="H34" i="42"/>
  <c r="L33" i="42"/>
  <c r="K33" i="42"/>
  <c r="H33" i="42"/>
  <c r="L32" i="42"/>
  <c r="K32" i="42"/>
  <c r="L31" i="42"/>
  <c r="K31" i="42"/>
  <c r="H31" i="42"/>
  <c r="L30" i="42"/>
  <c r="K30" i="42"/>
  <c r="H30" i="42"/>
  <c r="L29" i="42"/>
  <c r="K29" i="42"/>
  <c r="H29" i="42"/>
  <c r="R28" i="42"/>
  <c r="L28" i="42"/>
  <c r="K28" i="42"/>
  <c r="H28" i="42"/>
  <c r="L27" i="42"/>
  <c r="K27" i="42"/>
  <c r="H27" i="42"/>
  <c r="L26" i="42"/>
  <c r="K26" i="42"/>
  <c r="L25" i="42"/>
  <c r="K25" i="42"/>
  <c r="H25" i="42"/>
  <c r="L24" i="42"/>
  <c r="K24" i="42"/>
  <c r="H24" i="42"/>
  <c r="L23" i="42"/>
  <c r="K23" i="42"/>
  <c r="H23" i="42"/>
  <c r="R22" i="42"/>
  <c r="L22" i="42"/>
  <c r="K22" i="42"/>
  <c r="H22" i="42"/>
  <c r="L21" i="42"/>
  <c r="K21" i="42"/>
  <c r="H21" i="42"/>
  <c r="L20" i="42"/>
  <c r="K20" i="42"/>
  <c r="L19" i="42"/>
  <c r="K19" i="42"/>
  <c r="H19" i="42"/>
  <c r="L18" i="42"/>
  <c r="K18" i="42"/>
  <c r="H18" i="42"/>
  <c r="R17" i="42"/>
  <c r="R43" i="42" s="1"/>
  <c r="I17" i="42"/>
  <c r="I47" i="42" s="1"/>
  <c r="H17" i="42"/>
  <c r="I20" i="42" s="1"/>
  <c r="E15" i="42"/>
  <c r="H44" i="42" s="1"/>
  <c r="P8" i="42"/>
  <c r="P1" i="42"/>
  <c r="Q49" i="41"/>
  <c r="G49" i="41"/>
  <c r="F49" i="41"/>
  <c r="P10" i="41" s="1"/>
  <c r="L48" i="41"/>
  <c r="K48" i="41"/>
  <c r="M48" i="41" s="1"/>
  <c r="H48" i="41"/>
  <c r="L47" i="41"/>
  <c r="M47" i="41" s="1"/>
  <c r="K47" i="41"/>
  <c r="H47" i="41"/>
  <c r="L46" i="41"/>
  <c r="K46" i="41"/>
  <c r="M46" i="41" s="1"/>
  <c r="R45" i="41"/>
  <c r="L45" i="41"/>
  <c r="M45" i="41" s="1"/>
  <c r="K45" i="41"/>
  <c r="L44" i="41"/>
  <c r="K44" i="41"/>
  <c r="M44" i="41" s="1"/>
  <c r="L43" i="41"/>
  <c r="K43" i="41"/>
  <c r="M43" i="41" s="1"/>
  <c r="H43" i="41"/>
  <c r="L42" i="41"/>
  <c r="K42" i="41"/>
  <c r="M42" i="41" s="1"/>
  <c r="H42" i="41"/>
  <c r="L41" i="41"/>
  <c r="M41" i="41" s="1"/>
  <c r="K41" i="41"/>
  <c r="H41" i="41"/>
  <c r="R40" i="41"/>
  <c r="L40" i="41"/>
  <c r="K40" i="41"/>
  <c r="M40" i="41" s="1"/>
  <c r="R39" i="41"/>
  <c r="L39" i="41"/>
  <c r="K39" i="41"/>
  <c r="L38" i="41"/>
  <c r="K38" i="41"/>
  <c r="L37" i="41"/>
  <c r="K37" i="41"/>
  <c r="M37" i="41" s="1"/>
  <c r="I37" i="41"/>
  <c r="H37" i="41"/>
  <c r="L36" i="41"/>
  <c r="K36" i="41"/>
  <c r="H36" i="41"/>
  <c r="L35" i="41"/>
  <c r="M35" i="41" s="1"/>
  <c r="K35" i="41"/>
  <c r="H35" i="41"/>
  <c r="R34" i="41"/>
  <c r="L34" i="41"/>
  <c r="K34" i="41"/>
  <c r="R33" i="41"/>
  <c r="M33" i="41"/>
  <c r="L33" i="41"/>
  <c r="K33" i="41"/>
  <c r="L32" i="41"/>
  <c r="K32" i="41"/>
  <c r="M32" i="41" s="1"/>
  <c r="I32" i="41"/>
  <c r="L31" i="41"/>
  <c r="K31" i="41"/>
  <c r="H31" i="41"/>
  <c r="L30" i="41"/>
  <c r="K30" i="41"/>
  <c r="M30" i="41" s="1"/>
  <c r="H30" i="41"/>
  <c r="L29" i="41"/>
  <c r="M29" i="41" s="1"/>
  <c r="K29" i="41"/>
  <c r="H29" i="41"/>
  <c r="R28" i="41"/>
  <c r="L28" i="41"/>
  <c r="K28" i="41"/>
  <c r="R27" i="41"/>
  <c r="L27" i="41"/>
  <c r="K27" i="41"/>
  <c r="L26" i="41"/>
  <c r="K26" i="41"/>
  <c r="M26" i="41" s="1"/>
  <c r="L25" i="41"/>
  <c r="K25" i="41"/>
  <c r="H25" i="41"/>
  <c r="L24" i="41"/>
  <c r="K24" i="41"/>
  <c r="H24" i="41"/>
  <c r="L23" i="41"/>
  <c r="M23" i="41" s="1"/>
  <c r="K23" i="41"/>
  <c r="H23" i="41"/>
  <c r="R22" i="41"/>
  <c r="L22" i="41"/>
  <c r="K22" i="41"/>
  <c r="M22" i="41" s="1"/>
  <c r="L21" i="41"/>
  <c r="K21" i="41"/>
  <c r="L20" i="41"/>
  <c r="K20" i="41"/>
  <c r="M20" i="41" s="1"/>
  <c r="I20" i="41"/>
  <c r="L19" i="41"/>
  <c r="K19" i="41"/>
  <c r="I19" i="41"/>
  <c r="H19" i="41"/>
  <c r="L18" i="41"/>
  <c r="K18" i="41"/>
  <c r="H18" i="41"/>
  <c r="R17" i="41"/>
  <c r="I17" i="41"/>
  <c r="H17" i="41"/>
  <c r="I44" i="41" s="1"/>
  <c r="T44" i="41" s="1"/>
  <c r="S44" i="41" s="1"/>
  <c r="E15" i="41"/>
  <c r="H44" i="41" s="1"/>
  <c r="P8" i="41"/>
  <c r="P1" i="41"/>
  <c r="Q49" i="40"/>
  <c r="G49" i="40"/>
  <c r="F49" i="40"/>
  <c r="P10" i="40" s="1"/>
  <c r="L48" i="40"/>
  <c r="K48" i="40"/>
  <c r="M48" i="40" s="1"/>
  <c r="I48" i="40"/>
  <c r="T48" i="40" s="1"/>
  <c r="S48" i="40" s="1"/>
  <c r="H48" i="40"/>
  <c r="L47" i="40"/>
  <c r="K47" i="40"/>
  <c r="M47" i="40" s="1"/>
  <c r="H47" i="40"/>
  <c r="V46" i="40"/>
  <c r="U46" i="40"/>
  <c r="R46" i="40"/>
  <c r="M46" i="40"/>
  <c r="L46" i="40"/>
  <c r="K46" i="40"/>
  <c r="L45" i="40"/>
  <c r="K45" i="40"/>
  <c r="R44" i="40"/>
  <c r="M44" i="40"/>
  <c r="L44" i="40"/>
  <c r="V44" i="40" s="1"/>
  <c r="K44" i="40"/>
  <c r="R43" i="40"/>
  <c r="L43" i="40"/>
  <c r="V43" i="40" s="1"/>
  <c r="K43" i="40"/>
  <c r="M43" i="40" s="1"/>
  <c r="H43" i="40"/>
  <c r="L42" i="40"/>
  <c r="K42" i="40"/>
  <c r="M42" i="40" s="1"/>
  <c r="I42" i="40"/>
  <c r="T42" i="40" s="1"/>
  <c r="S42" i="40" s="1"/>
  <c r="H42" i="40"/>
  <c r="L41" i="40"/>
  <c r="K41" i="40"/>
  <c r="M41" i="40" s="1"/>
  <c r="H41" i="40"/>
  <c r="V40" i="40"/>
  <c r="U40" i="40"/>
  <c r="R40" i="40"/>
  <c r="M40" i="40"/>
  <c r="L40" i="40"/>
  <c r="K40" i="40"/>
  <c r="L39" i="40"/>
  <c r="K39" i="40"/>
  <c r="R38" i="40"/>
  <c r="M38" i="40"/>
  <c r="L38" i="40"/>
  <c r="V38" i="40" s="1"/>
  <c r="K38" i="40"/>
  <c r="R37" i="40"/>
  <c r="L37" i="40"/>
  <c r="V37" i="40" s="1"/>
  <c r="K37" i="40"/>
  <c r="M37" i="40" s="1"/>
  <c r="H37" i="40"/>
  <c r="L36" i="40"/>
  <c r="K36" i="40"/>
  <c r="M36" i="40" s="1"/>
  <c r="I36" i="40"/>
  <c r="H36" i="40"/>
  <c r="L35" i="40"/>
  <c r="K35" i="40"/>
  <c r="M35" i="40" s="1"/>
  <c r="H35" i="40"/>
  <c r="V34" i="40"/>
  <c r="U34" i="40"/>
  <c r="R34" i="40"/>
  <c r="M34" i="40"/>
  <c r="L34" i="40"/>
  <c r="K34" i="40"/>
  <c r="L33" i="40"/>
  <c r="K33" i="40"/>
  <c r="R32" i="40"/>
  <c r="L32" i="40"/>
  <c r="V32" i="40" s="1"/>
  <c r="K32" i="40"/>
  <c r="R31" i="40"/>
  <c r="L31" i="40"/>
  <c r="V31" i="40" s="1"/>
  <c r="K31" i="40"/>
  <c r="H31" i="40"/>
  <c r="L30" i="40"/>
  <c r="K30" i="40"/>
  <c r="I30" i="40"/>
  <c r="H30" i="40"/>
  <c r="L29" i="40"/>
  <c r="K29" i="40"/>
  <c r="M29" i="40" s="1"/>
  <c r="H29" i="40"/>
  <c r="R28" i="40"/>
  <c r="L28" i="40"/>
  <c r="M28" i="40" s="1"/>
  <c r="K28" i="40"/>
  <c r="L27" i="40"/>
  <c r="K27" i="40"/>
  <c r="R26" i="40"/>
  <c r="L26" i="40"/>
  <c r="V26" i="40" s="1"/>
  <c r="K26" i="40"/>
  <c r="M26" i="40" s="1"/>
  <c r="R25" i="40"/>
  <c r="L25" i="40"/>
  <c r="K25" i="40"/>
  <c r="M25" i="40" s="1"/>
  <c r="H25" i="40"/>
  <c r="L24" i="40"/>
  <c r="K24" i="40"/>
  <c r="M24" i="40" s="1"/>
  <c r="I24" i="40"/>
  <c r="H24" i="40"/>
  <c r="L23" i="40"/>
  <c r="K23" i="40"/>
  <c r="H23" i="40"/>
  <c r="R22" i="40"/>
  <c r="L22" i="40"/>
  <c r="U22" i="40" s="1"/>
  <c r="K22" i="40"/>
  <c r="L21" i="40"/>
  <c r="K21" i="40"/>
  <c r="R20" i="40"/>
  <c r="L20" i="40"/>
  <c r="K20" i="40"/>
  <c r="M20" i="40" s="1"/>
  <c r="R19" i="40"/>
  <c r="L19" i="40"/>
  <c r="K19" i="40"/>
  <c r="M19" i="40" s="1"/>
  <c r="H19" i="40"/>
  <c r="L18" i="40"/>
  <c r="K18" i="40"/>
  <c r="M18" i="40" s="1"/>
  <c r="I18" i="40"/>
  <c r="H18" i="40"/>
  <c r="R17" i="40"/>
  <c r="R47" i="40" s="1"/>
  <c r="I17" i="40"/>
  <c r="I45" i="40" s="1"/>
  <c r="H17" i="40"/>
  <c r="I44" i="40" s="1"/>
  <c r="T44" i="40" s="1"/>
  <c r="S44" i="40" s="1"/>
  <c r="E15" i="40"/>
  <c r="H44" i="40" s="1"/>
  <c r="P8" i="40"/>
  <c r="P1" i="40"/>
  <c r="Q49" i="39"/>
  <c r="G49" i="39"/>
  <c r="F49" i="39"/>
  <c r="P10" i="39" s="1"/>
  <c r="L48" i="39"/>
  <c r="U48" i="39" s="1"/>
  <c r="K48" i="39"/>
  <c r="M48" i="39" s="1"/>
  <c r="I48" i="39"/>
  <c r="T48" i="39" s="1"/>
  <c r="S48" i="39" s="1"/>
  <c r="H48" i="39"/>
  <c r="U47" i="39"/>
  <c r="R47" i="39"/>
  <c r="L47" i="39"/>
  <c r="V47" i="39" s="1"/>
  <c r="K47" i="39"/>
  <c r="M47" i="39" s="1"/>
  <c r="H47" i="39"/>
  <c r="V46" i="39"/>
  <c r="U46" i="39"/>
  <c r="R46" i="39"/>
  <c r="L46" i="39"/>
  <c r="K46" i="39"/>
  <c r="M46" i="39" s="1"/>
  <c r="H46" i="39"/>
  <c r="L45" i="39"/>
  <c r="K45" i="39"/>
  <c r="R44" i="39"/>
  <c r="V44" i="39" s="1"/>
  <c r="M44" i="39"/>
  <c r="L44" i="39"/>
  <c r="K44" i="39"/>
  <c r="R43" i="39"/>
  <c r="L43" i="39"/>
  <c r="V43" i="39" s="1"/>
  <c r="K43" i="39"/>
  <c r="M43" i="39" s="1"/>
  <c r="H43" i="39"/>
  <c r="L42" i="39"/>
  <c r="K42" i="39"/>
  <c r="M42" i="39" s="1"/>
  <c r="I42" i="39"/>
  <c r="T42" i="39" s="1"/>
  <c r="S42" i="39" s="1"/>
  <c r="H42" i="39"/>
  <c r="U41" i="39"/>
  <c r="R41" i="39"/>
  <c r="M41" i="39"/>
  <c r="L41" i="39"/>
  <c r="V41" i="39" s="1"/>
  <c r="K41" i="39"/>
  <c r="H41" i="39"/>
  <c r="U40" i="39"/>
  <c r="R40" i="39"/>
  <c r="L40" i="39"/>
  <c r="V40" i="39" s="1"/>
  <c r="K40" i="39"/>
  <c r="H40" i="39"/>
  <c r="L39" i="39"/>
  <c r="K39" i="39"/>
  <c r="R38" i="39"/>
  <c r="L38" i="39"/>
  <c r="K38" i="39"/>
  <c r="R37" i="39"/>
  <c r="L37" i="39"/>
  <c r="K37" i="39"/>
  <c r="H37" i="39"/>
  <c r="L36" i="39"/>
  <c r="K36" i="39"/>
  <c r="I36" i="39"/>
  <c r="H36" i="39"/>
  <c r="R35" i="39"/>
  <c r="L35" i="39"/>
  <c r="K35" i="39"/>
  <c r="M35" i="39" s="1"/>
  <c r="H35" i="39"/>
  <c r="R34" i="39"/>
  <c r="L34" i="39"/>
  <c r="K34" i="39"/>
  <c r="H34" i="39"/>
  <c r="L33" i="39"/>
  <c r="K33" i="39"/>
  <c r="R32" i="39"/>
  <c r="L32" i="39"/>
  <c r="K32" i="39"/>
  <c r="R31" i="39"/>
  <c r="L31" i="39"/>
  <c r="K31" i="39"/>
  <c r="H31" i="39"/>
  <c r="L30" i="39"/>
  <c r="K30" i="39"/>
  <c r="I30" i="39"/>
  <c r="H30" i="39"/>
  <c r="R29" i="39"/>
  <c r="L29" i="39"/>
  <c r="K29" i="39"/>
  <c r="H29" i="39"/>
  <c r="R28" i="39"/>
  <c r="L28" i="39"/>
  <c r="K28" i="39"/>
  <c r="H28" i="39"/>
  <c r="L27" i="39"/>
  <c r="K27" i="39"/>
  <c r="R26" i="39"/>
  <c r="L26" i="39"/>
  <c r="K26" i="39"/>
  <c r="R25" i="39"/>
  <c r="L25" i="39"/>
  <c r="K25" i="39"/>
  <c r="H25" i="39"/>
  <c r="L24" i="39"/>
  <c r="K24" i="39"/>
  <c r="I24" i="39"/>
  <c r="H24" i="39"/>
  <c r="R23" i="39"/>
  <c r="L23" i="39"/>
  <c r="U23" i="39" s="1"/>
  <c r="K23" i="39"/>
  <c r="H23" i="39"/>
  <c r="R22" i="39"/>
  <c r="L22" i="39"/>
  <c r="V22" i="39" s="1"/>
  <c r="K22" i="39"/>
  <c r="M22" i="39" s="1"/>
  <c r="H22" i="39"/>
  <c r="L21" i="39"/>
  <c r="K21" i="39"/>
  <c r="R20" i="39"/>
  <c r="L20" i="39"/>
  <c r="V20" i="39" s="1"/>
  <c r="K20" i="39"/>
  <c r="R19" i="39"/>
  <c r="L19" i="39"/>
  <c r="K19" i="39"/>
  <c r="H19" i="39"/>
  <c r="L18" i="39"/>
  <c r="K18" i="39"/>
  <c r="I18" i="39"/>
  <c r="H18" i="39"/>
  <c r="R17" i="39"/>
  <c r="R48" i="39" s="1"/>
  <c r="V48" i="39" s="1"/>
  <c r="I17" i="39"/>
  <c r="I45" i="39" s="1"/>
  <c r="H17" i="39"/>
  <c r="I47" i="39" s="1"/>
  <c r="E15" i="39"/>
  <c r="H44" i="39" s="1"/>
  <c r="P8" i="39"/>
  <c r="P1" i="39"/>
  <c r="Q49" i="38"/>
  <c r="G49" i="38"/>
  <c r="F49" i="38"/>
  <c r="P10" i="38" s="1"/>
  <c r="L48" i="38"/>
  <c r="K48" i="38"/>
  <c r="M48" i="38" s="1"/>
  <c r="H48" i="38"/>
  <c r="L47" i="38"/>
  <c r="K47" i="38"/>
  <c r="M47" i="38" s="1"/>
  <c r="H47" i="38"/>
  <c r="R46" i="38"/>
  <c r="L46" i="38"/>
  <c r="M46" i="38" s="1"/>
  <c r="K46" i="38"/>
  <c r="H46" i="38"/>
  <c r="L45" i="38"/>
  <c r="K45" i="38"/>
  <c r="L44" i="38"/>
  <c r="K44" i="38"/>
  <c r="M44" i="38" s="1"/>
  <c r="L43" i="38"/>
  <c r="V43" i="38" s="1"/>
  <c r="K43" i="38"/>
  <c r="M43" i="38" s="1"/>
  <c r="H43" i="38"/>
  <c r="L42" i="38"/>
  <c r="K42" i="38"/>
  <c r="M42" i="38" s="1"/>
  <c r="H42" i="38"/>
  <c r="L41" i="38"/>
  <c r="K41" i="38"/>
  <c r="M41" i="38" s="1"/>
  <c r="H41" i="38"/>
  <c r="R40" i="38"/>
  <c r="U40" i="38" s="1"/>
  <c r="L40" i="38"/>
  <c r="M40" i="38" s="1"/>
  <c r="K40" i="38"/>
  <c r="H40" i="38"/>
  <c r="L39" i="38"/>
  <c r="K39" i="38"/>
  <c r="L38" i="38"/>
  <c r="K38" i="38"/>
  <c r="M38" i="38" s="1"/>
  <c r="L37" i="38"/>
  <c r="K37" i="38"/>
  <c r="M37" i="38" s="1"/>
  <c r="H37" i="38"/>
  <c r="L36" i="38"/>
  <c r="K36" i="38"/>
  <c r="H36" i="38"/>
  <c r="L35" i="38"/>
  <c r="K35" i="38"/>
  <c r="H35" i="38"/>
  <c r="R34" i="38"/>
  <c r="L34" i="38"/>
  <c r="M34" i="38" s="1"/>
  <c r="K34" i="38"/>
  <c r="H34" i="38"/>
  <c r="L33" i="38"/>
  <c r="K33" i="38"/>
  <c r="L32" i="38"/>
  <c r="K32" i="38"/>
  <c r="L31" i="38"/>
  <c r="K31" i="38"/>
  <c r="M31" i="38" s="1"/>
  <c r="H31" i="38"/>
  <c r="L30" i="38"/>
  <c r="K30" i="38"/>
  <c r="M30" i="38" s="1"/>
  <c r="H30" i="38"/>
  <c r="L29" i="38"/>
  <c r="K29" i="38"/>
  <c r="M29" i="38" s="1"/>
  <c r="H29" i="38"/>
  <c r="R28" i="38"/>
  <c r="L28" i="38"/>
  <c r="K28" i="38"/>
  <c r="H28" i="38"/>
  <c r="L27" i="38"/>
  <c r="K27" i="38"/>
  <c r="L26" i="38"/>
  <c r="K26" i="38"/>
  <c r="M26" i="38" s="1"/>
  <c r="I26" i="38"/>
  <c r="L25" i="38"/>
  <c r="K25" i="38"/>
  <c r="M25" i="38" s="1"/>
  <c r="H25" i="38"/>
  <c r="L24" i="38"/>
  <c r="K24" i="38"/>
  <c r="M24" i="38" s="1"/>
  <c r="H24" i="38"/>
  <c r="L23" i="38"/>
  <c r="K23" i="38"/>
  <c r="M23" i="38" s="1"/>
  <c r="H23" i="38"/>
  <c r="R22" i="38"/>
  <c r="L22" i="38"/>
  <c r="K22" i="38"/>
  <c r="H22" i="38"/>
  <c r="L21" i="38"/>
  <c r="K21" i="38"/>
  <c r="L20" i="38"/>
  <c r="K20" i="38"/>
  <c r="M20" i="38" s="1"/>
  <c r="I20" i="38"/>
  <c r="L19" i="38"/>
  <c r="K19" i="38"/>
  <c r="M19" i="38" s="1"/>
  <c r="H19" i="38"/>
  <c r="L18" i="38"/>
  <c r="K18" i="38"/>
  <c r="M18" i="38" s="1"/>
  <c r="H18" i="38"/>
  <c r="R17" i="38"/>
  <c r="R43" i="38" s="1"/>
  <c r="I17" i="38"/>
  <c r="H17" i="38"/>
  <c r="I32" i="38" s="1"/>
  <c r="E15" i="38"/>
  <c r="H44" i="38" s="1"/>
  <c r="P8" i="38"/>
  <c r="P1" i="38"/>
  <c r="Q49" i="36"/>
  <c r="G49" i="36"/>
  <c r="F49" i="36"/>
  <c r="P10" i="36" s="1"/>
  <c r="L48" i="36"/>
  <c r="K48" i="36"/>
  <c r="M48" i="36" s="1"/>
  <c r="I48" i="36"/>
  <c r="T48" i="36" s="1"/>
  <c r="S48" i="36" s="1"/>
  <c r="H48" i="36"/>
  <c r="M47" i="36"/>
  <c r="L47" i="36"/>
  <c r="K47" i="36"/>
  <c r="H47" i="36"/>
  <c r="R46" i="36"/>
  <c r="V46" i="36" s="1"/>
  <c r="L46" i="36"/>
  <c r="K46" i="36"/>
  <c r="M46" i="36" s="1"/>
  <c r="H46" i="36"/>
  <c r="R45" i="36"/>
  <c r="M45" i="36"/>
  <c r="L45" i="36"/>
  <c r="K45" i="36"/>
  <c r="H45" i="36"/>
  <c r="L44" i="36"/>
  <c r="K44" i="36"/>
  <c r="M44" i="36" s="1"/>
  <c r="I44" i="36"/>
  <c r="L43" i="36"/>
  <c r="K43" i="36"/>
  <c r="M43" i="36" s="1"/>
  <c r="I43" i="36"/>
  <c r="T43" i="36" s="1"/>
  <c r="S43" i="36" s="1"/>
  <c r="H43" i="36"/>
  <c r="L42" i="36"/>
  <c r="K42" i="36"/>
  <c r="M42" i="36" s="1"/>
  <c r="H42" i="36"/>
  <c r="M41" i="36"/>
  <c r="L41" i="36"/>
  <c r="K41" i="36"/>
  <c r="H41" i="36"/>
  <c r="L40" i="36"/>
  <c r="K40" i="36"/>
  <c r="M40" i="36" s="1"/>
  <c r="H40" i="36"/>
  <c r="R39" i="36"/>
  <c r="L39" i="36"/>
  <c r="K39" i="36"/>
  <c r="H39" i="36"/>
  <c r="R38" i="36"/>
  <c r="L38" i="36"/>
  <c r="K38" i="36"/>
  <c r="M38" i="36" s="1"/>
  <c r="L37" i="36"/>
  <c r="K37" i="36"/>
  <c r="M37" i="36" s="1"/>
  <c r="I37" i="36"/>
  <c r="T37" i="36" s="1"/>
  <c r="S37" i="36" s="1"/>
  <c r="H37" i="36"/>
  <c r="L36" i="36"/>
  <c r="K36" i="36"/>
  <c r="M36" i="36" s="1"/>
  <c r="H36" i="36"/>
  <c r="L35" i="36"/>
  <c r="M35" i="36" s="1"/>
  <c r="K35" i="36"/>
  <c r="H35" i="36"/>
  <c r="R34" i="36"/>
  <c r="L34" i="36"/>
  <c r="V34" i="36" s="1"/>
  <c r="K34" i="36"/>
  <c r="H34" i="36"/>
  <c r="R33" i="36"/>
  <c r="L33" i="36"/>
  <c r="K33" i="36"/>
  <c r="H33" i="36"/>
  <c r="R32" i="36"/>
  <c r="L32" i="36"/>
  <c r="K32" i="36"/>
  <c r="L31" i="36"/>
  <c r="K31" i="36"/>
  <c r="I31" i="36"/>
  <c r="H31" i="36"/>
  <c r="L30" i="36"/>
  <c r="K30" i="36"/>
  <c r="M30" i="36" s="1"/>
  <c r="H30" i="36"/>
  <c r="L29" i="36"/>
  <c r="K29" i="36"/>
  <c r="M29" i="36" s="1"/>
  <c r="H29" i="36"/>
  <c r="R28" i="36"/>
  <c r="L28" i="36"/>
  <c r="V28" i="36" s="1"/>
  <c r="K28" i="36"/>
  <c r="H28" i="36"/>
  <c r="R27" i="36"/>
  <c r="L27" i="36"/>
  <c r="K27" i="36"/>
  <c r="H27" i="36"/>
  <c r="R26" i="36"/>
  <c r="L26" i="36"/>
  <c r="K26" i="36"/>
  <c r="L25" i="36"/>
  <c r="K25" i="36"/>
  <c r="I25" i="36"/>
  <c r="H25" i="36"/>
  <c r="L24" i="36"/>
  <c r="K24" i="36"/>
  <c r="H24" i="36"/>
  <c r="L23" i="36"/>
  <c r="K23" i="36"/>
  <c r="M23" i="36" s="1"/>
  <c r="H23" i="36"/>
  <c r="R22" i="36"/>
  <c r="L22" i="36"/>
  <c r="K22" i="36"/>
  <c r="H22" i="36"/>
  <c r="R21" i="36"/>
  <c r="L21" i="36"/>
  <c r="K21" i="36"/>
  <c r="H21" i="36"/>
  <c r="R20" i="36"/>
  <c r="L20" i="36"/>
  <c r="K20" i="36"/>
  <c r="L19" i="36"/>
  <c r="K19" i="36"/>
  <c r="I19" i="36"/>
  <c r="H19" i="36"/>
  <c r="L18" i="36"/>
  <c r="K18" i="36"/>
  <c r="M18" i="36" s="1"/>
  <c r="H18" i="36"/>
  <c r="R17" i="36"/>
  <c r="I17" i="36"/>
  <c r="H17" i="36"/>
  <c r="I38" i="36" s="1"/>
  <c r="E15" i="36"/>
  <c r="H44" i="36" s="1"/>
  <c r="P8" i="36"/>
  <c r="P1" i="36"/>
  <c r="Q49" i="35"/>
  <c r="G49" i="35"/>
  <c r="F49" i="35"/>
  <c r="P10" i="35" s="1"/>
  <c r="L48" i="35"/>
  <c r="K48" i="35"/>
  <c r="M48" i="35" s="1"/>
  <c r="H48" i="35"/>
  <c r="L47" i="35"/>
  <c r="M47" i="35" s="1"/>
  <c r="K47" i="35"/>
  <c r="H47" i="35"/>
  <c r="L46" i="35"/>
  <c r="K46" i="35"/>
  <c r="M46" i="35" s="1"/>
  <c r="L45" i="35"/>
  <c r="M45" i="35" s="1"/>
  <c r="K45" i="35"/>
  <c r="H45" i="35"/>
  <c r="L44" i="35"/>
  <c r="K44" i="35"/>
  <c r="L43" i="35"/>
  <c r="K43" i="35"/>
  <c r="M43" i="35" s="1"/>
  <c r="H43" i="35"/>
  <c r="L42" i="35"/>
  <c r="K42" i="35"/>
  <c r="M42" i="35" s="1"/>
  <c r="H42" i="35"/>
  <c r="L41" i="35"/>
  <c r="M41" i="35" s="1"/>
  <c r="K41" i="35"/>
  <c r="H41" i="35"/>
  <c r="L40" i="35"/>
  <c r="K40" i="35"/>
  <c r="M40" i="35" s="1"/>
  <c r="R39" i="35"/>
  <c r="M39" i="35"/>
  <c r="L39" i="35"/>
  <c r="K39" i="35"/>
  <c r="H39" i="35"/>
  <c r="L38" i="35"/>
  <c r="K38" i="35"/>
  <c r="M38" i="35" s="1"/>
  <c r="L37" i="35"/>
  <c r="K37" i="35"/>
  <c r="M37" i="35" s="1"/>
  <c r="H37" i="35"/>
  <c r="L36" i="35"/>
  <c r="K36" i="35"/>
  <c r="M36" i="35" s="1"/>
  <c r="H36" i="35"/>
  <c r="L35" i="35"/>
  <c r="M35" i="35" s="1"/>
  <c r="K35" i="35"/>
  <c r="H35" i="35"/>
  <c r="R34" i="35"/>
  <c r="L34" i="35"/>
  <c r="K34" i="35"/>
  <c r="M34" i="35" s="1"/>
  <c r="L33" i="35"/>
  <c r="K33" i="35"/>
  <c r="H33" i="35"/>
  <c r="L32" i="35"/>
  <c r="K32" i="35"/>
  <c r="M32" i="35" s="1"/>
  <c r="I32" i="35"/>
  <c r="L31" i="35"/>
  <c r="K31" i="35"/>
  <c r="M31" i="35" s="1"/>
  <c r="H31" i="35"/>
  <c r="L30" i="35"/>
  <c r="K30" i="35"/>
  <c r="H30" i="35"/>
  <c r="L29" i="35"/>
  <c r="M29" i="35" s="1"/>
  <c r="K29" i="35"/>
  <c r="H29" i="35"/>
  <c r="L28" i="35"/>
  <c r="K28" i="35"/>
  <c r="R27" i="35"/>
  <c r="L27" i="35"/>
  <c r="K27" i="35"/>
  <c r="H27" i="35"/>
  <c r="L26" i="35"/>
  <c r="K26" i="35"/>
  <c r="L25" i="35"/>
  <c r="K25" i="35"/>
  <c r="H25" i="35"/>
  <c r="L24" i="35"/>
  <c r="K24" i="35"/>
  <c r="H24" i="35"/>
  <c r="L23" i="35"/>
  <c r="K23" i="35"/>
  <c r="H23" i="35"/>
  <c r="R22" i="35"/>
  <c r="L22" i="35"/>
  <c r="K22" i="35"/>
  <c r="L21" i="35"/>
  <c r="K21" i="35"/>
  <c r="H21" i="35"/>
  <c r="L20" i="35"/>
  <c r="K20" i="35"/>
  <c r="I20" i="35"/>
  <c r="L19" i="35"/>
  <c r="K19" i="35"/>
  <c r="H19" i="35"/>
  <c r="L18" i="35"/>
  <c r="K18" i="35"/>
  <c r="H18" i="35"/>
  <c r="R17" i="35"/>
  <c r="I17" i="35"/>
  <c r="I43" i="35" s="1"/>
  <c r="T43" i="35" s="1"/>
  <c r="S43" i="35" s="1"/>
  <c r="H17" i="35"/>
  <c r="I37" i="35" s="1"/>
  <c r="T37" i="35" s="1"/>
  <c r="S37" i="35" s="1"/>
  <c r="E15" i="35"/>
  <c r="H44" i="35" s="1"/>
  <c r="P8" i="35"/>
  <c r="P1" i="35"/>
  <c r="Q49" i="34"/>
  <c r="G49" i="34"/>
  <c r="F49" i="34"/>
  <c r="P10" i="34" s="1"/>
  <c r="L48" i="34"/>
  <c r="K48" i="34"/>
  <c r="M48" i="34" s="1"/>
  <c r="H48" i="34"/>
  <c r="L47" i="34"/>
  <c r="M47" i="34" s="1"/>
  <c r="K47" i="34"/>
  <c r="H47" i="34"/>
  <c r="L46" i="34"/>
  <c r="K46" i="34"/>
  <c r="M46" i="34" s="1"/>
  <c r="L45" i="34"/>
  <c r="K45" i="34"/>
  <c r="L44" i="34"/>
  <c r="K44" i="34"/>
  <c r="M44" i="34" s="1"/>
  <c r="L43" i="34"/>
  <c r="K43" i="34"/>
  <c r="M43" i="34" s="1"/>
  <c r="H43" i="34"/>
  <c r="L42" i="34"/>
  <c r="K42" i="34"/>
  <c r="M42" i="34" s="1"/>
  <c r="H42" i="34"/>
  <c r="L41" i="34"/>
  <c r="M41" i="34" s="1"/>
  <c r="K41" i="34"/>
  <c r="H41" i="34"/>
  <c r="L40" i="34"/>
  <c r="K40" i="34"/>
  <c r="M40" i="34" s="1"/>
  <c r="L39" i="34"/>
  <c r="K39" i="34"/>
  <c r="L38" i="34"/>
  <c r="K38" i="34"/>
  <c r="M38" i="34" s="1"/>
  <c r="L37" i="34"/>
  <c r="K37" i="34"/>
  <c r="M37" i="34" s="1"/>
  <c r="H37" i="34"/>
  <c r="L36" i="34"/>
  <c r="K36" i="34"/>
  <c r="M36" i="34" s="1"/>
  <c r="H36" i="34"/>
  <c r="L35" i="34"/>
  <c r="M35" i="34" s="1"/>
  <c r="K35" i="34"/>
  <c r="H35" i="34"/>
  <c r="L34" i="34"/>
  <c r="K34" i="34"/>
  <c r="M34" i="34" s="1"/>
  <c r="R33" i="34"/>
  <c r="M33" i="34"/>
  <c r="L33" i="34"/>
  <c r="K33" i="34"/>
  <c r="L32" i="34"/>
  <c r="K32" i="34"/>
  <c r="L31" i="34"/>
  <c r="K31" i="34"/>
  <c r="M31" i="34" s="1"/>
  <c r="H31" i="34"/>
  <c r="L30" i="34"/>
  <c r="K30" i="34"/>
  <c r="H30" i="34"/>
  <c r="L29" i="34"/>
  <c r="M29" i="34" s="1"/>
  <c r="K29" i="34"/>
  <c r="H29" i="34"/>
  <c r="L28" i="34"/>
  <c r="K28" i="34"/>
  <c r="M28" i="34" s="1"/>
  <c r="L27" i="34"/>
  <c r="M27" i="34" s="1"/>
  <c r="K27" i="34"/>
  <c r="L26" i="34"/>
  <c r="K26" i="34"/>
  <c r="L25" i="34"/>
  <c r="K25" i="34"/>
  <c r="H25" i="34"/>
  <c r="L24" i="34"/>
  <c r="K24" i="34"/>
  <c r="H24" i="34"/>
  <c r="L23" i="34"/>
  <c r="K23" i="34"/>
  <c r="H23" i="34"/>
  <c r="L22" i="34"/>
  <c r="K22" i="34"/>
  <c r="L21" i="34"/>
  <c r="K21" i="34"/>
  <c r="L20" i="34"/>
  <c r="K20" i="34"/>
  <c r="L19" i="34"/>
  <c r="K19" i="34"/>
  <c r="H19" i="34"/>
  <c r="L18" i="34"/>
  <c r="K18" i="34"/>
  <c r="H18" i="34"/>
  <c r="R17" i="34"/>
  <c r="I17" i="34"/>
  <c r="H17" i="34"/>
  <c r="E15" i="34"/>
  <c r="H44" i="34" s="1"/>
  <c r="P8" i="34"/>
  <c r="P1" i="34"/>
  <c r="Q49" i="33"/>
  <c r="G49" i="33"/>
  <c r="F49" i="33"/>
  <c r="P10" i="33" s="1"/>
  <c r="R48" i="33"/>
  <c r="L48" i="33"/>
  <c r="K48" i="33"/>
  <c r="M48" i="33" s="1"/>
  <c r="I48" i="33"/>
  <c r="L47" i="33"/>
  <c r="V47" i="33" s="1"/>
  <c r="K47" i="33"/>
  <c r="M47" i="33" s="1"/>
  <c r="H47" i="33"/>
  <c r="R46" i="33"/>
  <c r="V46" i="33" s="1"/>
  <c r="L46" i="33"/>
  <c r="U46" i="33" s="1"/>
  <c r="K46" i="33"/>
  <c r="M46" i="33" s="1"/>
  <c r="H46" i="33"/>
  <c r="L45" i="33"/>
  <c r="K45" i="33"/>
  <c r="H45" i="33"/>
  <c r="R44" i="33"/>
  <c r="L44" i="33"/>
  <c r="K44" i="33"/>
  <c r="M44" i="33" s="1"/>
  <c r="R43" i="33"/>
  <c r="L43" i="33"/>
  <c r="K43" i="33"/>
  <c r="H43" i="33"/>
  <c r="V42" i="33"/>
  <c r="R42" i="33"/>
  <c r="L42" i="33"/>
  <c r="U42" i="33" s="1"/>
  <c r="K42" i="33"/>
  <c r="M42" i="33" s="1"/>
  <c r="L41" i="33"/>
  <c r="K41" i="33"/>
  <c r="M41" i="33" s="1"/>
  <c r="H41" i="33"/>
  <c r="R40" i="33"/>
  <c r="V40" i="33" s="1"/>
  <c r="L40" i="33"/>
  <c r="U40" i="33" s="1"/>
  <c r="K40" i="33"/>
  <c r="M40" i="33" s="1"/>
  <c r="H40" i="33"/>
  <c r="L39" i="33"/>
  <c r="K39" i="33"/>
  <c r="H39" i="33"/>
  <c r="R38" i="33"/>
  <c r="L38" i="33"/>
  <c r="K38" i="33"/>
  <c r="M38" i="33" s="1"/>
  <c r="I38" i="33"/>
  <c r="T38" i="33" s="1"/>
  <c r="S38" i="33" s="1"/>
  <c r="R37" i="33"/>
  <c r="M37" i="33"/>
  <c r="L37" i="33"/>
  <c r="K37" i="33"/>
  <c r="H37" i="33"/>
  <c r="R36" i="33"/>
  <c r="L36" i="33"/>
  <c r="K36" i="33"/>
  <c r="M36" i="33" s="1"/>
  <c r="I36" i="33"/>
  <c r="T36" i="33" s="1"/>
  <c r="S36" i="33" s="1"/>
  <c r="L35" i="33"/>
  <c r="K35" i="33"/>
  <c r="M35" i="33" s="1"/>
  <c r="H35" i="33"/>
  <c r="V34" i="33"/>
  <c r="R34" i="33"/>
  <c r="L34" i="33"/>
  <c r="U34" i="33" s="1"/>
  <c r="K34" i="33"/>
  <c r="M34" i="33" s="1"/>
  <c r="H34" i="33"/>
  <c r="L33" i="33"/>
  <c r="K33" i="33"/>
  <c r="H33" i="33"/>
  <c r="R32" i="33"/>
  <c r="L32" i="33"/>
  <c r="K32" i="33"/>
  <c r="M32" i="33" s="1"/>
  <c r="R31" i="33"/>
  <c r="L31" i="33"/>
  <c r="K31" i="33"/>
  <c r="H31" i="33"/>
  <c r="R30" i="33"/>
  <c r="L30" i="33"/>
  <c r="K30" i="33"/>
  <c r="L29" i="33"/>
  <c r="K29" i="33"/>
  <c r="H29" i="33"/>
  <c r="R28" i="33"/>
  <c r="L28" i="33"/>
  <c r="K28" i="33"/>
  <c r="H28" i="33"/>
  <c r="L27" i="33"/>
  <c r="K27" i="33"/>
  <c r="H27" i="33"/>
  <c r="R26" i="33"/>
  <c r="L26" i="33"/>
  <c r="K26" i="33"/>
  <c r="I26" i="33"/>
  <c r="R25" i="33"/>
  <c r="L25" i="33"/>
  <c r="M25" i="33" s="1"/>
  <c r="K25" i="33"/>
  <c r="H25" i="33"/>
  <c r="R24" i="33"/>
  <c r="L24" i="33"/>
  <c r="K24" i="33"/>
  <c r="I24" i="33"/>
  <c r="L23" i="33"/>
  <c r="K23" i="33"/>
  <c r="I23" i="33"/>
  <c r="H23" i="33"/>
  <c r="R22" i="33"/>
  <c r="L22" i="33"/>
  <c r="K22" i="33"/>
  <c r="M22" i="33" s="1"/>
  <c r="H22" i="33"/>
  <c r="L21" i="33"/>
  <c r="M21" i="33" s="1"/>
  <c r="K21" i="33"/>
  <c r="H21" i="33"/>
  <c r="R20" i="33"/>
  <c r="L20" i="33"/>
  <c r="K20" i="33"/>
  <c r="R19" i="33"/>
  <c r="L19" i="33"/>
  <c r="K19" i="33"/>
  <c r="H19" i="33"/>
  <c r="R18" i="33"/>
  <c r="L18" i="33"/>
  <c r="K18" i="33"/>
  <c r="R17" i="33"/>
  <c r="R47" i="33" s="1"/>
  <c r="U47" i="33" s="1"/>
  <c r="I17" i="33"/>
  <c r="H17" i="33"/>
  <c r="E15" i="33"/>
  <c r="H44" i="33" s="1"/>
  <c r="P1" i="33"/>
  <c r="P8" i="33" s="1"/>
  <c r="Q49" i="32"/>
  <c r="G49" i="32"/>
  <c r="F49" i="32"/>
  <c r="P10" i="32" s="1"/>
  <c r="L48" i="32"/>
  <c r="K48" i="32"/>
  <c r="M48" i="32" s="1"/>
  <c r="H48" i="32"/>
  <c r="L47" i="32"/>
  <c r="M47" i="32" s="1"/>
  <c r="K47" i="32"/>
  <c r="H47" i="32"/>
  <c r="R46" i="32"/>
  <c r="L46" i="32"/>
  <c r="K46" i="32"/>
  <c r="M46" i="32" s="1"/>
  <c r="R45" i="32"/>
  <c r="L45" i="32"/>
  <c r="K45" i="32"/>
  <c r="H45" i="32"/>
  <c r="L44" i="32"/>
  <c r="K44" i="32"/>
  <c r="M44" i="32" s="1"/>
  <c r="L43" i="32"/>
  <c r="K43" i="32"/>
  <c r="M43" i="32" s="1"/>
  <c r="I43" i="32"/>
  <c r="T43" i="32" s="1"/>
  <c r="S43" i="32" s="1"/>
  <c r="H43" i="32"/>
  <c r="L42" i="32"/>
  <c r="K42" i="32"/>
  <c r="M42" i="32" s="1"/>
  <c r="H42" i="32"/>
  <c r="L41" i="32"/>
  <c r="M41" i="32" s="1"/>
  <c r="K41" i="32"/>
  <c r="H41" i="32"/>
  <c r="R40" i="32"/>
  <c r="L40" i="32"/>
  <c r="K40" i="32"/>
  <c r="M40" i="32" s="1"/>
  <c r="R39" i="32"/>
  <c r="L39" i="32"/>
  <c r="M39" i="32" s="1"/>
  <c r="K39" i="32"/>
  <c r="H39" i="32"/>
  <c r="L38" i="32"/>
  <c r="K38" i="32"/>
  <c r="M38" i="32" s="1"/>
  <c r="I38" i="32"/>
  <c r="L37" i="32"/>
  <c r="K37" i="32"/>
  <c r="M37" i="32" s="1"/>
  <c r="H37" i="32"/>
  <c r="L36" i="32"/>
  <c r="K36" i="32"/>
  <c r="M36" i="32" s="1"/>
  <c r="H36" i="32"/>
  <c r="L35" i="32"/>
  <c r="M35" i="32" s="1"/>
  <c r="K35" i="32"/>
  <c r="H35" i="32"/>
  <c r="R34" i="32"/>
  <c r="V34" i="32" s="1"/>
  <c r="L34" i="32"/>
  <c r="K34" i="32"/>
  <c r="M34" i="32" s="1"/>
  <c r="R33" i="32"/>
  <c r="L33" i="32"/>
  <c r="M33" i="32" s="1"/>
  <c r="K33" i="32"/>
  <c r="H33" i="32"/>
  <c r="L32" i="32"/>
  <c r="K32" i="32"/>
  <c r="M32" i="32" s="1"/>
  <c r="I32" i="32"/>
  <c r="L31" i="32"/>
  <c r="K31" i="32"/>
  <c r="M31" i="32" s="1"/>
  <c r="I31" i="32"/>
  <c r="T31" i="32" s="1"/>
  <c r="S31" i="32" s="1"/>
  <c r="H31" i="32"/>
  <c r="L30" i="32"/>
  <c r="K30" i="32"/>
  <c r="M30" i="32" s="1"/>
  <c r="H30" i="32"/>
  <c r="L29" i="32"/>
  <c r="M29" i="32" s="1"/>
  <c r="K29" i="32"/>
  <c r="H29" i="32"/>
  <c r="R28" i="32"/>
  <c r="L28" i="32"/>
  <c r="K28" i="32"/>
  <c r="R27" i="32"/>
  <c r="L27" i="32"/>
  <c r="M27" i="32" s="1"/>
  <c r="K27" i="32"/>
  <c r="H27" i="32"/>
  <c r="L26" i="32"/>
  <c r="K26" i="32"/>
  <c r="I26" i="32"/>
  <c r="L25" i="32"/>
  <c r="K25" i="32"/>
  <c r="H25" i="32"/>
  <c r="L24" i="32"/>
  <c r="K24" i="32"/>
  <c r="H24" i="32"/>
  <c r="L23" i="32"/>
  <c r="M23" i="32" s="1"/>
  <c r="K23" i="32"/>
  <c r="H23" i="32"/>
  <c r="R22" i="32"/>
  <c r="L22" i="32"/>
  <c r="K22" i="32"/>
  <c r="M22" i="32" s="1"/>
  <c r="R21" i="32"/>
  <c r="L21" i="32"/>
  <c r="M21" i="32" s="1"/>
  <c r="K21" i="32"/>
  <c r="H21" i="32"/>
  <c r="L20" i="32"/>
  <c r="K20" i="32"/>
  <c r="M20" i="32" s="1"/>
  <c r="I20" i="32"/>
  <c r="L19" i="32"/>
  <c r="K19" i="32"/>
  <c r="M19" i="32" s="1"/>
  <c r="I19" i="32"/>
  <c r="T19" i="32" s="1"/>
  <c r="S19" i="32" s="1"/>
  <c r="H19" i="32"/>
  <c r="L18" i="32"/>
  <c r="K18" i="32"/>
  <c r="H18" i="32"/>
  <c r="R17" i="32"/>
  <c r="I17" i="32"/>
  <c r="H17" i="32"/>
  <c r="E15" i="32"/>
  <c r="H44" i="32" s="1"/>
  <c r="P8" i="32"/>
  <c r="P1" i="32"/>
  <c r="Q49" i="31"/>
  <c r="G49" i="31"/>
  <c r="F49" i="31"/>
  <c r="P10" i="31" s="1"/>
  <c r="L48" i="31"/>
  <c r="K48" i="31"/>
  <c r="M48" i="31" s="1"/>
  <c r="I48" i="31"/>
  <c r="T48" i="31" s="1"/>
  <c r="S48" i="31" s="1"/>
  <c r="H48" i="31"/>
  <c r="L47" i="31"/>
  <c r="K47" i="31"/>
  <c r="M47" i="31" s="1"/>
  <c r="H47" i="31"/>
  <c r="R46" i="31"/>
  <c r="U46" i="31" s="1"/>
  <c r="L46" i="31"/>
  <c r="K46" i="31"/>
  <c r="M46" i="31" s="1"/>
  <c r="H46" i="31"/>
  <c r="L45" i="31"/>
  <c r="M45" i="31" s="1"/>
  <c r="K45" i="31"/>
  <c r="H45" i="31"/>
  <c r="R44" i="31"/>
  <c r="L44" i="31"/>
  <c r="K44" i="31"/>
  <c r="M44" i="31" s="1"/>
  <c r="I44" i="31"/>
  <c r="L43" i="31"/>
  <c r="K43" i="31"/>
  <c r="H43" i="31"/>
  <c r="L42" i="31"/>
  <c r="K42" i="31"/>
  <c r="M42" i="31" s="1"/>
  <c r="I42" i="31"/>
  <c r="T42" i="31" s="1"/>
  <c r="S42" i="31" s="1"/>
  <c r="H42" i="31"/>
  <c r="L41" i="31"/>
  <c r="K41" i="31"/>
  <c r="M41" i="31" s="1"/>
  <c r="H41" i="31"/>
  <c r="R40" i="31"/>
  <c r="V40" i="31" s="1"/>
  <c r="L40" i="31"/>
  <c r="K40" i="31"/>
  <c r="M40" i="31" s="1"/>
  <c r="H40" i="31"/>
  <c r="L39" i="31"/>
  <c r="K39" i="31"/>
  <c r="H39" i="31"/>
  <c r="R38" i="31"/>
  <c r="L38" i="31"/>
  <c r="K38" i="31"/>
  <c r="M38" i="31" s="1"/>
  <c r="I38" i="31"/>
  <c r="L37" i="31"/>
  <c r="K37" i="31"/>
  <c r="H37" i="31"/>
  <c r="L36" i="31"/>
  <c r="K36" i="31"/>
  <c r="M36" i="31" s="1"/>
  <c r="I36" i="31"/>
  <c r="T36" i="31" s="1"/>
  <c r="S36" i="31" s="1"/>
  <c r="H36" i="31"/>
  <c r="L35" i="31"/>
  <c r="K35" i="31"/>
  <c r="M35" i="31" s="1"/>
  <c r="H35" i="31"/>
  <c r="R34" i="31"/>
  <c r="V34" i="31" s="1"/>
  <c r="L34" i="31"/>
  <c r="K34" i="31"/>
  <c r="M34" i="31" s="1"/>
  <c r="H34" i="31"/>
  <c r="M33" i="31"/>
  <c r="L33" i="31"/>
  <c r="K33" i="31"/>
  <c r="H33" i="31"/>
  <c r="R32" i="31"/>
  <c r="L32" i="31"/>
  <c r="K32" i="31"/>
  <c r="M32" i="31" s="1"/>
  <c r="I32" i="31"/>
  <c r="L31" i="31"/>
  <c r="M31" i="31" s="1"/>
  <c r="K31" i="31"/>
  <c r="H31" i="31"/>
  <c r="L30" i="31"/>
  <c r="K30" i="31"/>
  <c r="M30" i="31" s="1"/>
  <c r="I30" i="31"/>
  <c r="T30" i="31" s="1"/>
  <c r="S30" i="31" s="1"/>
  <c r="H30" i="31"/>
  <c r="L29" i="31"/>
  <c r="K29" i="31"/>
  <c r="M29" i="31" s="1"/>
  <c r="H29" i="31"/>
  <c r="R28" i="31"/>
  <c r="V28" i="31" s="1"/>
  <c r="L28" i="31"/>
  <c r="K28" i="31"/>
  <c r="M28" i="31" s="1"/>
  <c r="H28" i="31"/>
  <c r="L27" i="31"/>
  <c r="K27" i="31"/>
  <c r="H27" i="31"/>
  <c r="R26" i="31"/>
  <c r="L26" i="31"/>
  <c r="K26" i="31"/>
  <c r="L25" i="31"/>
  <c r="K25" i="31"/>
  <c r="I25" i="31"/>
  <c r="H25" i="31"/>
  <c r="L24" i="31"/>
  <c r="K24" i="31"/>
  <c r="I24" i="31"/>
  <c r="H24" i="31"/>
  <c r="L23" i="31"/>
  <c r="K23" i="31"/>
  <c r="M23" i="31" s="1"/>
  <c r="H23" i="31"/>
  <c r="R22" i="31"/>
  <c r="L22" i="31"/>
  <c r="K22" i="31"/>
  <c r="H22" i="31"/>
  <c r="R21" i="31"/>
  <c r="L21" i="31"/>
  <c r="V21" i="31" s="1"/>
  <c r="K21" i="31"/>
  <c r="H21" i="31"/>
  <c r="R20" i="31"/>
  <c r="L20" i="31"/>
  <c r="M20" i="31" s="1"/>
  <c r="K20" i="31"/>
  <c r="L19" i="31"/>
  <c r="K19" i="31"/>
  <c r="M19" i="31" s="1"/>
  <c r="I19" i="31"/>
  <c r="H19" i="31"/>
  <c r="L18" i="31"/>
  <c r="K18" i="31"/>
  <c r="I18" i="31"/>
  <c r="H18" i="31"/>
  <c r="R17" i="31"/>
  <c r="R45" i="31" s="1"/>
  <c r="I17" i="31"/>
  <c r="H17" i="31"/>
  <c r="I26" i="31" s="1"/>
  <c r="E15" i="31"/>
  <c r="H44" i="31" s="1"/>
  <c r="P8" i="31"/>
  <c r="P1" i="31"/>
  <c r="Q49" i="29"/>
  <c r="G49" i="29"/>
  <c r="F49" i="29"/>
  <c r="P10" i="29" s="1"/>
  <c r="L48" i="29"/>
  <c r="K48" i="29"/>
  <c r="H48" i="29"/>
  <c r="L47" i="29"/>
  <c r="K47" i="29"/>
  <c r="H47" i="29"/>
  <c r="L46" i="29"/>
  <c r="K46" i="29"/>
  <c r="H46" i="29"/>
  <c r="R45" i="29"/>
  <c r="L45" i="29"/>
  <c r="K45" i="29"/>
  <c r="L44" i="29"/>
  <c r="K44" i="29"/>
  <c r="I44" i="29"/>
  <c r="L43" i="29"/>
  <c r="K43" i="29"/>
  <c r="I43" i="29"/>
  <c r="H43" i="29"/>
  <c r="L42" i="29"/>
  <c r="K42" i="29"/>
  <c r="H42" i="29"/>
  <c r="L41" i="29"/>
  <c r="K41" i="29"/>
  <c r="H41" i="29"/>
  <c r="L40" i="29"/>
  <c r="K40" i="29"/>
  <c r="H40" i="29"/>
  <c r="L39" i="29"/>
  <c r="K39" i="29"/>
  <c r="L38" i="29"/>
  <c r="K38" i="29"/>
  <c r="L37" i="29"/>
  <c r="K37" i="29"/>
  <c r="M37" i="29" s="1"/>
  <c r="I37" i="29"/>
  <c r="T37" i="29" s="1"/>
  <c r="S37" i="29" s="1"/>
  <c r="H37" i="29"/>
  <c r="L36" i="29"/>
  <c r="K36" i="29"/>
  <c r="M36" i="29" s="1"/>
  <c r="H36" i="29"/>
  <c r="L35" i="29"/>
  <c r="K35" i="29"/>
  <c r="M35" i="29" s="1"/>
  <c r="H35" i="29"/>
  <c r="L34" i="29"/>
  <c r="M34" i="29" s="1"/>
  <c r="K34" i="29"/>
  <c r="H34" i="29"/>
  <c r="M33" i="29"/>
  <c r="L33" i="29"/>
  <c r="K33" i="29"/>
  <c r="L32" i="29"/>
  <c r="K32" i="29"/>
  <c r="M32" i="29" s="1"/>
  <c r="I32" i="29"/>
  <c r="L31" i="29"/>
  <c r="K31" i="29"/>
  <c r="I31" i="29"/>
  <c r="H31" i="29"/>
  <c r="L30" i="29"/>
  <c r="K30" i="29"/>
  <c r="H30" i="29"/>
  <c r="L29" i="29"/>
  <c r="K29" i="29"/>
  <c r="H29" i="29"/>
  <c r="L28" i="29"/>
  <c r="M28" i="29" s="1"/>
  <c r="K28" i="29"/>
  <c r="H28" i="29"/>
  <c r="L27" i="29"/>
  <c r="K27" i="29"/>
  <c r="L26" i="29"/>
  <c r="K26" i="29"/>
  <c r="L25" i="29"/>
  <c r="K25" i="29"/>
  <c r="I25" i="29"/>
  <c r="H25" i="29"/>
  <c r="L24" i="29"/>
  <c r="K24" i="29"/>
  <c r="H24" i="29"/>
  <c r="L23" i="29"/>
  <c r="K23" i="29"/>
  <c r="H23" i="29"/>
  <c r="L22" i="29"/>
  <c r="K22" i="29"/>
  <c r="M22" i="29" s="1"/>
  <c r="H22" i="29"/>
  <c r="L21" i="29"/>
  <c r="K21" i="29"/>
  <c r="L20" i="29"/>
  <c r="K20" i="29"/>
  <c r="L19" i="29"/>
  <c r="K19" i="29"/>
  <c r="I19" i="29"/>
  <c r="H19" i="29"/>
  <c r="L18" i="29"/>
  <c r="K18" i="29"/>
  <c r="M18" i="29" s="1"/>
  <c r="I18" i="29"/>
  <c r="H18" i="29"/>
  <c r="R17" i="29"/>
  <c r="I17" i="29"/>
  <c r="I38" i="29" s="1"/>
  <c r="H17" i="29"/>
  <c r="E15" i="29"/>
  <c r="H44" i="29" s="1"/>
  <c r="P8" i="29"/>
  <c r="P1" i="29"/>
  <c r="Q49" i="28"/>
  <c r="G49" i="28"/>
  <c r="F49" i="28"/>
  <c r="P10" i="28" s="1"/>
  <c r="L48" i="28"/>
  <c r="K48" i="28"/>
  <c r="M48" i="28" s="1"/>
  <c r="H48" i="28"/>
  <c r="M47" i="28"/>
  <c r="L47" i="28"/>
  <c r="K47" i="28"/>
  <c r="H47" i="28"/>
  <c r="R46" i="28"/>
  <c r="L46" i="28"/>
  <c r="K46" i="28"/>
  <c r="M46" i="28" s="1"/>
  <c r="L45" i="28"/>
  <c r="K45" i="28"/>
  <c r="H45" i="28"/>
  <c r="L44" i="28"/>
  <c r="K44" i="28"/>
  <c r="M44" i="28" s="1"/>
  <c r="L43" i="28"/>
  <c r="V43" i="28" s="1"/>
  <c r="K43" i="28"/>
  <c r="M43" i="28" s="1"/>
  <c r="H43" i="28"/>
  <c r="L42" i="28"/>
  <c r="K42" i="28"/>
  <c r="M42" i="28" s="1"/>
  <c r="H42" i="28"/>
  <c r="M41" i="28"/>
  <c r="L41" i="28"/>
  <c r="K41" i="28"/>
  <c r="H41" i="28"/>
  <c r="R40" i="28"/>
  <c r="V40" i="28" s="1"/>
  <c r="L40" i="28"/>
  <c r="K40" i="28"/>
  <c r="M40" i="28" s="1"/>
  <c r="L39" i="28"/>
  <c r="K39" i="28"/>
  <c r="H39" i="28"/>
  <c r="L38" i="28"/>
  <c r="K38" i="28"/>
  <c r="L37" i="28"/>
  <c r="K37" i="28"/>
  <c r="M37" i="28" s="1"/>
  <c r="H37" i="28"/>
  <c r="L36" i="28"/>
  <c r="K36" i="28"/>
  <c r="M36" i="28" s="1"/>
  <c r="H36" i="28"/>
  <c r="L35" i="28"/>
  <c r="K35" i="28"/>
  <c r="M35" i="28" s="1"/>
  <c r="H35" i="28"/>
  <c r="R34" i="28"/>
  <c r="L34" i="28"/>
  <c r="K34" i="28"/>
  <c r="L33" i="28"/>
  <c r="K33" i="28"/>
  <c r="H33" i="28"/>
  <c r="L32" i="28"/>
  <c r="K32" i="28"/>
  <c r="M32" i="28" s="1"/>
  <c r="L31" i="28"/>
  <c r="K31" i="28"/>
  <c r="M31" i="28" s="1"/>
  <c r="H31" i="28"/>
  <c r="L30" i="28"/>
  <c r="K30" i="28"/>
  <c r="H30" i="28"/>
  <c r="L29" i="28"/>
  <c r="M29" i="28" s="1"/>
  <c r="K29" i="28"/>
  <c r="H29" i="28"/>
  <c r="R28" i="28"/>
  <c r="L28" i="28"/>
  <c r="K28" i="28"/>
  <c r="R27" i="28"/>
  <c r="L27" i="28"/>
  <c r="V27" i="28" s="1"/>
  <c r="K27" i="28"/>
  <c r="H27" i="28"/>
  <c r="L26" i="28"/>
  <c r="K26" i="28"/>
  <c r="L25" i="28"/>
  <c r="K25" i="28"/>
  <c r="H25" i="28"/>
  <c r="L24" i="28"/>
  <c r="K24" i="28"/>
  <c r="H24" i="28"/>
  <c r="L23" i="28"/>
  <c r="M23" i="28" s="1"/>
  <c r="K23" i="28"/>
  <c r="H23" i="28"/>
  <c r="R22" i="28"/>
  <c r="L22" i="28"/>
  <c r="K22" i="28"/>
  <c r="M22" i="28" s="1"/>
  <c r="R21" i="28"/>
  <c r="L21" i="28"/>
  <c r="K21" i="28"/>
  <c r="H21" i="28"/>
  <c r="L20" i="28"/>
  <c r="K20" i="28"/>
  <c r="M20" i="28" s="1"/>
  <c r="L19" i="28"/>
  <c r="K19" i="28"/>
  <c r="H19" i="28"/>
  <c r="L18" i="28"/>
  <c r="K18" i="28"/>
  <c r="H18" i="28"/>
  <c r="R17" i="28"/>
  <c r="R43" i="28" s="1"/>
  <c r="I17" i="28"/>
  <c r="H17" i="28"/>
  <c r="E15" i="28"/>
  <c r="H44" i="28" s="1"/>
  <c r="P8" i="28"/>
  <c r="P1" i="28"/>
  <c r="Q49" i="27"/>
  <c r="G49" i="27"/>
  <c r="F49" i="27"/>
  <c r="P10" i="27" s="1"/>
  <c r="L48" i="27"/>
  <c r="K48" i="27"/>
  <c r="M48" i="27" s="1"/>
  <c r="H48" i="27"/>
  <c r="M47" i="27"/>
  <c r="L47" i="27"/>
  <c r="K47" i="27"/>
  <c r="H47" i="27"/>
  <c r="L46" i="27"/>
  <c r="K46" i="27"/>
  <c r="M46" i="27" s="1"/>
  <c r="L45" i="27"/>
  <c r="M45" i="27" s="1"/>
  <c r="K45" i="27"/>
  <c r="H45" i="27"/>
  <c r="L44" i="27"/>
  <c r="K44" i="27"/>
  <c r="L43" i="27"/>
  <c r="K43" i="27"/>
  <c r="H43" i="27"/>
  <c r="L42" i="27"/>
  <c r="K42" i="27"/>
  <c r="M42" i="27" s="1"/>
  <c r="H42" i="27"/>
  <c r="L41" i="27"/>
  <c r="M41" i="27" s="1"/>
  <c r="K41" i="27"/>
  <c r="H41" i="27"/>
  <c r="L40" i="27"/>
  <c r="K40" i="27"/>
  <c r="M40" i="27" s="1"/>
  <c r="R39" i="27"/>
  <c r="L39" i="27"/>
  <c r="K39" i="27"/>
  <c r="H39" i="27"/>
  <c r="L38" i="27"/>
  <c r="K38" i="27"/>
  <c r="L37" i="27"/>
  <c r="K37" i="27"/>
  <c r="H37" i="27"/>
  <c r="L36" i="27"/>
  <c r="K36" i="27"/>
  <c r="H36" i="27"/>
  <c r="M35" i="27"/>
  <c r="L35" i="27"/>
  <c r="K35" i="27"/>
  <c r="H35" i="27"/>
  <c r="L34" i="27"/>
  <c r="K34" i="27"/>
  <c r="L33" i="27"/>
  <c r="K33" i="27"/>
  <c r="H33" i="27"/>
  <c r="L32" i="27"/>
  <c r="K32" i="27"/>
  <c r="L31" i="27"/>
  <c r="K31" i="27"/>
  <c r="H31" i="27"/>
  <c r="L30" i="27"/>
  <c r="K30" i="27"/>
  <c r="M30" i="27" s="1"/>
  <c r="H30" i="27"/>
  <c r="L29" i="27"/>
  <c r="K29" i="27"/>
  <c r="H29" i="27"/>
  <c r="L28" i="27"/>
  <c r="K28" i="27"/>
  <c r="L27" i="27"/>
  <c r="M27" i="27" s="1"/>
  <c r="K27" i="27"/>
  <c r="H27" i="27"/>
  <c r="L26" i="27"/>
  <c r="M26" i="27" s="1"/>
  <c r="K26" i="27"/>
  <c r="L25" i="27"/>
  <c r="K25" i="27"/>
  <c r="M25" i="27" s="1"/>
  <c r="H25" i="27"/>
  <c r="L24" i="27"/>
  <c r="K24" i="27"/>
  <c r="H24" i="27"/>
  <c r="L23" i="27"/>
  <c r="M23" i="27" s="1"/>
  <c r="K23" i="27"/>
  <c r="H23" i="27"/>
  <c r="L22" i="27"/>
  <c r="K22" i="27"/>
  <c r="L21" i="27"/>
  <c r="K21" i="27"/>
  <c r="H21" i="27"/>
  <c r="L20" i="27"/>
  <c r="K20" i="27"/>
  <c r="L19" i="27"/>
  <c r="K19" i="27"/>
  <c r="M19" i="27" s="1"/>
  <c r="H19" i="27"/>
  <c r="L18" i="27"/>
  <c r="K18" i="27"/>
  <c r="H18" i="27"/>
  <c r="R17" i="27"/>
  <c r="I17" i="27"/>
  <c r="H17" i="27"/>
  <c r="E15" i="27"/>
  <c r="H44" i="27" s="1"/>
  <c r="P8" i="27"/>
  <c r="P1" i="27"/>
  <c r="Q49" i="26"/>
  <c r="G49" i="26"/>
  <c r="F49" i="26"/>
  <c r="P10" i="26" s="1"/>
  <c r="L48" i="26"/>
  <c r="K48" i="26"/>
  <c r="M48" i="26" s="1"/>
  <c r="H48" i="26"/>
  <c r="L47" i="26"/>
  <c r="K47" i="26"/>
  <c r="H47" i="26"/>
  <c r="L46" i="26"/>
  <c r="K46" i="26"/>
  <c r="M46" i="26" s="1"/>
  <c r="R45" i="26"/>
  <c r="L45" i="26"/>
  <c r="K45" i="26"/>
  <c r="H45" i="26"/>
  <c r="L44" i="26"/>
  <c r="K44" i="26"/>
  <c r="L43" i="26"/>
  <c r="K43" i="26"/>
  <c r="H43" i="26"/>
  <c r="L42" i="26"/>
  <c r="K42" i="26"/>
  <c r="H42" i="26"/>
  <c r="L41" i="26"/>
  <c r="M41" i="26" s="1"/>
  <c r="K41" i="26"/>
  <c r="H41" i="26"/>
  <c r="R40" i="26"/>
  <c r="L40" i="26"/>
  <c r="K40" i="26"/>
  <c r="R39" i="26"/>
  <c r="L39" i="26"/>
  <c r="K39" i="26"/>
  <c r="H39" i="26"/>
  <c r="L38" i="26"/>
  <c r="K38" i="26"/>
  <c r="I38" i="26"/>
  <c r="L37" i="26"/>
  <c r="K37" i="26"/>
  <c r="H37" i="26"/>
  <c r="L36" i="26"/>
  <c r="K36" i="26"/>
  <c r="H36" i="26"/>
  <c r="L35" i="26"/>
  <c r="K35" i="26"/>
  <c r="H35" i="26"/>
  <c r="L34" i="26"/>
  <c r="K34" i="26"/>
  <c r="M34" i="26" s="1"/>
  <c r="R33" i="26"/>
  <c r="L33" i="26"/>
  <c r="K33" i="26"/>
  <c r="H33" i="26"/>
  <c r="L32" i="26"/>
  <c r="K32" i="26"/>
  <c r="M32" i="26" s="1"/>
  <c r="L31" i="26"/>
  <c r="K31" i="26"/>
  <c r="M31" i="26" s="1"/>
  <c r="H31" i="26"/>
  <c r="L30" i="26"/>
  <c r="K30" i="26"/>
  <c r="H30" i="26"/>
  <c r="L29" i="26"/>
  <c r="K29" i="26"/>
  <c r="H29" i="26"/>
  <c r="R28" i="26"/>
  <c r="L28" i="26"/>
  <c r="K28" i="26"/>
  <c r="R27" i="26"/>
  <c r="L27" i="26"/>
  <c r="M27" i="26" s="1"/>
  <c r="K27" i="26"/>
  <c r="H27" i="26"/>
  <c r="L26" i="26"/>
  <c r="K26" i="26"/>
  <c r="I26" i="26"/>
  <c r="L25" i="26"/>
  <c r="K25" i="26"/>
  <c r="H25" i="26"/>
  <c r="L24" i="26"/>
  <c r="K24" i="26"/>
  <c r="H24" i="26"/>
  <c r="L23" i="26"/>
  <c r="M23" i="26" s="1"/>
  <c r="K23" i="26"/>
  <c r="H23" i="26"/>
  <c r="L22" i="26"/>
  <c r="K22" i="26"/>
  <c r="R21" i="26"/>
  <c r="L21" i="26"/>
  <c r="K21" i="26"/>
  <c r="H21" i="26"/>
  <c r="L20" i="26"/>
  <c r="K20" i="26"/>
  <c r="L19" i="26"/>
  <c r="K19" i="26"/>
  <c r="M19" i="26" s="1"/>
  <c r="H19" i="26"/>
  <c r="L18" i="26"/>
  <c r="K18" i="26"/>
  <c r="M18" i="26" s="1"/>
  <c r="H18" i="26"/>
  <c r="R17" i="26"/>
  <c r="R46" i="26" s="1"/>
  <c r="I17" i="26"/>
  <c r="I44" i="26" s="1"/>
  <c r="H17" i="26"/>
  <c r="E15" i="26"/>
  <c r="H44" i="26" s="1"/>
  <c r="P8" i="26"/>
  <c r="P1" i="26"/>
  <c r="Q49" i="24"/>
  <c r="G49" i="24"/>
  <c r="F49" i="24"/>
  <c r="P10" i="24" s="1"/>
  <c r="L48" i="24"/>
  <c r="K48" i="24"/>
  <c r="M48" i="24" s="1"/>
  <c r="L47" i="24"/>
  <c r="K47" i="24"/>
  <c r="M47" i="24" s="1"/>
  <c r="L46" i="24"/>
  <c r="K46" i="24"/>
  <c r="L45" i="24"/>
  <c r="K45" i="24"/>
  <c r="M45" i="24" s="1"/>
  <c r="L44" i="24"/>
  <c r="K44" i="24"/>
  <c r="L43" i="24"/>
  <c r="K43" i="24"/>
  <c r="M43" i="24" s="1"/>
  <c r="L42" i="24"/>
  <c r="K42" i="24"/>
  <c r="M42" i="24" s="1"/>
  <c r="L41" i="24"/>
  <c r="K41" i="24"/>
  <c r="M41" i="24" s="1"/>
  <c r="L40" i="24"/>
  <c r="K40" i="24"/>
  <c r="L39" i="24"/>
  <c r="K39" i="24"/>
  <c r="L38" i="24"/>
  <c r="K38" i="24"/>
  <c r="M38" i="24" s="1"/>
  <c r="L37" i="24"/>
  <c r="K37" i="24"/>
  <c r="L36" i="24"/>
  <c r="K36" i="24"/>
  <c r="L35" i="24"/>
  <c r="K35" i="24"/>
  <c r="M35" i="24" s="1"/>
  <c r="L34" i="24"/>
  <c r="K34" i="24"/>
  <c r="L33" i="24"/>
  <c r="K33" i="24"/>
  <c r="L32" i="24"/>
  <c r="K32" i="24"/>
  <c r="M32" i="24" s="1"/>
  <c r="L31" i="24"/>
  <c r="K31" i="24"/>
  <c r="M31" i="24" s="1"/>
  <c r="L30" i="24"/>
  <c r="K30" i="24"/>
  <c r="L29" i="24"/>
  <c r="K29" i="24"/>
  <c r="M29" i="24" s="1"/>
  <c r="L28" i="24"/>
  <c r="K28" i="24"/>
  <c r="L27" i="24"/>
  <c r="K27" i="24"/>
  <c r="L26" i="24"/>
  <c r="K26" i="24"/>
  <c r="L25" i="24"/>
  <c r="K25" i="24"/>
  <c r="M25" i="24" s="1"/>
  <c r="L24" i="24"/>
  <c r="K24" i="24"/>
  <c r="L23" i="24"/>
  <c r="K23" i="24"/>
  <c r="M23" i="24" s="1"/>
  <c r="L22" i="24"/>
  <c r="K22" i="24"/>
  <c r="L21" i="24"/>
  <c r="K21" i="24"/>
  <c r="L20" i="24"/>
  <c r="K20" i="24"/>
  <c r="M20" i="24" s="1"/>
  <c r="L19" i="24"/>
  <c r="K19" i="24"/>
  <c r="M19" i="24" s="1"/>
  <c r="L18" i="24"/>
  <c r="K18" i="24"/>
  <c r="R17" i="24"/>
  <c r="I17" i="24"/>
  <c r="H17" i="24"/>
  <c r="E15" i="24"/>
  <c r="P1" i="24"/>
  <c r="P8" i="24" s="1"/>
  <c r="Q49" i="21"/>
  <c r="G49" i="21"/>
  <c r="F49" i="21"/>
  <c r="P10" i="21" s="1"/>
  <c r="L48" i="21"/>
  <c r="K48" i="21"/>
  <c r="M48" i="21" s="1"/>
  <c r="I48" i="21"/>
  <c r="T48" i="21" s="1"/>
  <c r="S48" i="21" s="1"/>
  <c r="H48" i="21"/>
  <c r="L47" i="21"/>
  <c r="K47" i="21"/>
  <c r="H47" i="21"/>
  <c r="R46" i="21"/>
  <c r="L46" i="21"/>
  <c r="K46" i="21"/>
  <c r="L45" i="21"/>
  <c r="K45" i="21"/>
  <c r="R44" i="21"/>
  <c r="L44" i="21"/>
  <c r="K44" i="21"/>
  <c r="M44" i="21" s="1"/>
  <c r="R43" i="21"/>
  <c r="L43" i="21"/>
  <c r="K43" i="21"/>
  <c r="H43" i="21"/>
  <c r="L42" i="21"/>
  <c r="K42" i="21"/>
  <c r="M42" i="21" s="1"/>
  <c r="I42" i="21"/>
  <c r="H42" i="21"/>
  <c r="L41" i="21"/>
  <c r="K41" i="21"/>
  <c r="H41" i="21"/>
  <c r="R40" i="21"/>
  <c r="L40" i="21"/>
  <c r="K40" i="21"/>
  <c r="M40" i="21" s="1"/>
  <c r="L39" i="21"/>
  <c r="K39" i="21"/>
  <c r="R38" i="21"/>
  <c r="L38" i="21"/>
  <c r="K38" i="21"/>
  <c r="R37" i="21"/>
  <c r="L37" i="21"/>
  <c r="K37" i="21"/>
  <c r="H37" i="21"/>
  <c r="L36" i="21"/>
  <c r="K36" i="21"/>
  <c r="H36" i="21"/>
  <c r="L35" i="21"/>
  <c r="K35" i="21"/>
  <c r="M35" i="21" s="1"/>
  <c r="H35" i="21"/>
  <c r="R34" i="21"/>
  <c r="L34" i="21"/>
  <c r="K34" i="21"/>
  <c r="M34" i="21" s="1"/>
  <c r="L33" i="21"/>
  <c r="K33" i="21"/>
  <c r="R32" i="21"/>
  <c r="L32" i="21"/>
  <c r="K32" i="21"/>
  <c r="M32" i="21" s="1"/>
  <c r="R31" i="21"/>
  <c r="L31" i="21"/>
  <c r="K31" i="21"/>
  <c r="M31" i="21" s="1"/>
  <c r="H31" i="21"/>
  <c r="L30" i="21"/>
  <c r="K30" i="21"/>
  <c r="M30" i="21" s="1"/>
  <c r="H30" i="21"/>
  <c r="L29" i="21"/>
  <c r="K29" i="21"/>
  <c r="M29" i="21" s="1"/>
  <c r="H29" i="21"/>
  <c r="R28" i="21"/>
  <c r="L28" i="21"/>
  <c r="K28" i="21"/>
  <c r="L27" i="21"/>
  <c r="K27" i="21"/>
  <c r="R26" i="21"/>
  <c r="L26" i="21"/>
  <c r="K26" i="21"/>
  <c r="R25" i="21"/>
  <c r="L25" i="21"/>
  <c r="K25" i="21"/>
  <c r="M25" i="21" s="1"/>
  <c r="H25" i="21"/>
  <c r="L24" i="21"/>
  <c r="K24" i="21"/>
  <c r="M24" i="21" s="1"/>
  <c r="I24" i="21"/>
  <c r="H24" i="21"/>
  <c r="L23" i="21"/>
  <c r="K23" i="21"/>
  <c r="M23" i="21" s="1"/>
  <c r="H23" i="21"/>
  <c r="R22" i="21"/>
  <c r="L22" i="21"/>
  <c r="K22" i="21"/>
  <c r="M22" i="21" s="1"/>
  <c r="L21" i="21"/>
  <c r="K21" i="21"/>
  <c r="R20" i="21"/>
  <c r="L20" i="21"/>
  <c r="K20" i="21"/>
  <c r="M20" i="21" s="1"/>
  <c r="R19" i="21"/>
  <c r="L19" i="21"/>
  <c r="K19" i="21"/>
  <c r="M19" i="21" s="1"/>
  <c r="H19" i="21"/>
  <c r="L18" i="21"/>
  <c r="K18" i="21"/>
  <c r="M18" i="21" s="1"/>
  <c r="I18" i="21"/>
  <c r="T18" i="21" s="1"/>
  <c r="H18" i="21"/>
  <c r="R17" i="21"/>
  <c r="R47" i="21" s="1"/>
  <c r="I17" i="21"/>
  <c r="I45" i="21" s="1"/>
  <c r="H17" i="21"/>
  <c r="I36" i="21" s="1"/>
  <c r="E15" i="21"/>
  <c r="H44" i="21" s="1"/>
  <c r="P8" i="21"/>
  <c r="P1" i="21"/>
  <c r="Q49" i="18"/>
  <c r="G49" i="18"/>
  <c r="F49" i="18"/>
  <c r="P10" i="18" s="1"/>
  <c r="R48" i="18"/>
  <c r="L48" i="18"/>
  <c r="U48" i="18" s="1"/>
  <c r="K48" i="18"/>
  <c r="M48" i="18" s="1"/>
  <c r="I48" i="18"/>
  <c r="T48" i="18" s="1"/>
  <c r="S48" i="18" s="1"/>
  <c r="H48" i="18"/>
  <c r="R47" i="18"/>
  <c r="L47" i="18"/>
  <c r="V47" i="18" s="1"/>
  <c r="K47" i="18"/>
  <c r="M47" i="18" s="1"/>
  <c r="H47" i="18"/>
  <c r="R46" i="18"/>
  <c r="L46" i="18"/>
  <c r="K46" i="18"/>
  <c r="L45" i="18"/>
  <c r="K45" i="18"/>
  <c r="M45" i="18" s="1"/>
  <c r="R44" i="18"/>
  <c r="L44" i="18"/>
  <c r="K44" i="18"/>
  <c r="M44" i="18" s="1"/>
  <c r="R43" i="18"/>
  <c r="L43" i="18"/>
  <c r="K43" i="18"/>
  <c r="M43" i="18" s="1"/>
  <c r="R42" i="18"/>
  <c r="L42" i="18"/>
  <c r="K42" i="18"/>
  <c r="M42" i="18" s="1"/>
  <c r="I42" i="18"/>
  <c r="H42" i="18"/>
  <c r="R41" i="18"/>
  <c r="L41" i="18"/>
  <c r="K41" i="18"/>
  <c r="H41" i="18"/>
  <c r="R40" i="18"/>
  <c r="L40" i="18"/>
  <c r="K40" i="18"/>
  <c r="M40" i="18" s="1"/>
  <c r="L39" i="18"/>
  <c r="K39" i="18"/>
  <c r="R38" i="18"/>
  <c r="L38" i="18"/>
  <c r="K38" i="18"/>
  <c r="M38" i="18" s="1"/>
  <c r="R37" i="18"/>
  <c r="L37" i="18"/>
  <c r="K37" i="18"/>
  <c r="R36" i="18"/>
  <c r="L36" i="18"/>
  <c r="K36" i="18"/>
  <c r="M36" i="18" s="1"/>
  <c r="I36" i="18"/>
  <c r="T36" i="18" s="1"/>
  <c r="S36" i="18" s="1"/>
  <c r="H36" i="18"/>
  <c r="R35" i="18"/>
  <c r="L35" i="18"/>
  <c r="K35" i="18"/>
  <c r="H35" i="18"/>
  <c r="R34" i="18"/>
  <c r="L34" i="18"/>
  <c r="K34" i="18"/>
  <c r="L33" i="18"/>
  <c r="K33" i="18"/>
  <c r="M33" i="18" s="1"/>
  <c r="R32" i="18"/>
  <c r="L32" i="18"/>
  <c r="K32" i="18"/>
  <c r="M32" i="18" s="1"/>
  <c r="R31" i="18"/>
  <c r="L31" i="18"/>
  <c r="K31" i="18"/>
  <c r="M31" i="18" s="1"/>
  <c r="R30" i="18"/>
  <c r="L30" i="18"/>
  <c r="K30" i="18"/>
  <c r="M30" i="18" s="1"/>
  <c r="I30" i="18"/>
  <c r="T30" i="18" s="1"/>
  <c r="S30" i="18" s="1"/>
  <c r="H30" i="18"/>
  <c r="R29" i="18"/>
  <c r="L29" i="18"/>
  <c r="K29" i="18"/>
  <c r="M29" i="18" s="1"/>
  <c r="H29" i="18"/>
  <c r="R28" i="18"/>
  <c r="L28" i="18"/>
  <c r="K28" i="18"/>
  <c r="M28" i="18" s="1"/>
  <c r="L27" i="18"/>
  <c r="K27" i="18"/>
  <c r="M27" i="18" s="1"/>
  <c r="R26" i="18"/>
  <c r="L26" i="18"/>
  <c r="K26" i="18"/>
  <c r="R25" i="18"/>
  <c r="L25" i="18"/>
  <c r="K25" i="18"/>
  <c r="M25" i="18" s="1"/>
  <c r="R24" i="18"/>
  <c r="L24" i="18"/>
  <c r="K24" i="18"/>
  <c r="I24" i="18"/>
  <c r="H24" i="18"/>
  <c r="R23" i="18"/>
  <c r="L23" i="18"/>
  <c r="K23" i="18"/>
  <c r="M23" i="18" s="1"/>
  <c r="H23" i="18"/>
  <c r="R22" i="18"/>
  <c r="L22" i="18"/>
  <c r="K22" i="18"/>
  <c r="M22" i="18" s="1"/>
  <c r="L21" i="18"/>
  <c r="K21" i="18"/>
  <c r="M21" i="18" s="1"/>
  <c r="R20" i="18"/>
  <c r="L20" i="18"/>
  <c r="K20" i="18"/>
  <c r="M20" i="18" s="1"/>
  <c r="R19" i="18"/>
  <c r="L19" i="18"/>
  <c r="K19" i="18"/>
  <c r="M19" i="18" s="1"/>
  <c r="R18" i="18"/>
  <c r="L18" i="18"/>
  <c r="K18" i="18"/>
  <c r="K49" i="18" s="1"/>
  <c r="I18" i="18"/>
  <c r="H18" i="18"/>
  <c r="R17" i="18"/>
  <c r="R45" i="18" s="1"/>
  <c r="I17" i="18"/>
  <c r="I45" i="18" s="1"/>
  <c r="H17" i="18"/>
  <c r="I47" i="18" s="1"/>
  <c r="T47" i="18" s="1"/>
  <c r="S47" i="18" s="1"/>
  <c r="E15" i="18"/>
  <c r="H44" i="18" s="1"/>
  <c r="P8" i="18"/>
  <c r="P1" i="18"/>
  <c r="Q49" i="17"/>
  <c r="G49" i="17"/>
  <c r="F49" i="17"/>
  <c r="P10" i="17" s="1"/>
  <c r="K48" i="17"/>
  <c r="H48" i="17"/>
  <c r="L48" i="17" s="1"/>
  <c r="K47" i="17"/>
  <c r="K46" i="17"/>
  <c r="R45" i="17"/>
  <c r="K45" i="17"/>
  <c r="K44" i="17"/>
  <c r="K43" i="17"/>
  <c r="H43" i="17"/>
  <c r="L43" i="17" s="1"/>
  <c r="K42" i="17"/>
  <c r="K41" i="17"/>
  <c r="R40" i="17"/>
  <c r="K40" i="17"/>
  <c r="R39" i="17"/>
  <c r="K39" i="17"/>
  <c r="K38" i="17"/>
  <c r="K37" i="17"/>
  <c r="H37" i="17"/>
  <c r="L37" i="17" s="1"/>
  <c r="K36" i="17"/>
  <c r="K35" i="17"/>
  <c r="R34" i="17"/>
  <c r="K34" i="17"/>
  <c r="K33" i="17"/>
  <c r="K32" i="17"/>
  <c r="K31" i="17"/>
  <c r="H31" i="17"/>
  <c r="L31" i="17" s="1"/>
  <c r="K30" i="17"/>
  <c r="H30" i="17"/>
  <c r="L30" i="17" s="1"/>
  <c r="K29" i="17"/>
  <c r="K28" i="17"/>
  <c r="R27" i="17"/>
  <c r="K27" i="17"/>
  <c r="K26" i="17"/>
  <c r="K25" i="17"/>
  <c r="H25" i="17"/>
  <c r="L25" i="17" s="1"/>
  <c r="K24" i="17"/>
  <c r="H24" i="17"/>
  <c r="L24" i="17" s="1"/>
  <c r="K23" i="17"/>
  <c r="R22" i="17"/>
  <c r="K22" i="17"/>
  <c r="K21" i="17"/>
  <c r="K20" i="17"/>
  <c r="K19" i="17"/>
  <c r="H19" i="17"/>
  <c r="L19" i="17" s="1"/>
  <c r="K18" i="17"/>
  <c r="H18" i="17"/>
  <c r="L18" i="17" s="1"/>
  <c r="R17" i="17"/>
  <c r="R33" i="17" s="1"/>
  <c r="I17" i="17"/>
  <c r="H17" i="17"/>
  <c r="E15" i="17"/>
  <c r="H44" i="17" s="1"/>
  <c r="L44" i="17" s="1"/>
  <c r="P8" i="17"/>
  <c r="P1" i="17"/>
  <c r="Q49" i="16"/>
  <c r="G49" i="16"/>
  <c r="F49" i="16"/>
  <c r="L48" i="16"/>
  <c r="K48" i="16"/>
  <c r="M48" i="16" s="1"/>
  <c r="H48" i="16"/>
  <c r="M47" i="16"/>
  <c r="L47" i="16"/>
  <c r="K47" i="16"/>
  <c r="R46" i="16"/>
  <c r="V46" i="16" s="1"/>
  <c r="M46" i="16"/>
  <c r="L46" i="16"/>
  <c r="K46" i="16"/>
  <c r="L45" i="16"/>
  <c r="K45" i="16"/>
  <c r="M45" i="16" s="1"/>
  <c r="L44" i="16"/>
  <c r="K44" i="16"/>
  <c r="M44" i="16" s="1"/>
  <c r="I44" i="16"/>
  <c r="H44" i="16"/>
  <c r="L43" i="16"/>
  <c r="K43" i="16"/>
  <c r="M43" i="16" s="1"/>
  <c r="L42" i="16"/>
  <c r="K42" i="16"/>
  <c r="M42" i="16" s="1"/>
  <c r="H42" i="16"/>
  <c r="L41" i="16"/>
  <c r="M41" i="16" s="1"/>
  <c r="K41" i="16"/>
  <c r="R40" i="16"/>
  <c r="L40" i="16"/>
  <c r="K40" i="16"/>
  <c r="M40" i="16" s="1"/>
  <c r="L39" i="16"/>
  <c r="K39" i="16"/>
  <c r="L38" i="16"/>
  <c r="K38" i="16"/>
  <c r="I38" i="16"/>
  <c r="H38" i="16"/>
  <c r="L37" i="16"/>
  <c r="K37" i="16"/>
  <c r="L36" i="16"/>
  <c r="K36" i="16"/>
  <c r="H36" i="16"/>
  <c r="L35" i="16"/>
  <c r="K35" i="16"/>
  <c r="R34" i="16"/>
  <c r="L34" i="16"/>
  <c r="K34" i="16"/>
  <c r="L33" i="16"/>
  <c r="K33" i="16"/>
  <c r="M33" i="16" s="1"/>
  <c r="L32" i="16"/>
  <c r="K32" i="16"/>
  <c r="M32" i="16" s="1"/>
  <c r="I32" i="16"/>
  <c r="H32" i="16"/>
  <c r="L31" i="16"/>
  <c r="K31" i="16"/>
  <c r="L30" i="16"/>
  <c r="K30" i="16"/>
  <c r="M30" i="16" s="1"/>
  <c r="H30" i="16"/>
  <c r="L29" i="16"/>
  <c r="K29" i="16"/>
  <c r="R28" i="16"/>
  <c r="L28" i="16"/>
  <c r="K28" i="16"/>
  <c r="M28" i="16" s="1"/>
  <c r="L27" i="16"/>
  <c r="K27" i="16"/>
  <c r="L26" i="16"/>
  <c r="K26" i="16"/>
  <c r="I26" i="16"/>
  <c r="H26" i="16"/>
  <c r="L25" i="16"/>
  <c r="K25" i="16"/>
  <c r="L24" i="16"/>
  <c r="K24" i="16"/>
  <c r="M24" i="16" s="1"/>
  <c r="H24" i="16"/>
  <c r="L23" i="16"/>
  <c r="K23" i="16"/>
  <c r="M23" i="16" s="1"/>
  <c r="R22" i="16"/>
  <c r="L22" i="16"/>
  <c r="K22" i="16"/>
  <c r="M22" i="16" s="1"/>
  <c r="R21" i="16"/>
  <c r="L21" i="16"/>
  <c r="K21" i="16"/>
  <c r="M21" i="16" s="1"/>
  <c r="H21" i="16"/>
  <c r="R20" i="16"/>
  <c r="L20" i="16"/>
  <c r="K20" i="16"/>
  <c r="M20" i="16" s="1"/>
  <c r="L19" i="16"/>
  <c r="K19" i="16"/>
  <c r="M19" i="16" s="1"/>
  <c r="I19" i="16"/>
  <c r="T19" i="16" s="1"/>
  <c r="S19" i="16" s="1"/>
  <c r="H19" i="16"/>
  <c r="L18" i="16"/>
  <c r="K18" i="16"/>
  <c r="M18" i="16" s="1"/>
  <c r="R17" i="16"/>
  <c r="I17" i="16"/>
  <c r="H17" i="16"/>
  <c r="E15" i="16"/>
  <c r="H20" i="16" s="1"/>
  <c r="P10" i="16"/>
  <c r="P8" i="16"/>
  <c r="P1" i="16"/>
  <c r="Q49" i="15"/>
  <c r="G49" i="15"/>
  <c r="F49" i="15"/>
  <c r="P10" i="15" s="1"/>
  <c r="L48" i="15"/>
  <c r="K48" i="15"/>
  <c r="M48" i="15" s="1"/>
  <c r="H48" i="15"/>
  <c r="L47" i="15"/>
  <c r="M47" i="15" s="1"/>
  <c r="K47" i="15"/>
  <c r="H47" i="15"/>
  <c r="L46" i="15"/>
  <c r="K46" i="15"/>
  <c r="M46" i="15" s="1"/>
  <c r="L45" i="15"/>
  <c r="K45" i="15"/>
  <c r="H45" i="15"/>
  <c r="L44" i="15"/>
  <c r="K44" i="15"/>
  <c r="L43" i="15"/>
  <c r="K43" i="15"/>
  <c r="M43" i="15" s="1"/>
  <c r="H43" i="15"/>
  <c r="L42" i="15"/>
  <c r="K42" i="15"/>
  <c r="H42" i="15"/>
  <c r="L41" i="15"/>
  <c r="K41" i="15"/>
  <c r="H41" i="15"/>
  <c r="L40" i="15"/>
  <c r="K40" i="15"/>
  <c r="R39" i="15"/>
  <c r="L39" i="15"/>
  <c r="K39" i="15"/>
  <c r="H39" i="15"/>
  <c r="L38" i="15"/>
  <c r="K38" i="15"/>
  <c r="L37" i="15"/>
  <c r="K37" i="15"/>
  <c r="H37" i="15"/>
  <c r="L36" i="15"/>
  <c r="K36" i="15"/>
  <c r="M36" i="15" s="1"/>
  <c r="H36" i="15"/>
  <c r="L35" i="15"/>
  <c r="K35" i="15"/>
  <c r="H35" i="15"/>
  <c r="L34" i="15"/>
  <c r="K34" i="15"/>
  <c r="M34" i="15" s="1"/>
  <c r="L33" i="15"/>
  <c r="K33" i="15"/>
  <c r="H33" i="15"/>
  <c r="L32" i="15"/>
  <c r="K32" i="15"/>
  <c r="L31" i="15"/>
  <c r="K31" i="15"/>
  <c r="H31" i="15"/>
  <c r="L30" i="15"/>
  <c r="K30" i="15"/>
  <c r="M30" i="15" s="1"/>
  <c r="H30" i="15"/>
  <c r="L29" i="15"/>
  <c r="K29" i="15"/>
  <c r="H29" i="15"/>
  <c r="L28" i="15"/>
  <c r="K28" i="15"/>
  <c r="R27" i="15"/>
  <c r="L27" i="15"/>
  <c r="K27" i="15"/>
  <c r="H27" i="15"/>
  <c r="L26" i="15"/>
  <c r="K26" i="15"/>
  <c r="M26" i="15" s="1"/>
  <c r="L25" i="15"/>
  <c r="K25" i="15"/>
  <c r="M25" i="15" s="1"/>
  <c r="H25" i="15"/>
  <c r="L24" i="15"/>
  <c r="K24" i="15"/>
  <c r="H24" i="15"/>
  <c r="L23" i="15"/>
  <c r="K23" i="15"/>
  <c r="H23" i="15"/>
  <c r="L22" i="15"/>
  <c r="K22" i="15"/>
  <c r="M22" i="15" s="1"/>
  <c r="L21" i="15"/>
  <c r="K21" i="15"/>
  <c r="H21" i="15"/>
  <c r="L20" i="15"/>
  <c r="K20" i="15"/>
  <c r="L19" i="15"/>
  <c r="K19" i="15"/>
  <c r="M19" i="15" s="1"/>
  <c r="H19" i="15"/>
  <c r="L18" i="15"/>
  <c r="K18" i="15"/>
  <c r="M18" i="15" s="1"/>
  <c r="H18" i="15"/>
  <c r="R17" i="15"/>
  <c r="I17" i="15"/>
  <c r="H17" i="15"/>
  <c r="E15" i="15"/>
  <c r="H44" i="15" s="1"/>
  <c r="P8" i="15"/>
  <c r="P1" i="15"/>
  <c r="T24" i="21" l="1"/>
  <c r="S24" i="21" s="1"/>
  <c r="M23" i="70"/>
  <c r="M19" i="80"/>
  <c r="M25" i="80"/>
  <c r="I44" i="80"/>
  <c r="M37" i="80"/>
  <c r="M23" i="80"/>
  <c r="M47" i="80"/>
  <c r="M38" i="80"/>
  <c r="M29" i="80"/>
  <c r="M32" i="80"/>
  <c r="V46" i="72"/>
  <c r="U46" i="72"/>
  <c r="T30" i="72"/>
  <c r="S30" i="72" s="1"/>
  <c r="I24" i="72"/>
  <c r="T24" i="72" s="1"/>
  <c r="S24" i="72" s="1"/>
  <c r="I36" i="72"/>
  <c r="M44" i="72"/>
  <c r="M46" i="72"/>
  <c r="M47" i="72"/>
  <c r="M35" i="72"/>
  <c r="I41" i="72"/>
  <c r="M22" i="72"/>
  <c r="M25" i="72"/>
  <c r="M30" i="72"/>
  <c r="M37" i="72"/>
  <c r="M42" i="72"/>
  <c r="T42" i="72" s="1"/>
  <c r="S42" i="72" s="1"/>
  <c r="M48" i="72"/>
  <c r="T48" i="72" s="1"/>
  <c r="S48" i="72" s="1"/>
  <c r="M36" i="72"/>
  <c r="T36" i="72" s="1"/>
  <c r="S36" i="72" s="1"/>
  <c r="M43" i="72"/>
  <c r="U44" i="72"/>
  <c r="V47" i="71"/>
  <c r="U47" i="71"/>
  <c r="V46" i="71"/>
  <c r="U46" i="71"/>
  <c r="L36" i="71"/>
  <c r="L48" i="71"/>
  <c r="U48" i="71" s="1"/>
  <c r="M25" i="71"/>
  <c r="M30" i="71"/>
  <c r="T30" i="71" s="1"/>
  <c r="S30" i="71" s="1"/>
  <c r="M43" i="71"/>
  <c r="U44" i="71"/>
  <c r="M19" i="71"/>
  <c r="I24" i="71"/>
  <c r="M29" i="71"/>
  <c r="M32" i="71"/>
  <c r="M34" i="71"/>
  <c r="M18" i="71"/>
  <c r="M23" i="71"/>
  <c r="I41" i="71"/>
  <c r="M36" i="71"/>
  <c r="T36" i="71" s="1"/>
  <c r="S36" i="71" s="1"/>
  <c r="M46" i="71"/>
  <c r="M47" i="71"/>
  <c r="I18" i="70"/>
  <c r="I30" i="70"/>
  <c r="I42" i="70"/>
  <c r="T42" i="70" s="1"/>
  <c r="S42" i="70" s="1"/>
  <c r="M18" i="70"/>
  <c r="M22" i="70"/>
  <c r="M25" i="70"/>
  <c r="M30" i="70"/>
  <c r="M32" i="70"/>
  <c r="M34" i="70"/>
  <c r="M37" i="70"/>
  <c r="I48" i="70"/>
  <c r="T48" i="70" s="1"/>
  <c r="S48" i="70" s="1"/>
  <c r="I24" i="70"/>
  <c r="I36" i="70"/>
  <c r="M48" i="70"/>
  <c r="V48" i="70"/>
  <c r="M19" i="70"/>
  <c r="M28" i="70"/>
  <c r="M31" i="70"/>
  <c r="V44" i="70"/>
  <c r="U40" i="81"/>
  <c r="V40" i="81"/>
  <c r="M40" i="81"/>
  <c r="V44" i="81"/>
  <c r="M44" i="81"/>
  <c r="U46" i="81"/>
  <c r="V46" i="81"/>
  <c r="M46" i="81"/>
  <c r="I45" i="81"/>
  <c r="U44" i="81"/>
  <c r="L30" i="81"/>
  <c r="M18" i="81"/>
  <c r="T18" i="81" s="1"/>
  <c r="M22" i="81"/>
  <c r="M29" i="81"/>
  <c r="M36" i="81"/>
  <c r="I41" i="81"/>
  <c r="T41" i="81" s="1"/>
  <c r="S41" i="81" s="1"/>
  <c r="I24" i="81"/>
  <c r="M31" i="81"/>
  <c r="M41" i="81"/>
  <c r="M47" i="81"/>
  <c r="M19" i="81"/>
  <c r="M30" i="81"/>
  <c r="M34" i="81"/>
  <c r="I42" i="81"/>
  <c r="I48" i="81"/>
  <c r="M34" i="72"/>
  <c r="M19" i="72"/>
  <c r="M29" i="72"/>
  <c r="M41" i="72"/>
  <c r="T41" i="72" s="1"/>
  <c r="S41" i="72" s="1"/>
  <c r="M24" i="72"/>
  <c r="M31" i="72"/>
  <c r="M23" i="72"/>
  <c r="M28" i="72"/>
  <c r="M40" i="72"/>
  <c r="M41" i="71"/>
  <c r="T41" i="71" s="1"/>
  <c r="S41" i="71" s="1"/>
  <c r="M40" i="71"/>
  <c r="M35" i="71"/>
  <c r="M28" i="71"/>
  <c r="M31" i="71"/>
  <c r="M24" i="71"/>
  <c r="T24" i="71" s="1"/>
  <c r="S24" i="71" s="1"/>
  <c r="M42" i="70"/>
  <c r="M41" i="70"/>
  <c r="M40" i="70"/>
  <c r="M43" i="70"/>
  <c r="M36" i="70"/>
  <c r="M29" i="70"/>
  <c r="M24" i="70"/>
  <c r="M37" i="81"/>
  <c r="M24" i="81"/>
  <c r="T24" i="81" s="1"/>
  <c r="S24" i="81" s="1"/>
  <c r="M23" i="81"/>
  <c r="M19" i="65"/>
  <c r="M28" i="65"/>
  <c r="M37" i="65"/>
  <c r="M44" i="65"/>
  <c r="T44" i="65" s="1"/>
  <c r="S44" i="65" s="1"/>
  <c r="M46" i="65"/>
  <c r="M41" i="65"/>
  <c r="M43" i="65"/>
  <c r="M48" i="65"/>
  <c r="V46" i="65"/>
  <c r="M22" i="65"/>
  <c r="M29" i="65"/>
  <c r="M40" i="65"/>
  <c r="M42" i="65"/>
  <c r="M47" i="65"/>
  <c r="M27" i="67"/>
  <c r="M46" i="67"/>
  <c r="M26" i="67"/>
  <c r="M37" i="67"/>
  <c r="T37" i="67" s="1"/>
  <c r="S37" i="67" s="1"/>
  <c r="M24" i="67"/>
  <c r="M42" i="67"/>
  <c r="M25" i="67"/>
  <c r="M43" i="67"/>
  <c r="M35" i="65"/>
  <c r="M34" i="65"/>
  <c r="M31" i="65"/>
  <c r="M30" i="65"/>
  <c r="M25" i="65"/>
  <c r="M24" i="65"/>
  <c r="M23" i="65"/>
  <c r="M37" i="21"/>
  <c r="M41" i="21"/>
  <c r="M43" i="21"/>
  <c r="M47" i="21"/>
  <c r="T36" i="21"/>
  <c r="S36" i="21" s="1"/>
  <c r="M36" i="21"/>
  <c r="M38" i="21"/>
  <c r="M46" i="21"/>
  <c r="U47" i="21"/>
  <c r="M28" i="21"/>
  <c r="M26" i="21"/>
  <c r="M35" i="18"/>
  <c r="T42" i="18"/>
  <c r="S42" i="18" s="1"/>
  <c r="M46" i="18"/>
  <c r="T45" i="18"/>
  <c r="S45" i="18" s="1"/>
  <c r="M34" i="18"/>
  <c r="M37" i="18"/>
  <c r="M39" i="18"/>
  <c r="M41" i="18"/>
  <c r="M26" i="18"/>
  <c r="T24" i="18"/>
  <c r="S24" i="18" s="1"/>
  <c r="M24" i="18"/>
  <c r="M31" i="15"/>
  <c r="M38" i="15"/>
  <c r="M40" i="15"/>
  <c r="M42" i="15"/>
  <c r="M37" i="15"/>
  <c r="M28" i="15"/>
  <c r="M24" i="15"/>
  <c r="M34" i="16"/>
  <c r="M36" i="16"/>
  <c r="M38" i="16"/>
  <c r="M37" i="16"/>
  <c r="M39" i="16"/>
  <c r="M35" i="16"/>
  <c r="M31" i="16"/>
  <c r="M27" i="16"/>
  <c r="L49" i="16"/>
  <c r="M26" i="16"/>
  <c r="M25" i="16"/>
  <c r="M36" i="51"/>
  <c r="M29" i="51"/>
  <c r="M20" i="51"/>
  <c r="M41" i="29"/>
  <c r="M45" i="29"/>
  <c r="M47" i="29"/>
  <c r="M40" i="29"/>
  <c r="M42" i="29"/>
  <c r="M46" i="29"/>
  <c r="M48" i="29"/>
  <c r="M30" i="29"/>
  <c r="M26" i="29"/>
  <c r="V34" i="28"/>
  <c r="M30" i="28"/>
  <c r="M24" i="28"/>
  <c r="M37" i="27"/>
  <c r="M18" i="27"/>
  <c r="M29" i="27"/>
  <c r="M31" i="27"/>
  <c r="M39" i="26"/>
  <c r="M36" i="26"/>
  <c r="M38" i="26"/>
  <c r="M40" i="26"/>
  <c r="M44" i="26"/>
  <c r="T44" i="26" s="1"/>
  <c r="S44" i="26" s="1"/>
  <c r="M28" i="26"/>
  <c r="M25" i="26"/>
  <c r="M24" i="45"/>
  <c r="M26" i="45"/>
  <c r="M28" i="45"/>
  <c r="T30" i="45"/>
  <c r="S30" i="45" s="1"/>
  <c r="M25" i="45"/>
  <c r="M18" i="44"/>
  <c r="M23" i="44"/>
  <c r="M31" i="44"/>
  <c r="V34" i="44"/>
  <c r="M32" i="44"/>
  <c r="M29" i="43"/>
  <c r="U22" i="42"/>
  <c r="M20" i="42"/>
  <c r="M28" i="42"/>
  <c r="M32" i="42"/>
  <c r="M28" i="38"/>
  <c r="M22" i="38"/>
  <c r="M34" i="41"/>
  <c r="M36" i="41"/>
  <c r="T37" i="41"/>
  <c r="S37" i="41" s="1"/>
  <c r="M18" i="41"/>
  <c r="M24" i="41"/>
  <c r="M31" i="41"/>
  <c r="M19" i="41"/>
  <c r="T19" i="41" s="1"/>
  <c r="S19" i="41" s="1"/>
  <c r="M28" i="41"/>
  <c r="V22" i="41"/>
  <c r="M22" i="40"/>
  <c r="M32" i="40"/>
  <c r="V22" i="40"/>
  <c r="M31" i="40"/>
  <c r="T30" i="40"/>
  <c r="S30" i="40" s="1"/>
  <c r="M23" i="40"/>
  <c r="V28" i="40"/>
  <c r="M30" i="40"/>
  <c r="M24" i="39"/>
  <c r="M36" i="38"/>
  <c r="T20" i="38"/>
  <c r="S20" i="38" s="1"/>
  <c r="T26" i="38"/>
  <c r="S26" i="38" s="1"/>
  <c r="M32" i="38"/>
  <c r="T32" i="38" s="1"/>
  <c r="S32" i="38" s="1"/>
  <c r="M35" i="38"/>
  <c r="U28" i="36"/>
  <c r="M24" i="36"/>
  <c r="M19" i="35"/>
  <c r="M22" i="35"/>
  <c r="M30" i="35"/>
  <c r="M18" i="35"/>
  <c r="M20" i="35"/>
  <c r="T20" i="35" s="1"/>
  <c r="S20" i="35" s="1"/>
  <c r="M24" i="35"/>
  <c r="M26" i="34"/>
  <c r="M20" i="34"/>
  <c r="M26" i="33"/>
  <c r="V22" i="33"/>
  <c r="M20" i="33"/>
  <c r="M23" i="33"/>
  <c r="T23" i="33" s="1"/>
  <c r="S23" i="33" s="1"/>
  <c r="M28" i="33"/>
  <c r="M30" i="33"/>
  <c r="M25" i="32"/>
  <c r="M18" i="24"/>
  <c r="M24" i="24"/>
  <c r="M30" i="24"/>
  <c r="M37" i="24"/>
  <c r="M36" i="24"/>
  <c r="M41" i="15"/>
  <c r="I44" i="58"/>
  <c r="I43" i="58"/>
  <c r="I37" i="58"/>
  <c r="I31" i="58"/>
  <c r="I25" i="58"/>
  <c r="I19" i="58"/>
  <c r="I36" i="58"/>
  <c r="M18" i="58"/>
  <c r="M19" i="58"/>
  <c r="M22" i="58"/>
  <c r="M23" i="58"/>
  <c r="M24" i="58"/>
  <c r="M25" i="58"/>
  <c r="M28" i="58"/>
  <c r="M29" i="58"/>
  <c r="M30" i="58"/>
  <c r="M31" i="58"/>
  <c r="M34" i="58"/>
  <c r="M35" i="58"/>
  <c r="M36" i="58"/>
  <c r="M37" i="58"/>
  <c r="M40" i="58"/>
  <c r="M42" i="58"/>
  <c r="M43" i="58"/>
  <c r="M44" i="58"/>
  <c r="M46" i="58"/>
  <c r="V46" i="58"/>
  <c r="M48" i="58"/>
  <c r="I31" i="60"/>
  <c r="I44" i="60"/>
  <c r="I37" i="60"/>
  <c r="I19" i="60"/>
  <c r="M18" i="60"/>
  <c r="M19" i="60"/>
  <c r="M24" i="60"/>
  <c r="M25" i="60"/>
  <c r="M30" i="60"/>
  <c r="M31" i="60"/>
  <c r="M36" i="60"/>
  <c r="M37" i="60"/>
  <c r="M42" i="60"/>
  <c r="M43" i="60"/>
  <c r="M48" i="60"/>
  <c r="I37" i="59"/>
  <c r="M18" i="59"/>
  <c r="M19" i="59"/>
  <c r="M24" i="59"/>
  <c r="M25" i="59"/>
  <c r="M30" i="59"/>
  <c r="M31" i="59"/>
  <c r="M36" i="59"/>
  <c r="M37" i="59"/>
  <c r="M42" i="59"/>
  <c r="M43" i="59"/>
  <c r="M44" i="59"/>
  <c r="M48" i="59"/>
  <c r="M35" i="60"/>
  <c r="M23" i="60"/>
  <c r="M29" i="60"/>
  <c r="I48" i="57"/>
  <c r="I44" i="57"/>
  <c r="I42" i="57"/>
  <c r="I36" i="57"/>
  <c r="I30" i="57"/>
  <c r="I25" i="57"/>
  <c r="I24" i="57"/>
  <c r="I19" i="57"/>
  <c r="M19" i="57"/>
  <c r="M22" i="57"/>
  <c r="M23" i="57"/>
  <c r="M24" i="57"/>
  <c r="M25" i="57"/>
  <c r="T25" i="57" s="1"/>
  <c r="S25" i="57" s="1"/>
  <c r="M28" i="57"/>
  <c r="M29" i="57"/>
  <c r="M30" i="57"/>
  <c r="M31" i="57"/>
  <c r="M34" i="57"/>
  <c r="M35" i="57"/>
  <c r="M36" i="57"/>
  <c r="M37" i="57"/>
  <c r="M39" i="57"/>
  <c r="M40" i="57"/>
  <c r="U40" i="57"/>
  <c r="M41" i="57"/>
  <c r="M42" i="57"/>
  <c r="M44" i="57"/>
  <c r="M46" i="57"/>
  <c r="V46" i="57"/>
  <c r="M47" i="57"/>
  <c r="M48" i="57"/>
  <c r="V21" i="57"/>
  <c r="V22" i="57"/>
  <c r="V27" i="57"/>
  <c r="V28" i="57"/>
  <c r="V33" i="57"/>
  <c r="U33" i="57"/>
  <c r="U34" i="57"/>
  <c r="I41" i="56"/>
  <c r="I48" i="56"/>
  <c r="I42" i="56"/>
  <c r="I36" i="56"/>
  <c r="I30" i="56"/>
  <c r="I24" i="56"/>
  <c r="I18" i="56"/>
  <c r="M19" i="56"/>
  <c r="M22" i="56"/>
  <c r="M23" i="56"/>
  <c r="M24" i="56"/>
  <c r="M25" i="56"/>
  <c r="V28" i="56"/>
  <c r="U28" i="56"/>
  <c r="M28" i="56"/>
  <c r="V29" i="56"/>
  <c r="U29" i="56"/>
  <c r="M29" i="56"/>
  <c r="M30" i="56"/>
  <c r="M31" i="56"/>
  <c r="V34" i="56"/>
  <c r="U34" i="56"/>
  <c r="M34" i="56"/>
  <c r="V35" i="56"/>
  <c r="U35" i="56"/>
  <c r="M35" i="56"/>
  <c r="M36" i="56"/>
  <c r="M37" i="56"/>
  <c r="V40" i="56"/>
  <c r="U40" i="56"/>
  <c r="M40" i="56"/>
  <c r="V41" i="56"/>
  <c r="U41" i="56"/>
  <c r="M41" i="56"/>
  <c r="M42" i="56"/>
  <c r="M43" i="56"/>
  <c r="V44" i="56"/>
  <c r="V46" i="56"/>
  <c r="U46" i="56"/>
  <c r="M46" i="56"/>
  <c r="V47" i="56"/>
  <c r="U47" i="56"/>
  <c r="M47" i="56"/>
  <c r="M48" i="56"/>
  <c r="U18" i="56"/>
  <c r="V19" i="56"/>
  <c r="V22" i="56"/>
  <c r="U22" i="56"/>
  <c r="V23" i="56"/>
  <c r="U23" i="56"/>
  <c r="U24" i="56"/>
  <c r="V25" i="56"/>
  <c r="I44" i="84"/>
  <c r="I48" i="84"/>
  <c r="I43" i="84"/>
  <c r="I36" i="84"/>
  <c r="I25" i="84"/>
  <c r="I19" i="84"/>
  <c r="M18" i="84"/>
  <c r="M19" i="84"/>
  <c r="M22" i="84"/>
  <c r="M23" i="84"/>
  <c r="M24" i="84"/>
  <c r="M25" i="84"/>
  <c r="M28" i="84"/>
  <c r="M29" i="84"/>
  <c r="M30" i="84"/>
  <c r="M34" i="84"/>
  <c r="M35" i="84"/>
  <c r="M36" i="84"/>
  <c r="M40" i="84"/>
  <c r="M41" i="84"/>
  <c r="M42" i="84"/>
  <c r="M43" i="84"/>
  <c r="M44" i="84"/>
  <c r="M46" i="84"/>
  <c r="V46" i="84"/>
  <c r="M47" i="84"/>
  <c r="M48" i="84"/>
  <c r="V28" i="84"/>
  <c r="V34" i="84"/>
  <c r="I44" i="82"/>
  <c r="I48" i="82"/>
  <c r="I36" i="82"/>
  <c r="I24" i="82"/>
  <c r="M22" i="82"/>
  <c r="V22" i="82"/>
  <c r="U22" i="82"/>
  <c r="M23" i="82"/>
  <c r="M24" i="82"/>
  <c r="M28" i="82"/>
  <c r="U28" i="82"/>
  <c r="M29" i="82"/>
  <c r="M30" i="82"/>
  <c r="M34" i="82"/>
  <c r="U34" i="82"/>
  <c r="M35" i="82"/>
  <c r="M36" i="82"/>
  <c r="U40" i="82"/>
  <c r="M41" i="82"/>
  <c r="M42" i="82"/>
  <c r="M44" i="82"/>
  <c r="M46" i="82"/>
  <c r="U46" i="82"/>
  <c r="M47" i="82"/>
  <c r="M48" i="82"/>
  <c r="H44" i="80"/>
  <c r="L44" i="80" s="1"/>
  <c r="M44" i="80" s="1"/>
  <c r="T44" i="80" s="1"/>
  <c r="S44" i="80" s="1"/>
  <c r="H48" i="80"/>
  <c r="L48" i="80" s="1"/>
  <c r="V48" i="80" s="1"/>
  <c r="H47" i="80"/>
  <c r="L47" i="80" s="1"/>
  <c r="H46" i="80"/>
  <c r="L46" i="80" s="1"/>
  <c r="H43" i="80"/>
  <c r="L43" i="80" s="1"/>
  <c r="U43" i="80" s="1"/>
  <c r="H42" i="80"/>
  <c r="L42" i="80" s="1"/>
  <c r="M42" i="80" s="1"/>
  <c r="H41" i="80"/>
  <c r="L41" i="80" s="1"/>
  <c r="M41" i="80" s="1"/>
  <c r="H40" i="80"/>
  <c r="L40" i="80" s="1"/>
  <c r="U40" i="80" s="1"/>
  <c r="H37" i="80"/>
  <c r="L37" i="80" s="1"/>
  <c r="H36" i="80"/>
  <c r="L36" i="80" s="1"/>
  <c r="M36" i="80" s="1"/>
  <c r="H35" i="80"/>
  <c r="L35" i="80" s="1"/>
  <c r="M35" i="80" s="1"/>
  <c r="T35" i="80" s="1"/>
  <c r="S35" i="80" s="1"/>
  <c r="H34" i="80"/>
  <c r="L34" i="80" s="1"/>
  <c r="M34" i="80" s="1"/>
  <c r="H31" i="80"/>
  <c r="L31" i="80" s="1"/>
  <c r="M31" i="80" s="1"/>
  <c r="H30" i="80"/>
  <c r="L30" i="80" s="1"/>
  <c r="U30" i="80" s="1"/>
  <c r="H29" i="80"/>
  <c r="L29" i="80" s="1"/>
  <c r="H28" i="80"/>
  <c r="L28" i="80" s="1"/>
  <c r="M28" i="80" s="1"/>
  <c r="H25" i="80"/>
  <c r="L25" i="80" s="1"/>
  <c r="U25" i="80" s="1"/>
  <c r="H24" i="80"/>
  <c r="L24" i="80" s="1"/>
  <c r="M24" i="80" s="1"/>
  <c r="T24" i="80" s="1"/>
  <c r="S24" i="80" s="1"/>
  <c r="H23" i="80"/>
  <c r="L23" i="80" s="1"/>
  <c r="V23" i="80" s="1"/>
  <c r="H22" i="80"/>
  <c r="L22" i="80" s="1"/>
  <c r="U22" i="80" s="1"/>
  <c r="H19" i="80"/>
  <c r="L19" i="80" s="1"/>
  <c r="H18" i="80"/>
  <c r="L18" i="80" s="1"/>
  <c r="M18" i="80" s="1"/>
  <c r="I47" i="80"/>
  <c r="I42" i="80"/>
  <c r="I36" i="80"/>
  <c r="I35" i="80"/>
  <c r="I29" i="80"/>
  <c r="T29" i="80" s="1"/>
  <c r="S29" i="80" s="1"/>
  <c r="I24" i="80"/>
  <c r="I18" i="80"/>
  <c r="R45" i="80"/>
  <c r="R48" i="80"/>
  <c r="R47" i="80"/>
  <c r="V47" i="80" s="1"/>
  <c r="R46" i="80"/>
  <c r="V46" i="80" s="1"/>
  <c r="R44" i="80"/>
  <c r="R43" i="80"/>
  <c r="R42" i="80"/>
  <c r="R41" i="80"/>
  <c r="R40" i="80"/>
  <c r="R38" i="80"/>
  <c r="R37" i="80"/>
  <c r="R36" i="80"/>
  <c r="R35" i="80"/>
  <c r="R34" i="80"/>
  <c r="R32" i="80"/>
  <c r="R31" i="80"/>
  <c r="R30" i="80"/>
  <c r="R29" i="80"/>
  <c r="R28" i="80"/>
  <c r="R26" i="80"/>
  <c r="U26" i="80" s="1"/>
  <c r="R25" i="80"/>
  <c r="V25" i="80" s="1"/>
  <c r="R24" i="80"/>
  <c r="R23" i="80"/>
  <c r="R22" i="80"/>
  <c r="R20" i="80"/>
  <c r="R19" i="80"/>
  <c r="V19" i="80" s="1"/>
  <c r="R18" i="80"/>
  <c r="U18" i="80" s="1"/>
  <c r="U48" i="80"/>
  <c r="V22" i="80"/>
  <c r="V26" i="80"/>
  <c r="M27" i="80"/>
  <c r="V29" i="80"/>
  <c r="V31" i="80"/>
  <c r="V34" i="80"/>
  <c r="U34" i="80"/>
  <c r="V35" i="80"/>
  <c r="U36" i="80"/>
  <c r="V37" i="80"/>
  <c r="V40" i="80"/>
  <c r="V43" i="80"/>
  <c r="U44" i="80"/>
  <c r="M45" i="80"/>
  <c r="M46" i="80"/>
  <c r="M19" i="79"/>
  <c r="M22" i="79"/>
  <c r="M23" i="79"/>
  <c r="M24" i="79"/>
  <c r="M25" i="79"/>
  <c r="M28" i="79"/>
  <c r="M29" i="79"/>
  <c r="M30" i="79"/>
  <c r="M31" i="79"/>
  <c r="M34" i="79"/>
  <c r="M35" i="79"/>
  <c r="M36" i="79"/>
  <c r="M37" i="79"/>
  <c r="T37" i="79" s="1"/>
  <c r="S37" i="79" s="1"/>
  <c r="M40" i="79"/>
  <c r="M41" i="79"/>
  <c r="M42" i="79"/>
  <c r="M43" i="79"/>
  <c r="M44" i="79"/>
  <c r="M46" i="79"/>
  <c r="M47" i="79"/>
  <c r="M48" i="79"/>
  <c r="V22" i="79"/>
  <c r="I44" i="78"/>
  <c r="M19" i="78"/>
  <c r="M22" i="78"/>
  <c r="M23" i="78"/>
  <c r="M24" i="78"/>
  <c r="M25" i="78"/>
  <c r="M28" i="78"/>
  <c r="M29" i="78"/>
  <c r="M30" i="78"/>
  <c r="M31" i="78"/>
  <c r="M34" i="78"/>
  <c r="M35" i="78"/>
  <c r="M36" i="78"/>
  <c r="M37" i="78"/>
  <c r="M40" i="78"/>
  <c r="M41" i="78"/>
  <c r="M42" i="78"/>
  <c r="M43" i="78"/>
  <c r="M44" i="78"/>
  <c r="M46" i="78"/>
  <c r="M47" i="78"/>
  <c r="M48" i="78"/>
  <c r="V47" i="78"/>
  <c r="U47" i="78"/>
  <c r="I47" i="77"/>
  <c r="I48" i="77"/>
  <c r="I42" i="77"/>
  <c r="I36" i="77"/>
  <c r="I30" i="77"/>
  <c r="I24" i="77"/>
  <c r="I18" i="77"/>
  <c r="I45" i="77"/>
  <c r="M18" i="77"/>
  <c r="M19" i="77"/>
  <c r="M22" i="77"/>
  <c r="M23" i="77"/>
  <c r="M24" i="77"/>
  <c r="M25" i="77"/>
  <c r="M28" i="77"/>
  <c r="M29" i="77"/>
  <c r="M30" i="77"/>
  <c r="M31" i="77"/>
  <c r="M34" i="77"/>
  <c r="M35" i="77"/>
  <c r="M36" i="77"/>
  <c r="M37" i="77"/>
  <c r="M40" i="77"/>
  <c r="M41" i="77"/>
  <c r="M42" i="77"/>
  <c r="M43" i="77"/>
  <c r="M44" i="77"/>
  <c r="M46" i="77"/>
  <c r="M47" i="77"/>
  <c r="M48" i="77"/>
  <c r="V46" i="77"/>
  <c r="U46" i="77"/>
  <c r="V37" i="77"/>
  <c r="V43" i="77"/>
  <c r="V44" i="77"/>
  <c r="U44" i="77"/>
  <c r="V40" i="77"/>
  <c r="U40" i="77"/>
  <c r="V31" i="77"/>
  <c r="V34" i="77"/>
  <c r="U34" i="77"/>
  <c r="V19" i="77"/>
  <c r="V22" i="77"/>
  <c r="U22" i="77"/>
  <c r="V25" i="77"/>
  <c r="V28" i="77"/>
  <c r="U28" i="77"/>
  <c r="I37" i="76"/>
  <c r="I31" i="76"/>
  <c r="I19" i="76"/>
  <c r="I44" i="76"/>
  <c r="M19" i="76"/>
  <c r="M23" i="76"/>
  <c r="M24" i="76"/>
  <c r="M25" i="76"/>
  <c r="M29" i="76"/>
  <c r="M30" i="76"/>
  <c r="M31" i="76"/>
  <c r="M35" i="76"/>
  <c r="M36" i="76"/>
  <c r="M37" i="76"/>
  <c r="M41" i="76"/>
  <c r="M42" i="76"/>
  <c r="M43" i="76"/>
  <c r="M47" i="76"/>
  <c r="M48" i="76"/>
  <c r="M22" i="76"/>
  <c r="V22" i="76"/>
  <c r="M28" i="76"/>
  <c r="M34" i="76"/>
  <c r="M40" i="76"/>
  <c r="I25" i="75"/>
  <c r="I48" i="75"/>
  <c r="I44" i="75"/>
  <c r="I36" i="75"/>
  <c r="I30" i="75"/>
  <c r="I24" i="75"/>
  <c r="I19" i="75"/>
  <c r="M18" i="75"/>
  <c r="M19" i="75"/>
  <c r="M23" i="75"/>
  <c r="M24" i="75"/>
  <c r="M25" i="75"/>
  <c r="M29" i="75"/>
  <c r="M30" i="75"/>
  <c r="M35" i="75"/>
  <c r="M36" i="75"/>
  <c r="M41" i="75"/>
  <c r="M42" i="75"/>
  <c r="M43" i="75"/>
  <c r="M44" i="75"/>
  <c r="M47" i="75"/>
  <c r="M48" i="75"/>
  <c r="M22" i="75"/>
  <c r="V23" i="75"/>
  <c r="I41" i="74"/>
  <c r="T41" i="74" s="1"/>
  <c r="S41" i="74" s="1"/>
  <c r="I48" i="74"/>
  <c r="I42" i="74"/>
  <c r="I36" i="74"/>
  <c r="I30" i="74"/>
  <c r="I24" i="74"/>
  <c r="I18" i="74"/>
  <c r="I45" i="74"/>
  <c r="M18" i="74"/>
  <c r="M19" i="74"/>
  <c r="M22" i="74"/>
  <c r="M23" i="74"/>
  <c r="M24" i="74"/>
  <c r="M25" i="74"/>
  <c r="M28" i="74"/>
  <c r="M29" i="74"/>
  <c r="M30" i="74"/>
  <c r="T30" i="74" s="1"/>
  <c r="S30" i="74" s="1"/>
  <c r="M31" i="74"/>
  <c r="M34" i="74"/>
  <c r="M35" i="74"/>
  <c r="M36" i="74"/>
  <c r="M37" i="74"/>
  <c r="M40" i="74"/>
  <c r="M41" i="74"/>
  <c r="M42" i="74"/>
  <c r="M43" i="74"/>
  <c r="U44" i="74"/>
  <c r="V46" i="74"/>
  <c r="U46" i="74"/>
  <c r="M46" i="74"/>
  <c r="V47" i="74"/>
  <c r="U47" i="74"/>
  <c r="M47" i="74"/>
  <c r="M48" i="74"/>
  <c r="U18" i="74"/>
  <c r="V19" i="74"/>
  <c r="V22" i="74"/>
  <c r="U22" i="74"/>
  <c r="V23" i="74"/>
  <c r="U23" i="74"/>
  <c r="U24" i="74"/>
  <c r="V25" i="74"/>
  <c r="V28" i="74"/>
  <c r="U28" i="74"/>
  <c r="V29" i="74"/>
  <c r="U29" i="74"/>
  <c r="U30" i="74"/>
  <c r="V31" i="74"/>
  <c r="V34" i="74"/>
  <c r="U34" i="74"/>
  <c r="V35" i="74"/>
  <c r="U35" i="74"/>
  <c r="U36" i="74"/>
  <c r="V37" i="74"/>
  <c r="V40" i="74"/>
  <c r="U40" i="74"/>
  <c r="V41" i="74"/>
  <c r="U41" i="74"/>
  <c r="U42" i="74"/>
  <c r="I41" i="73"/>
  <c r="I48" i="73"/>
  <c r="I42" i="73"/>
  <c r="I36" i="73"/>
  <c r="I30" i="73"/>
  <c r="I24" i="73"/>
  <c r="T24" i="73" s="1"/>
  <c r="S24" i="73" s="1"/>
  <c r="I18" i="73"/>
  <c r="M18" i="73"/>
  <c r="M19" i="73"/>
  <c r="M22" i="73"/>
  <c r="M23" i="73"/>
  <c r="M24" i="73"/>
  <c r="M25" i="73"/>
  <c r="M28" i="73"/>
  <c r="M29" i="73"/>
  <c r="M30" i="73"/>
  <c r="M31" i="73"/>
  <c r="M34" i="73"/>
  <c r="M35" i="73"/>
  <c r="M36" i="73"/>
  <c r="M37" i="73"/>
  <c r="M40" i="73"/>
  <c r="M41" i="73"/>
  <c r="M42" i="73"/>
  <c r="M43" i="73"/>
  <c r="U44" i="73"/>
  <c r="V46" i="73"/>
  <c r="U46" i="73"/>
  <c r="M46" i="73"/>
  <c r="V47" i="73"/>
  <c r="U47" i="73"/>
  <c r="M47" i="73"/>
  <c r="M48" i="73"/>
  <c r="U18" i="73"/>
  <c r="V19" i="73"/>
  <c r="V22" i="73"/>
  <c r="U22" i="73"/>
  <c r="V23" i="73"/>
  <c r="U23" i="73"/>
  <c r="U24" i="73"/>
  <c r="V25" i="73"/>
  <c r="V28" i="73"/>
  <c r="U28" i="73"/>
  <c r="V29" i="73"/>
  <c r="U29" i="73"/>
  <c r="U30" i="73"/>
  <c r="V31" i="73"/>
  <c r="V34" i="73"/>
  <c r="U34" i="73"/>
  <c r="V35" i="73"/>
  <c r="U35" i="73"/>
  <c r="U36" i="73"/>
  <c r="V37" i="73"/>
  <c r="V40" i="73"/>
  <c r="U40" i="73"/>
  <c r="V41" i="73"/>
  <c r="U41" i="73"/>
  <c r="V19" i="72"/>
  <c r="V22" i="72"/>
  <c r="U22" i="72"/>
  <c r="U23" i="72"/>
  <c r="V23" i="72"/>
  <c r="V25" i="72"/>
  <c r="U26" i="72"/>
  <c r="V28" i="72"/>
  <c r="U28" i="72"/>
  <c r="V31" i="72"/>
  <c r="V34" i="72"/>
  <c r="U34" i="72"/>
  <c r="V37" i="72"/>
  <c r="V40" i="72"/>
  <c r="U40" i="72"/>
  <c r="U18" i="71"/>
  <c r="V19" i="71"/>
  <c r="V22" i="71"/>
  <c r="U22" i="71"/>
  <c r="V23" i="71"/>
  <c r="U23" i="71"/>
  <c r="U24" i="71"/>
  <c r="V25" i="71"/>
  <c r="U26" i="71"/>
  <c r="V28" i="71"/>
  <c r="U28" i="71"/>
  <c r="V29" i="71"/>
  <c r="U29" i="71"/>
  <c r="U30" i="71"/>
  <c r="V31" i="71"/>
  <c r="U32" i="71"/>
  <c r="V34" i="71"/>
  <c r="U34" i="71"/>
  <c r="V35" i="71"/>
  <c r="U35" i="71"/>
  <c r="U36" i="71"/>
  <c r="V37" i="71"/>
  <c r="V40" i="71"/>
  <c r="U40" i="71"/>
  <c r="V41" i="71"/>
  <c r="U41" i="71"/>
  <c r="U42" i="71"/>
  <c r="V43" i="71"/>
  <c r="V19" i="70"/>
  <c r="U20" i="70"/>
  <c r="V22" i="70"/>
  <c r="U22" i="70"/>
  <c r="V23" i="70"/>
  <c r="U23" i="70"/>
  <c r="V25" i="70"/>
  <c r="V28" i="70"/>
  <c r="U28" i="70"/>
  <c r="V29" i="70"/>
  <c r="U29" i="70"/>
  <c r="V31" i="70"/>
  <c r="U32" i="70"/>
  <c r="V34" i="70"/>
  <c r="U34" i="70"/>
  <c r="V35" i="70"/>
  <c r="U35" i="70"/>
  <c r="V37" i="70"/>
  <c r="U38" i="70"/>
  <c r="V40" i="70"/>
  <c r="U40" i="70"/>
  <c r="V41" i="70"/>
  <c r="U41" i="70"/>
  <c r="V43" i="70"/>
  <c r="I44" i="69"/>
  <c r="I43" i="69"/>
  <c r="I37" i="69"/>
  <c r="I31" i="69"/>
  <c r="I25" i="69"/>
  <c r="I19" i="69"/>
  <c r="M18" i="69"/>
  <c r="M19" i="69"/>
  <c r="M24" i="69"/>
  <c r="M25" i="69"/>
  <c r="M27" i="69"/>
  <c r="M30" i="69"/>
  <c r="M31" i="69"/>
  <c r="M36" i="69"/>
  <c r="M37" i="69"/>
  <c r="M39" i="69"/>
  <c r="M42" i="69"/>
  <c r="M43" i="69"/>
  <c r="M44" i="69"/>
  <c r="M48" i="69"/>
  <c r="M23" i="69"/>
  <c r="M29" i="69"/>
  <c r="M35" i="69"/>
  <c r="M41" i="69"/>
  <c r="V37" i="81"/>
  <c r="V19" i="81"/>
  <c r="U20" i="81"/>
  <c r="V22" i="81"/>
  <c r="U22" i="81"/>
  <c r="V25" i="81"/>
  <c r="V28" i="81"/>
  <c r="U28" i="81"/>
  <c r="V31" i="81"/>
  <c r="V34" i="81"/>
  <c r="U34" i="81"/>
  <c r="V47" i="68"/>
  <c r="U47" i="68"/>
  <c r="I47" i="68"/>
  <c r="I48" i="68"/>
  <c r="I42" i="68"/>
  <c r="I36" i="68"/>
  <c r="I30" i="68"/>
  <c r="I24" i="68"/>
  <c r="I18" i="68"/>
  <c r="M24" i="68"/>
  <c r="M30" i="68"/>
  <c r="M36" i="68"/>
  <c r="M42" i="68"/>
  <c r="M47" i="68"/>
  <c r="M48" i="68"/>
  <c r="U18" i="68"/>
  <c r="U24" i="68"/>
  <c r="U30" i="68"/>
  <c r="U36" i="68"/>
  <c r="U42" i="68"/>
  <c r="I43" i="66"/>
  <c r="I37" i="66"/>
  <c r="I31" i="66"/>
  <c r="I19" i="66"/>
  <c r="M18" i="66"/>
  <c r="M19" i="66"/>
  <c r="M24" i="66"/>
  <c r="M25" i="66"/>
  <c r="M30" i="66"/>
  <c r="M31" i="66"/>
  <c r="M36" i="66"/>
  <c r="M37" i="66"/>
  <c r="M42" i="66"/>
  <c r="M43" i="66"/>
  <c r="M44" i="66"/>
  <c r="M48" i="66"/>
  <c r="M41" i="67"/>
  <c r="M23" i="67"/>
  <c r="M29" i="67"/>
  <c r="M35" i="67"/>
  <c r="M23" i="66"/>
  <c r="M29" i="66"/>
  <c r="M35" i="66"/>
  <c r="V43" i="65"/>
  <c r="V19" i="65"/>
  <c r="V22" i="65"/>
  <c r="V25" i="65"/>
  <c r="V28" i="65"/>
  <c r="V31" i="65"/>
  <c r="U32" i="65"/>
  <c r="V34" i="65"/>
  <c r="V37" i="65"/>
  <c r="V40" i="65"/>
  <c r="I44" i="64"/>
  <c r="M44" i="64"/>
  <c r="I25" i="63"/>
  <c r="M18" i="63"/>
  <c r="M19" i="63"/>
  <c r="M24" i="63"/>
  <c r="M25" i="63"/>
  <c r="M30" i="63"/>
  <c r="M31" i="63"/>
  <c r="M36" i="63"/>
  <c r="M37" i="63"/>
  <c r="M42" i="63"/>
  <c r="M43" i="63"/>
  <c r="M44" i="63"/>
  <c r="M48" i="63"/>
  <c r="I37" i="62"/>
  <c r="M18" i="62"/>
  <c r="M19" i="62"/>
  <c r="M24" i="62"/>
  <c r="M25" i="62"/>
  <c r="M30" i="62"/>
  <c r="M31" i="62"/>
  <c r="M36" i="62"/>
  <c r="M37" i="62"/>
  <c r="M42" i="62"/>
  <c r="M43" i="62"/>
  <c r="M48" i="62"/>
  <c r="I42" i="61"/>
  <c r="I48" i="61"/>
  <c r="I43" i="61"/>
  <c r="I36" i="61"/>
  <c r="I31" i="61"/>
  <c r="I30" i="61"/>
  <c r="I25" i="61"/>
  <c r="I24" i="61"/>
  <c r="I18" i="61"/>
  <c r="I44" i="61"/>
  <c r="T44" i="61" s="1"/>
  <c r="S44" i="61" s="1"/>
  <c r="M18" i="61"/>
  <c r="M23" i="61"/>
  <c r="M24" i="61"/>
  <c r="M25" i="61"/>
  <c r="T25" i="61" s="1"/>
  <c r="S25" i="61" s="1"/>
  <c r="M29" i="61"/>
  <c r="M30" i="61"/>
  <c r="M31" i="61"/>
  <c r="M35" i="61"/>
  <c r="M36" i="61"/>
  <c r="M37" i="61"/>
  <c r="M41" i="61"/>
  <c r="M42" i="61"/>
  <c r="M43" i="61"/>
  <c r="M47" i="61"/>
  <c r="M48" i="61"/>
  <c r="I36" i="55"/>
  <c r="I24" i="55"/>
  <c r="I43" i="55"/>
  <c r="M22" i="55"/>
  <c r="M23" i="55"/>
  <c r="M24" i="55"/>
  <c r="M25" i="55"/>
  <c r="M27" i="55"/>
  <c r="M28" i="55"/>
  <c r="M29" i="55"/>
  <c r="M31" i="55"/>
  <c r="M34" i="55"/>
  <c r="M35" i="55"/>
  <c r="M36" i="55"/>
  <c r="M37" i="55"/>
  <c r="M39" i="55"/>
  <c r="M40" i="55"/>
  <c r="M41" i="55"/>
  <c r="M43" i="55"/>
  <c r="M44" i="55"/>
  <c r="M46" i="55"/>
  <c r="M47" i="55"/>
  <c r="I48" i="54"/>
  <c r="I44" i="54"/>
  <c r="I42" i="54"/>
  <c r="I36" i="54"/>
  <c r="I30" i="54"/>
  <c r="I25" i="54"/>
  <c r="I24" i="54"/>
  <c r="I19" i="54"/>
  <c r="I18" i="54"/>
  <c r="I37" i="54"/>
  <c r="M19" i="54"/>
  <c r="T19" i="54" s="1"/>
  <c r="S19" i="54" s="1"/>
  <c r="M23" i="54"/>
  <c r="M24" i="54"/>
  <c r="M25" i="54"/>
  <c r="M29" i="54"/>
  <c r="M30" i="54"/>
  <c r="M35" i="54"/>
  <c r="M36" i="54"/>
  <c r="M37" i="54"/>
  <c r="M41" i="54"/>
  <c r="M42" i="54"/>
  <c r="M44" i="54"/>
  <c r="U46" i="54"/>
  <c r="M47" i="54"/>
  <c r="M48" i="54"/>
  <c r="I48" i="53"/>
  <c r="I44" i="53"/>
  <c r="I42" i="53"/>
  <c r="I36" i="53"/>
  <c r="I30" i="53"/>
  <c r="I25" i="53"/>
  <c r="I24" i="53"/>
  <c r="I19" i="53"/>
  <c r="I43" i="53"/>
  <c r="M19" i="53"/>
  <c r="T19" i="53" s="1"/>
  <c r="S19" i="53" s="1"/>
  <c r="M22" i="53"/>
  <c r="M23" i="53"/>
  <c r="M24" i="53"/>
  <c r="M25" i="53"/>
  <c r="M28" i="53"/>
  <c r="M29" i="53"/>
  <c r="M30" i="53"/>
  <c r="M31" i="53"/>
  <c r="M34" i="53"/>
  <c r="M35" i="53"/>
  <c r="M36" i="53"/>
  <c r="M37" i="53"/>
  <c r="M40" i="53"/>
  <c r="M41" i="53"/>
  <c r="M42" i="53"/>
  <c r="M43" i="53"/>
  <c r="M44" i="53"/>
  <c r="M46" i="53"/>
  <c r="V46" i="53"/>
  <c r="M47" i="53"/>
  <c r="M48" i="53"/>
  <c r="I47" i="52"/>
  <c r="M18" i="52"/>
  <c r="M19" i="52"/>
  <c r="M22" i="52"/>
  <c r="M23" i="52"/>
  <c r="M24" i="52"/>
  <c r="M25" i="52"/>
  <c r="M28" i="52"/>
  <c r="M29" i="52"/>
  <c r="M30" i="52"/>
  <c r="M31" i="52"/>
  <c r="M34" i="52"/>
  <c r="M35" i="52"/>
  <c r="M36" i="52"/>
  <c r="M37" i="52"/>
  <c r="M40" i="52"/>
  <c r="M41" i="52"/>
  <c r="M42" i="52"/>
  <c r="M43" i="52"/>
  <c r="M44" i="52"/>
  <c r="M46" i="52"/>
  <c r="U46" i="52"/>
  <c r="M47" i="52"/>
  <c r="M48" i="52"/>
  <c r="K49" i="55"/>
  <c r="V21" i="55"/>
  <c r="V33" i="55"/>
  <c r="M22" i="54"/>
  <c r="V22" i="54"/>
  <c r="M28" i="54"/>
  <c r="V28" i="54"/>
  <c r="M34" i="54"/>
  <c r="V34" i="54"/>
  <c r="M40" i="54"/>
  <c r="V40" i="54"/>
  <c r="V21" i="53"/>
  <c r="V22" i="53"/>
  <c r="V27" i="53"/>
  <c r="V28" i="53"/>
  <c r="M33" i="53"/>
  <c r="U34" i="53"/>
  <c r="U40" i="53"/>
  <c r="V22" i="52"/>
  <c r="V28" i="52"/>
  <c r="V34" i="52"/>
  <c r="V40" i="52"/>
  <c r="I41" i="50"/>
  <c r="I48" i="50"/>
  <c r="I42" i="50"/>
  <c r="I36" i="50"/>
  <c r="I30" i="50"/>
  <c r="I24" i="50"/>
  <c r="I18" i="50"/>
  <c r="M18" i="50"/>
  <c r="M19" i="50"/>
  <c r="M23" i="50"/>
  <c r="M24" i="50"/>
  <c r="M25" i="50"/>
  <c r="M29" i="50"/>
  <c r="M30" i="50"/>
  <c r="T30" i="50" s="1"/>
  <c r="S30" i="50" s="1"/>
  <c r="M31" i="50"/>
  <c r="M35" i="50"/>
  <c r="M36" i="50"/>
  <c r="M37" i="50"/>
  <c r="M41" i="50"/>
  <c r="M42" i="50"/>
  <c r="M43" i="50"/>
  <c r="U44" i="50"/>
  <c r="M46" i="50"/>
  <c r="V46" i="50"/>
  <c r="U46" i="50"/>
  <c r="V47" i="50"/>
  <c r="U47" i="50"/>
  <c r="M47" i="50"/>
  <c r="M48" i="50"/>
  <c r="U18" i="50"/>
  <c r="V19" i="50"/>
  <c r="M22" i="50"/>
  <c r="V22" i="50"/>
  <c r="U22" i="50"/>
  <c r="V23" i="50"/>
  <c r="U23" i="50"/>
  <c r="U24" i="50"/>
  <c r="V25" i="50"/>
  <c r="M28" i="50"/>
  <c r="V28" i="50"/>
  <c r="U28" i="50"/>
  <c r="V29" i="50"/>
  <c r="U29" i="50"/>
  <c r="U30" i="50"/>
  <c r="V31" i="50"/>
  <c r="M34" i="50"/>
  <c r="V34" i="50"/>
  <c r="U34" i="50"/>
  <c r="V35" i="50"/>
  <c r="U35" i="50"/>
  <c r="U36" i="50"/>
  <c r="V37" i="50"/>
  <c r="M40" i="50"/>
  <c r="V40" i="50"/>
  <c r="U40" i="50"/>
  <c r="V41" i="50"/>
  <c r="U41" i="50"/>
  <c r="U42" i="50"/>
  <c r="V44" i="49"/>
  <c r="M44" i="49"/>
  <c r="I41" i="49"/>
  <c r="T41" i="49" s="1"/>
  <c r="S41" i="49" s="1"/>
  <c r="M19" i="49"/>
  <c r="M24" i="49"/>
  <c r="M25" i="49"/>
  <c r="M30" i="49"/>
  <c r="M31" i="49"/>
  <c r="M36" i="49"/>
  <c r="M37" i="49"/>
  <c r="M42" i="49"/>
  <c r="M43" i="49"/>
  <c r="M48" i="49"/>
  <c r="T48" i="49" s="1"/>
  <c r="S48" i="49" s="1"/>
  <c r="M22" i="48"/>
  <c r="M23" i="48"/>
  <c r="M28" i="48"/>
  <c r="M29" i="48"/>
  <c r="M34" i="48"/>
  <c r="M35" i="48"/>
  <c r="M40" i="48"/>
  <c r="M41" i="48"/>
  <c r="M44" i="48"/>
  <c r="U46" i="48"/>
  <c r="V46" i="48"/>
  <c r="M46" i="48"/>
  <c r="M47" i="48"/>
  <c r="I37" i="47"/>
  <c r="M19" i="47"/>
  <c r="M24" i="47"/>
  <c r="M25" i="47"/>
  <c r="M30" i="47"/>
  <c r="M31" i="47"/>
  <c r="M36" i="47"/>
  <c r="M37" i="47"/>
  <c r="M42" i="47"/>
  <c r="M43" i="47"/>
  <c r="M48" i="47"/>
  <c r="M21" i="48"/>
  <c r="U22" i="48"/>
  <c r="V22" i="48"/>
  <c r="M27" i="48"/>
  <c r="U28" i="48"/>
  <c r="V28" i="48"/>
  <c r="U34" i="48"/>
  <c r="V34" i="48"/>
  <c r="U40" i="48"/>
  <c r="V40" i="48"/>
  <c r="M45" i="48"/>
  <c r="M23" i="47"/>
  <c r="M29" i="47"/>
  <c r="M35" i="47"/>
  <c r="M41" i="47"/>
  <c r="M45" i="47"/>
  <c r="I37" i="46"/>
  <c r="I31" i="46"/>
  <c r="M18" i="46"/>
  <c r="M19" i="46"/>
  <c r="M24" i="46"/>
  <c r="M25" i="46"/>
  <c r="M30" i="46"/>
  <c r="M31" i="46"/>
  <c r="M36" i="46"/>
  <c r="M37" i="46"/>
  <c r="M42" i="46"/>
  <c r="M43" i="46"/>
  <c r="M48" i="46"/>
  <c r="M21" i="45"/>
  <c r="T25" i="45"/>
  <c r="S25" i="45" s="1"/>
  <c r="M32" i="45"/>
  <c r="T32" i="45" s="1"/>
  <c r="S32" i="45" s="1"/>
  <c r="M22" i="45"/>
  <c r="M29" i="45"/>
  <c r="T24" i="45"/>
  <c r="S24" i="45" s="1"/>
  <c r="M31" i="45"/>
  <c r="T31" i="45" s="1"/>
  <c r="S31" i="45" s="1"/>
  <c r="U22" i="44"/>
  <c r="M25" i="44"/>
  <c r="M34" i="44"/>
  <c r="V25" i="44"/>
  <c r="V32" i="44"/>
  <c r="T28" i="44"/>
  <c r="S28" i="44" s="1"/>
  <c r="U28" i="44"/>
  <c r="T23" i="44"/>
  <c r="S23" i="44" s="1"/>
  <c r="V31" i="44"/>
  <c r="M21" i="44"/>
  <c r="V26" i="44"/>
  <c r="U18" i="44"/>
  <c r="T24" i="44"/>
  <c r="S24" i="44" s="1"/>
  <c r="M35" i="44"/>
  <c r="T35" i="44" s="1"/>
  <c r="S35" i="44" s="1"/>
  <c r="U24" i="44"/>
  <c r="M19" i="44"/>
  <c r="M30" i="44"/>
  <c r="T30" i="44" s="1"/>
  <c r="S30" i="44" s="1"/>
  <c r="M33" i="44"/>
  <c r="M35" i="43"/>
  <c r="M34" i="43"/>
  <c r="V34" i="43"/>
  <c r="M32" i="43"/>
  <c r="M31" i="43"/>
  <c r="M30" i="43"/>
  <c r="M18" i="43"/>
  <c r="M22" i="43"/>
  <c r="M26" i="43"/>
  <c r="M28" i="43"/>
  <c r="V28" i="43"/>
  <c r="M25" i="43"/>
  <c r="T25" i="43" s="1"/>
  <c r="S25" i="43" s="1"/>
  <c r="M24" i="43"/>
  <c r="M20" i="43"/>
  <c r="T20" i="43" s="1"/>
  <c r="S20" i="43" s="1"/>
  <c r="M19" i="42"/>
  <c r="M23" i="42"/>
  <c r="M31" i="42"/>
  <c r="M24" i="42"/>
  <c r="V28" i="42"/>
  <c r="M25" i="42"/>
  <c r="M29" i="42"/>
  <c r="M22" i="42"/>
  <c r="M26" i="42"/>
  <c r="M18" i="42"/>
  <c r="M30" i="42"/>
  <c r="V28" i="41"/>
  <c r="M25" i="41"/>
  <c r="V25" i="40"/>
  <c r="U28" i="40"/>
  <c r="V19" i="40"/>
  <c r="V20" i="40"/>
  <c r="M20" i="39"/>
  <c r="M38" i="39"/>
  <c r="M36" i="39"/>
  <c r="T36" i="39" s="1"/>
  <c r="S36" i="39" s="1"/>
  <c r="M40" i="39"/>
  <c r="M18" i="39"/>
  <c r="T24" i="39"/>
  <c r="S24" i="39" s="1"/>
  <c r="M19" i="39"/>
  <c r="U22" i="39"/>
  <c r="M23" i="39"/>
  <c r="M26" i="39"/>
  <c r="U20" i="39"/>
  <c r="V23" i="39"/>
  <c r="M30" i="39"/>
  <c r="T30" i="39" s="1"/>
  <c r="S30" i="39" s="1"/>
  <c r="U38" i="39"/>
  <c r="V38" i="39"/>
  <c r="M37" i="39"/>
  <c r="V37" i="39"/>
  <c r="V35" i="39"/>
  <c r="U35" i="39"/>
  <c r="M34" i="39"/>
  <c r="V34" i="39"/>
  <c r="U34" i="39"/>
  <c r="V32" i="39"/>
  <c r="U32" i="39"/>
  <c r="M32" i="39"/>
  <c r="M31" i="39"/>
  <c r="V31" i="39"/>
  <c r="V28" i="39"/>
  <c r="M29" i="39"/>
  <c r="V29" i="39"/>
  <c r="U29" i="39"/>
  <c r="M28" i="39"/>
  <c r="U28" i="39"/>
  <c r="U26" i="39"/>
  <c r="V26" i="39"/>
  <c r="M25" i="39"/>
  <c r="U34" i="36"/>
  <c r="M34" i="36"/>
  <c r="M32" i="36"/>
  <c r="T31" i="36"/>
  <c r="S31" i="36" s="1"/>
  <c r="M31" i="36"/>
  <c r="M28" i="36"/>
  <c r="M26" i="36"/>
  <c r="M25" i="36"/>
  <c r="T25" i="36" s="1"/>
  <c r="S25" i="36" s="1"/>
  <c r="V22" i="36"/>
  <c r="M22" i="36"/>
  <c r="U22" i="36"/>
  <c r="M20" i="36"/>
  <c r="M19" i="36"/>
  <c r="T19" i="36" s="1"/>
  <c r="S19" i="36" s="1"/>
  <c r="M42" i="26"/>
  <c r="M19" i="28"/>
  <c r="M24" i="29"/>
  <c r="M43" i="29"/>
  <c r="T26" i="33"/>
  <c r="S26" i="33" s="1"/>
  <c r="M29" i="33"/>
  <c r="M19" i="34"/>
  <c r="M24" i="34"/>
  <c r="V21" i="51"/>
  <c r="M35" i="51"/>
  <c r="M42" i="51"/>
  <c r="T42" i="51" s="1"/>
  <c r="S42" i="51" s="1"/>
  <c r="M35" i="26"/>
  <c r="M20" i="26"/>
  <c r="M24" i="26"/>
  <c r="M43" i="26"/>
  <c r="M47" i="26"/>
  <c r="M22" i="27"/>
  <c r="M34" i="27"/>
  <c r="M38" i="27"/>
  <c r="M28" i="28"/>
  <c r="M29" i="29"/>
  <c r="M44" i="29"/>
  <c r="M24" i="32"/>
  <c r="M28" i="32"/>
  <c r="M25" i="34"/>
  <c r="M30" i="34"/>
  <c r="V22" i="35"/>
  <c r="M25" i="51"/>
  <c r="M25" i="29"/>
  <c r="T25" i="29" s="1"/>
  <c r="S25" i="29" s="1"/>
  <c r="T36" i="51"/>
  <c r="S36" i="51" s="1"/>
  <c r="M24" i="31"/>
  <c r="T24" i="31" s="1"/>
  <c r="S24" i="31" s="1"/>
  <c r="V28" i="32"/>
  <c r="M24" i="33"/>
  <c r="T24" i="33" s="1"/>
  <c r="S24" i="33" s="1"/>
  <c r="V22" i="51"/>
  <c r="V28" i="26"/>
  <c r="K49" i="33"/>
  <c r="M22" i="34"/>
  <c r="M23" i="35"/>
  <c r="V33" i="51"/>
  <c r="M40" i="51"/>
  <c r="V28" i="28"/>
  <c r="M37" i="26"/>
  <c r="V40" i="26"/>
  <c r="M43" i="27"/>
  <c r="M25" i="28"/>
  <c r="M18" i="32"/>
  <c r="V18" i="33"/>
  <c r="M28" i="35"/>
  <c r="M23" i="51"/>
  <c r="T30" i="51"/>
  <c r="S30" i="51" s="1"/>
  <c r="V40" i="51"/>
  <c r="T32" i="51"/>
  <c r="S32" i="51" s="1"/>
  <c r="M44" i="51"/>
  <c r="M22" i="26"/>
  <c r="M26" i="26"/>
  <c r="T26" i="26" s="1"/>
  <c r="S26" i="26" s="1"/>
  <c r="M29" i="26"/>
  <c r="M45" i="26"/>
  <c r="K49" i="28"/>
  <c r="M26" i="28"/>
  <c r="M34" i="28"/>
  <c r="M23" i="29"/>
  <c r="M22" i="31"/>
  <c r="M25" i="31"/>
  <c r="M26" i="32"/>
  <c r="U28" i="33"/>
  <c r="M18" i="34"/>
  <c r="V27" i="51"/>
  <c r="M41" i="51"/>
  <c r="M24" i="27"/>
  <c r="M28" i="27"/>
  <c r="M32" i="27"/>
  <c r="M36" i="27"/>
  <c r="M38" i="28"/>
  <c r="M31" i="29"/>
  <c r="T31" i="29" s="1"/>
  <c r="S31" i="29" s="1"/>
  <c r="V22" i="32"/>
  <c r="V28" i="33"/>
  <c r="M23" i="34"/>
  <c r="M30" i="26"/>
  <c r="T43" i="29"/>
  <c r="S43" i="29" s="1"/>
  <c r="V22" i="31"/>
  <c r="M26" i="31"/>
  <c r="T26" i="31" s="1"/>
  <c r="S26" i="31" s="1"/>
  <c r="M25" i="35"/>
  <c r="M24" i="51"/>
  <c r="T24" i="51" s="1"/>
  <c r="S24" i="51" s="1"/>
  <c r="V34" i="51"/>
  <c r="M38" i="51"/>
  <c r="V34" i="21"/>
  <c r="U34" i="21"/>
  <c r="V47" i="21"/>
  <c r="V46" i="21"/>
  <c r="U46" i="21"/>
  <c r="V44" i="21"/>
  <c r="U44" i="21"/>
  <c r="V43" i="21"/>
  <c r="V40" i="21"/>
  <c r="U40" i="21"/>
  <c r="V38" i="21"/>
  <c r="U38" i="21"/>
  <c r="V37" i="21"/>
  <c r="V32" i="21"/>
  <c r="U32" i="21"/>
  <c r="V31" i="21"/>
  <c r="V28" i="21"/>
  <c r="U28" i="21"/>
  <c r="V26" i="21"/>
  <c r="U26" i="21"/>
  <c r="V25" i="21"/>
  <c r="V22" i="21"/>
  <c r="U22" i="21"/>
  <c r="V20" i="21"/>
  <c r="U20" i="21"/>
  <c r="V19" i="21"/>
  <c r="M29" i="15"/>
  <c r="V32" i="18"/>
  <c r="V46" i="18"/>
  <c r="U46" i="18"/>
  <c r="U44" i="18"/>
  <c r="V43" i="18"/>
  <c r="U42" i="18"/>
  <c r="V41" i="18"/>
  <c r="V40" i="18"/>
  <c r="U40" i="18"/>
  <c r="V38" i="18"/>
  <c r="V37" i="18"/>
  <c r="U36" i="18"/>
  <c r="V35" i="18"/>
  <c r="V34" i="18"/>
  <c r="U34" i="18"/>
  <c r="V31" i="18"/>
  <c r="U30" i="18"/>
  <c r="V29" i="18"/>
  <c r="V28" i="18"/>
  <c r="U28" i="18"/>
  <c r="V26" i="18"/>
  <c r="V25" i="18"/>
  <c r="U24" i="18"/>
  <c r="V23" i="18"/>
  <c r="V22" i="18"/>
  <c r="U22" i="18"/>
  <c r="H44" i="24"/>
  <c r="H48" i="24"/>
  <c r="H47" i="24"/>
  <c r="H46" i="24"/>
  <c r="H43" i="24"/>
  <c r="H42" i="24"/>
  <c r="H41" i="24"/>
  <c r="H40" i="24"/>
  <c r="H37" i="24"/>
  <c r="H36" i="24"/>
  <c r="H35" i="24"/>
  <c r="H34" i="24"/>
  <c r="H31" i="24"/>
  <c r="H30" i="24"/>
  <c r="H29" i="24"/>
  <c r="H28" i="24"/>
  <c r="H25" i="24"/>
  <c r="H24" i="24"/>
  <c r="H23" i="24"/>
  <c r="H22" i="24"/>
  <c r="H19" i="24"/>
  <c r="H18" i="24"/>
  <c r="I30" i="24"/>
  <c r="T30" i="24" s="1"/>
  <c r="S30" i="24" s="1"/>
  <c r="I38" i="24"/>
  <c r="I31" i="24"/>
  <c r="T31" i="24" s="1"/>
  <c r="S31" i="24" s="1"/>
  <c r="I18" i="24"/>
  <c r="T18" i="24" s="1"/>
  <c r="R39" i="24"/>
  <c r="R45" i="24"/>
  <c r="R40" i="24"/>
  <c r="V40" i="24" s="1"/>
  <c r="R33" i="24"/>
  <c r="R32" i="24"/>
  <c r="R28" i="24"/>
  <c r="U28" i="24" s="1"/>
  <c r="R27" i="24"/>
  <c r="R20" i="24"/>
  <c r="M22" i="24"/>
  <c r="M28" i="24"/>
  <c r="V28" i="24"/>
  <c r="M34" i="24"/>
  <c r="M40" i="24"/>
  <c r="M46" i="24"/>
  <c r="V20" i="18"/>
  <c r="V19" i="18"/>
  <c r="U18" i="18"/>
  <c r="I37" i="17"/>
  <c r="I44" i="17"/>
  <c r="M18" i="17"/>
  <c r="M19" i="17"/>
  <c r="M24" i="17"/>
  <c r="M25" i="17"/>
  <c r="M30" i="17"/>
  <c r="M31" i="17"/>
  <c r="M37" i="17"/>
  <c r="M43" i="17"/>
  <c r="M44" i="17"/>
  <c r="M48" i="17"/>
  <c r="V40" i="16"/>
  <c r="V34" i="16"/>
  <c r="M29" i="16"/>
  <c r="V28" i="16"/>
  <c r="V22" i="16"/>
  <c r="M35" i="15"/>
  <c r="M23" i="15"/>
  <c r="I30" i="84"/>
  <c r="T30" i="84" s="1"/>
  <c r="S30" i="84" s="1"/>
  <c r="I46" i="84"/>
  <c r="T46" i="84" s="1"/>
  <c r="S46" i="84" s="1"/>
  <c r="I40" i="84"/>
  <c r="T40" i="84" s="1"/>
  <c r="S40" i="84" s="1"/>
  <c r="I34" i="84"/>
  <c r="I28" i="84"/>
  <c r="T28" i="84" s="1"/>
  <c r="S28" i="84" s="1"/>
  <c r="I22" i="84"/>
  <c r="I47" i="84"/>
  <c r="T47" i="84" s="1"/>
  <c r="S47" i="84" s="1"/>
  <c r="I41" i="84"/>
  <c r="T41" i="84" s="1"/>
  <c r="S41" i="84" s="1"/>
  <c r="I35" i="84"/>
  <c r="T35" i="84" s="1"/>
  <c r="S35" i="84" s="1"/>
  <c r="I29" i="84"/>
  <c r="T29" i="84" s="1"/>
  <c r="S29" i="84" s="1"/>
  <c r="I23" i="84"/>
  <c r="T23" i="84" s="1"/>
  <c r="S23" i="84" s="1"/>
  <c r="I42" i="84"/>
  <c r="T42" i="84" s="1"/>
  <c r="S42" i="84" s="1"/>
  <c r="U34" i="84"/>
  <c r="R47" i="84"/>
  <c r="R41" i="84"/>
  <c r="R35" i="84"/>
  <c r="R29" i="84"/>
  <c r="R23" i="84"/>
  <c r="R37" i="84"/>
  <c r="V37" i="84" s="1"/>
  <c r="R48" i="84"/>
  <c r="V48" i="84" s="1"/>
  <c r="R42" i="84"/>
  <c r="V42" i="84" s="1"/>
  <c r="R36" i="84"/>
  <c r="R30" i="84"/>
  <c r="V30" i="84" s="1"/>
  <c r="R24" i="84"/>
  <c r="V24" i="84" s="1"/>
  <c r="R18" i="84"/>
  <c r="R43" i="84"/>
  <c r="V43" i="84" s="1"/>
  <c r="R31" i="84"/>
  <c r="V31" i="84" s="1"/>
  <c r="R25" i="84"/>
  <c r="R19" i="84"/>
  <c r="R44" i="84"/>
  <c r="U44" i="84" s="1"/>
  <c r="R38" i="84"/>
  <c r="R22" i="84"/>
  <c r="I24" i="84"/>
  <c r="T24" i="84" s="1"/>
  <c r="S24" i="84" s="1"/>
  <c r="R26" i="84"/>
  <c r="U30" i="84"/>
  <c r="U28" i="84"/>
  <c r="I37" i="84"/>
  <c r="I18" i="84"/>
  <c r="R20" i="84"/>
  <c r="U24" i="84"/>
  <c r="R33" i="84"/>
  <c r="M37" i="84"/>
  <c r="I31" i="84"/>
  <c r="U37" i="84"/>
  <c r="U46" i="84"/>
  <c r="R27" i="84"/>
  <c r="M31" i="84"/>
  <c r="R40" i="84"/>
  <c r="K49" i="84"/>
  <c r="H21" i="84"/>
  <c r="H27" i="84"/>
  <c r="H33" i="84"/>
  <c r="H39" i="84"/>
  <c r="U43" i="84"/>
  <c r="H45" i="84"/>
  <c r="H20" i="84"/>
  <c r="H26" i="84"/>
  <c r="H32" i="84"/>
  <c r="H38" i="84"/>
  <c r="V28" i="82"/>
  <c r="V40" i="82"/>
  <c r="I46" i="82"/>
  <c r="T46" i="82" s="1"/>
  <c r="S46" i="82" s="1"/>
  <c r="I40" i="82"/>
  <c r="T40" i="82" s="1"/>
  <c r="S40" i="82" s="1"/>
  <c r="I34" i="82"/>
  <c r="T34" i="82" s="1"/>
  <c r="S34" i="82" s="1"/>
  <c r="I28" i="82"/>
  <c r="T28" i="82" s="1"/>
  <c r="S28" i="82" s="1"/>
  <c r="I22" i="82"/>
  <c r="T22" i="82" s="1"/>
  <c r="S22" i="82" s="1"/>
  <c r="I47" i="82"/>
  <c r="T47" i="82" s="1"/>
  <c r="S47" i="82" s="1"/>
  <c r="I41" i="82"/>
  <c r="T41" i="82" s="1"/>
  <c r="S41" i="82" s="1"/>
  <c r="I35" i="82"/>
  <c r="I29" i="82"/>
  <c r="T29" i="82" s="1"/>
  <c r="S29" i="82" s="1"/>
  <c r="I23" i="82"/>
  <c r="T23" i="82" s="1"/>
  <c r="S23" i="82" s="1"/>
  <c r="I43" i="82"/>
  <c r="I37" i="82"/>
  <c r="T37" i="82" s="1"/>
  <c r="S37" i="82" s="1"/>
  <c r="I31" i="82"/>
  <c r="I25" i="82"/>
  <c r="T25" i="82" s="1"/>
  <c r="S25" i="82" s="1"/>
  <c r="I19" i="82"/>
  <c r="V43" i="82"/>
  <c r="M43" i="82"/>
  <c r="U36" i="82"/>
  <c r="V44" i="82"/>
  <c r="I18" i="82"/>
  <c r="I30" i="82"/>
  <c r="T30" i="82" s="1"/>
  <c r="S30" i="82" s="1"/>
  <c r="V37" i="82"/>
  <c r="U37" i="82"/>
  <c r="I42" i="82"/>
  <c r="T42" i="82" s="1"/>
  <c r="S42" i="82" s="1"/>
  <c r="M19" i="82"/>
  <c r="M31" i="82"/>
  <c r="M18" i="82"/>
  <c r="K49" i="82"/>
  <c r="R21" i="82"/>
  <c r="R27" i="82"/>
  <c r="R33" i="82"/>
  <c r="R39" i="82"/>
  <c r="R45" i="82"/>
  <c r="R19" i="82"/>
  <c r="R25" i="82"/>
  <c r="R31" i="82"/>
  <c r="V31" i="82" s="1"/>
  <c r="R37" i="82"/>
  <c r="R43" i="82"/>
  <c r="U43" i="82" s="1"/>
  <c r="U44" i="82"/>
  <c r="R18" i="82"/>
  <c r="R24" i="82"/>
  <c r="R30" i="82"/>
  <c r="R36" i="82"/>
  <c r="V36" i="82" s="1"/>
  <c r="R42" i="82"/>
  <c r="V42" i="82" s="1"/>
  <c r="H21" i="82"/>
  <c r="H27" i="82"/>
  <c r="H33" i="82"/>
  <c r="H39" i="82"/>
  <c r="H45" i="82"/>
  <c r="R48" i="82"/>
  <c r="V48" i="82" s="1"/>
  <c r="R23" i="82"/>
  <c r="R29" i="82"/>
  <c r="R35" i="82"/>
  <c r="R41" i="82"/>
  <c r="H20" i="82"/>
  <c r="H26" i="82"/>
  <c r="H32" i="82"/>
  <c r="H38" i="82"/>
  <c r="T30" i="81"/>
  <c r="S30" i="81" s="1"/>
  <c r="T36" i="81"/>
  <c r="S36" i="81" s="1"/>
  <c r="T42" i="81"/>
  <c r="S42" i="81" s="1"/>
  <c r="T48" i="81"/>
  <c r="S48" i="81" s="1"/>
  <c r="V47" i="81"/>
  <c r="U47" i="81"/>
  <c r="I44" i="81"/>
  <c r="T44" i="81" s="1"/>
  <c r="S44" i="81" s="1"/>
  <c r="M21" i="81"/>
  <c r="M39" i="81"/>
  <c r="I19" i="81"/>
  <c r="R21" i="81"/>
  <c r="I25" i="81"/>
  <c r="T25" i="81" s="1"/>
  <c r="S25" i="81" s="1"/>
  <c r="R27" i="81"/>
  <c r="I31" i="81"/>
  <c r="T31" i="81" s="1"/>
  <c r="S31" i="81" s="1"/>
  <c r="R33" i="81"/>
  <c r="I37" i="81"/>
  <c r="T37" i="81" s="1"/>
  <c r="S37" i="81" s="1"/>
  <c r="R39" i="81"/>
  <c r="U39" i="81" s="1"/>
  <c r="I43" i="81"/>
  <c r="T43" i="81" s="1"/>
  <c r="S43" i="81" s="1"/>
  <c r="R45" i="81"/>
  <c r="U45" i="81" s="1"/>
  <c r="K49" i="81"/>
  <c r="I35" i="81"/>
  <c r="T35" i="81" s="1"/>
  <c r="S35" i="81" s="1"/>
  <c r="R18" i="81"/>
  <c r="I22" i="81"/>
  <c r="T22" i="81" s="1"/>
  <c r="S22" i="81" s="1"/>
  <c r="R24" i="81"/>
  <c r="I28" i="81"/>
  <c r="T28" i="81" s="1"/>
  <c r="S28" i="81" s="1"/>
  <c r="R30" i="81"/>
  <c r="I34" i="81"/>
  <c r="T34" i="81" s="1"/>
  <c r="S34" i="81" s="1"/>
  <c r="R36" i="81"/>
  <c r="I40" i="81"/>
  <c r="T40" i="81" s="1"/>
  <c r="S40" i="81" s="1"/>
  <c r="R42" i="81"/>
  <c r="V42" i="81" s="1"/>
  <c r="I46" i="81"/>
  <c r="T46" i="81" s="1"/>
  <c r="S46" i="81" s="1"/>
  <c r="R48" i="81"/>
  <c r="V48" i="81" s="1"/>
  <c r="U19" i="81"/>
  <c r="H21" i="81"/>
  <c r="L21" i="81" s="1"/>
  <c r="U25" i="81"/>
  <c r="H27" i="81"/>
  <c r="L27" i="81" s="1"/>
  <c r="M27" i="81" s="1"/>
  <c r="U31" i="81"/>
  <c r="H33" i="81"/>
  <c r="L33" i="81" s="1"/>
  <c r="M33" i="81" s="1"/>
  <c r="U37" i="81"/>
  <c r="H39" i="81"/>
  <c r="L39" i="81" s="1"/>
  <c r="U43" i="81"/>
  <c r="H45" i="81"/>
  <c r="L45" i="81" s="1"/>
  <c r="M45" i="81" s="1"/>
  <c r="T45" i="81" s="1"/>
  <c r="S45" i="81" s="1"/>
  <c r="I29" i="81"/>
  <c r="I47" i="81"/>
  <c r="T47" i="81" s="1"/>
  <c r="S47" i="81" s="1"/>
  <c r="R23" i="81"/>
  <c r="I27" i="81"/>
  <c r="R29" i="81"/>
  <c r="R35" i="81"/>
  <c r="R41" i="81"/>
  <c r="I23" i="81"/>
  <c r="T23" i="81" s="1"/>
  <c r="S23" i="81" s="1"/>
  <c r="H20" i="81"/>
  <c r="L20" i="81" s="1"/>
  <c r="M20" i="81" s="1"/>
  <c r="H26" i="81"/>
  <c r="L26" i="81" s="1"/>
  <c r="M26" i="81" s="1"/>
  <c r="H32" i="81"/>
  <c r="L32" i="81" s="1"/>
  <c r="U32" i="81" s="1"/>
  <c r="H38" i="81"/>
  <c r="L38" i="81" s="1"/>
  <c r="V38" i="81" s="1"/>
  <c r="U45" i="80"/>
  <c r="V45" i="80"/>
  <c r="V24" i="80"/>
  <c r="I32" i="80"/>
  <c r="V36" i="80"/>
  <c r="I38" i="80"/>
  <c r="V42" i="80"/>
  <c r="U29" i="80"/>
  <c r="U35" i="80"/>
  <c r="U41" i="80"/>
  <c r="U47" i="80"/>
  <c r="I19" i="80"/>
  <c r="R21" i="80"/>
  <c r="I25" i="80"/>
  <c r="R27" i="80"/>
  <c r="I31" i="80"/>
  <c r="R33" i="80"/>
  <c r="I37" i="80"/>
  <c r="R39" i="80"/>
  <c r="I43" i="80"/>
  <c r="K49" i="80"/>
  <c r="U19" i="80"/>
  <c r="H21" i="80"/>
  <c r="L21" i="80" s="1"/>
  <c r="M21" i="80" s="1"/>
  <c r="H27" i="80"/>
  <c r="L27" i="80" s="1"/>
  <c r="H33" i="80"/>
  <c r="L33" i="80" s="1"/>
  <c r="M33" i="80" s="1"/>
  <c r="U37" i="80"/>
  <c r="H39" i="80"/>
  <c r="L39" i="80" s="1"/>
  <c r="M39" i="80" s="1"/>
  <c r="H45" i="80"/>
  <c r="L45" i="80" s="1"/>
  <c r="I34" i="80"/>
  <c r="I46" i="80"/>
  <c r="T46" i="80" s="1"/>
  <c r="S46" i="80" s="1"/>
  <c r="I21" i="80"/>
  <c r="I27" i="80"/>
  <c r="I45" i="80"/>
  <c r="U32" i="80"/>
  <c r="H20" i="80"/>
  <c r="L20" i="80" s="1"/>
  <c r="U20" i="80" s="1"/>
  <c r="H26" i="80"/>
  <c r="L26" i="80" s="1"/>
  <c r="M26" i="80" s="1"/>
  <c r="H32" i="80"/>
  <c r="L32" i="80" s="1"/>
  <c r="V32" i="80" s="1"/>
  <c r="H38" i="80"/>
  <c r="L38" i="80" s="1"/>
  <c r="V38" i="80" s="1"/>
  <c r="I47" i="79"/>
  <c r="T47" i="79" s="1"/>
  <c r="S47" i="79" s="1"/>
  <c r="I46" i="79"/>
  <c r="T46" i="79" s="1"/>
  <c r="S46" i="79" s="1"/>
  <c r="I40" i="79"/>
  <c r="T40" i="79" s="1"/>
  <c r="S40" i="79" s="1"/>
  <c r="I34" i="79"/>
  <c r="T34" i="79" s="1"/>
  <c r="S34" i="79" s="1"/>
  <c r="I28" i="79"/>
  <c r="T28" i="79" s="1"/>
  <c r="S28" i="79" s="1"/>
  <c r="I22" i="79"/>
  <c r="T22" i="79" s="1"/>
  <c r="S22" i="79" s="1"/>
  <c r="I41" i="79"/>
  <c r="I35" i="79"/>
  <c r="T35" i="79" s="1"/>
  <c r="S35" i="79" s="1"/>
  <c r="I29" i="79"/>
  <c r="T29" i="79" s="1"/>
  <c r="S29" i="79" s="1"/>
  <c r="I23" i="79"/>
  <c r="T23" i="79" s="1"/>
  <c r="S23" i="79" s="1"/>
  <c r="I42" i="79"/>
  <c r="T42" i="79" s="1"/>
  <c r="S42" i="79" s="1"/>
  <c r="I36" i="79"/>
  <c r="T36" i="79" s="1"/>
  <c r="S36" i="79" s="1"/>
  <c r="I30" i="79"/>
  <c r="T30" i="79" s="1"/>
  <c r="S30" i="79" s="1"/>
  <c r="I24" i="79"/>
  <c r="T24" i="79" s="1"/>
  <c r="S24" i="79" s="1"/>
  <c r="I18" i="79"/>
  <c r="I48" i="79"/>
  <c r="T48" i="79" s="1"/>
  <c r="S48" i="79" s="1"/>
  <c r="R47" i="79"/>
  <c r="R41" i="79"/>
  <c r="R35" i="79"/>
  <c r="R29" i="79"/>
  <c r="R23" i="79"/>
  <c r="R48" i="79"/>
  <c r="V48" i="79" s="1"/>
  <c r="R42" i="79"/>
  <c r="V42" i="79" s="1"/>
  <c r="R36" i="79"/>
  <c r="V36" i="79" s="1"/>
  <c r="R30" i="79"/>
  <c r="V30" i="79" s="1"/>
  <c r="R24" i="79"/>
  <c r="V24" i="79" s="1"/>
  <c r="R18" i="79"/>
  <c r="R43" i="79"/>
  <c r="U43" i="79" s="1"/>
  <c r="R37" i="79"/>
  <c r="R31" i="79"/>
  <c r="V31" i="79" s="1"/>
  <c r="R25" i="79"/>
  <c r="V25" i="79" s="1"/>
  <c r="R19" i="79"/>
  <c r="V19" i="79" s="1"/>
  <c r="R44" i="79"/>
  <c r="V44" i="79" s="1"/>
  <c r="R38" i="79"/>
  <c r="R32" i="79"/>
  <c r="R26" i="79"/>
  <c r="R20" i="79"/>
  <c r="R40" i="79"/>
  <c r="R45" i="79"/>
  <c r="U22" i="79"/>
  <c r="I25" i="79"/>
  <c r="T25" i="79" s="1"/>
  <c r="S25" i="79" s="1"/>
  <c r="V37" i="79"/>
  <c r="K49" i="79"/>
  <c r="I43" i="79"/>
  <c r="U18" i="79"/>
  <c r="R21" i="79"/>
  <c r="R28" i="79"/>
  <c r="R33" i="79"/>
  <c r="I44" i="79"/>
  <c r="R46" i="79"/>
  <c r="I19" i="79"/>
  <c r="T19" i="79" s="1"/>
  <c r="S19" i="79" s="1"/>
  <c r="I31" i="79"/>
  <c r="T31" i="79" s="1"/>
  <c r="S31" i="79" s="1"/>
  <c r="R39" i="79"/>
  <c r="V43" i="79"/>
  <c r="R34" i="79"/>
  <c r="M18" i="79"/>
  <c r="H21" i="79"/>
  <c r="U25" i="79"/>
  <c r="H27" i="79"/>
  <c r="U31" i="79"/>
  <c r="H33" i="79"/>
  <c r="U37" i="79"/>
  <c r="H39" i="79"/>
  <c r="H45" i="79"/>
  <c r="H20" i="79"/>
  <c r="H26" i="79"/>
  <c r="H32" i="79"/>
  <c r="H38" i="79"/>
  <c r="V40" i="78"/>
  <c r="U40" i="78"/>
  <c r="V28" i="78"/>
  <c r="U28" i="78"/>
  <c r="I25" i="78"/>
  <c r="I46" i="78"/>
  <c r="I40" i="78"/>
  <c r="T40" i="78" s="1"/>
  <c r="S40" i="78" s="1"/>
  <c r="I34" i="78"/>
  <c r="T34" i="78" s="1"/>
  <c r="S34" i="78" s="1"/>
  <c r="I28" i="78"/>
  <c r="T28" i="78" s="1"/>
  <c r="S28" i="78" s="1"/>
  <c r="I22" i="78"/>
  <c r="T22" i="78" s="1"/>
  <c r="S22" i="78" s="1"/>
  <c r="I47" i="78"/>
  <c r="I41" i="78"/>
  <c r="T41" i="78" s="1"/>
  <c r="S41" i="78" s="1"/>
  <c r="I35" i="78"/>
  <c r="T35" i="78" s="1"/>
  <c r="S35" i="78" s="1"/>
  <c r="I29" i="78"/>
  <c r="I23" i="78"/>
  <c r="T23" i="78" s="1"/>
  <c r="S23" i="78" s="1"/>
  <c r="I48" i="78"/>
  <c r="T48" i="78" s="1"/>
  <c r="S48" i="78" s="1"/>
  <c r="I42" i="78"/>
  <c r="T42" i="78" s="1"/>
  <c r="S42" i="78" s="1"/>
  <c r="I36" i="78"/>
  <c r="T36" i="78" s="1"/>
  <c r="S36" i="78" s="1"/>
  <c r="I30" i="78"/>
  <c r="T30" i="78" s="1"/>
  <c r="S30" i="78" s="1"/>
  <c r="I24" i="78"/>
  <c r="T24" i="78" s="1"/>
  <c r="S24" i="78" s="1"/>
  <c r="I18" i="78"/>
  <c r="I43" i="78"/>
  <c r="I37" i="78"/>
  <c r="I31" i="78"/>
  <c r="T31" i="78" s="1"/>
  <c r="S31" i="78" s="1"/>
  <c r="I19" i="78"/>
  <c r="T19" i="78" s="1"/>
  <c r="S19" i="78" s="1"/>
  <c r="V34" i="78"/>
  <c r="U34" i="78"/>
  <c r="K49" i="78"/>
  <c r="V22" i="78"/>
  <c r="U22" i="78"/>
  <c r="V46" i="78"/>
  <c r="U46" i="78"/>
  <c r="R21" i="78"/>
  <c r="R27" i="78"/>
  <c r="R33" i="78"/>
  <c r="R39" i="78"/>
  <c r="R45" i="78"/>
  <c r="R20" i="78"/>
  <c r="R26" i="78"/>
  <c r="R32" i="78"/>
  <c r="R38" i="78"/>
  <c r="M18" i="78"/>
  <c r="R19" i="78"/>
  <c r="V19" i="78" s="1"/>
  <c r="R25" i="78"/>
  <c r="V25" i="78" s="1"/>
  <c r="R31" i="78"/>
  <c r="V31" i="78" s="1"/>
  <c r="R37" i="78"/>
  <c r="V37" i="78" s="1"/>
  <c r="R43" i="78"/>
  <c r="V43" i="78" s="1"/>
  <c r="R18" i="78"/>
  <c r="R24" i="78"/>
  <c r="V24" i="78" s="1"/>
  <c r="R30" i="78"/>
  <c r="V30" i="78" s="1"/>
  <c r="R36" i="78"/>
  <c r="V36" i="78" s="1"/>
  <c r="R42" i="78"/>
  <c r="R48" i="78"/>
  <c r="V48" i="78" s="1"/>
  <c r="R44" i="78"/>
  <c r="U19" i="78"/>
  <c r="H21" i="78"/>
  <c r="U25" i="78"/>
  <c r="H27" i="78"/>
  <c r="U31" i="78"/>
  <c r="H33" i="78"/>
  <c r="U37" i="78"/>
  <c r="H39" i="78"/>
  <c r="U43" i="78"/>
  <c r="H45" i="78"/>
  <c r="R23" i="78"/>
  <c r="R29" i="78"/>
  <c r="R35" i="78"/>
  <c r="R41" i="78"/>
  <c r="H20" i="78"/>
  <c r="H26" i="78"/>
  <c r="H32" i="78"/>
  <c r="H38" i="78"/>
  <c r="T47" i="77"/>
  <c r="S47" i="77" s="1"/>
  <c r="V47" i="77"/>
  <c r="U47" i="77"/>
  <c r="I44" i="77"/>
  <c r="T44" i="77" s="1"/>
  <c r="S44" i="77" s="1"/>
  <c r="M21" i="77"/>
  <c r="M27" i="77"/>
  <c r="M33" i="77"/>
  <c r="M39" i="77"/>
  <c r="M45" i="77"/>
  <c r="T45" i="77" s="1"/>
  <c r="S45" i="77" s="1"/>
  <c r="I19" i="77"/>
  <c r="T19" i="77" s="1"/>
  <c r="S19" i="77" s="1"/>
  <c r="R21" i="77"/>
  <c r="I25" i="77"/>
  <c r="T25" i="77" s="1"/>
  <c r="S25" i="77" s="1"/>
  <c r="R27" i="77"/>
  <c r="U27" i="77" s="1"/>
  <c r="I31" i="77"/>
  <c r="T31" i="77" s="1"/>
  <c r="S31" i="77" s="1"/>
  <c r="R33" i="77"/>
  <c r="U33" i="77" s="1"/>
  <c r="I37" i="77"/>
  <c r="T37" i="77" s="1"/>
  <c r="S37" i="77" s="1"/>
  <c r="R39" i="77"/>
  <c r="I43" i="77"/>
  <c r="T43" i="77" s="1"/>
  <c r="S43" i="77" s="1"/>
  <c r="R45" i="77"/>
  <c r="K49" i="77"/>
  <c r="I23" i="77"/>
  <c r="T23" i="77" s="1"/>
  <c r="S23" i="77" s="1"/>
  <c r="I29" i="77"/>
  <c r="T29" i="77" s="1"/>
  <c r="S29" i="77" s="1"/>
  <c r="I35" i="77"/>
  <c r="T35" i="77" s="1"/>
  <c r="S35" i="77" s="1"/>
  <c r="I41" i="77"/>
  <c r="T41" i="77" s="1"/>
  <c r="S41" i="77" s="1"/>
  <c r="R18" i="77"/>
  <c r="I22" i="77"/>
  <c r="T22" i="77" s="1"/>
  <c r="S22" i="77" s="1"/>
  <c r="R24" i="77"/>
  <c r="V24" i="77" s="1"/>
  <c r="I28" i="77"/>
  <c r="T28" i="77" s="1"/>
  <c r="S28" i="77" s="1"/>
  <c r="R30" i="77"/>
  <c r="I34" i="77"/>
  <c r="T34" i="77" s="1"/>
  <c r="S34" i="77" s="1"/>
  <c r="R36" i="77"/>
  <c r="V36" i="77" s="1"/>
  <c r="I40" i="77"/>
  <c r="T40" i="77" s="1"/>
  <c r="S40" i="77" s="1"/>
  <c r="R42" i="77"/>
  <c r="I46" i="77"/>
  <c r="T46" i="77" s="1"/>
  <c r="S46" i="77" s="1"/>
  <c r="R48" i="77"/>
  <c r="V48" i="77" s="1"/>
  <c r="U19" i="77"/>
  <c r="U25" i="77"/>
  <c r="U31" i="77"/>
  <c r="U37" i="77"/>
  <c r="U43" i="77"/>
  <c r="I21" i="77"/>
  <c r="R23" i="77"/>
  <c r="I27" i="77"/>
  <c r="T27" i="77" s="1"/>
  <c r="S27" i="77" s="1"/>
  <c r="R29" i="77"/>
  <c r="I33" i="77"/>
  <c r="T33" i="77" s="1"/>
  <c r="S33" i="77" s="1"/>
  <c r="R35" i="77"/>
  <c r="I39" i="77"/>
  <c r="T39" i="77" s="1"/>
  <c r="S39" i="77" s="1"/>
  <c r="R41" i="77"/>
  <c r="H20" i="77"/>
  <c r="H26" i="77"/>
  <c r="H32" i="77"/>
  <c r="H38" i="77"/>
  <c r="V34" i="76"/>
  <c r="U34" i="76"/>
  <c r="I43" i="76"/>
  <c r="T43" i="76" s="1"/>
  <c r="S43" i="76" s="1"/>
  <c r="K49" i="76"/>
  <c r="V43" i="76"/>
  <c r="R46" i="76"/>
  <c r="R28" i="76"/>
  <c r="U42" i="76"/>
  <c r="V40" i="76"/>
  <c r="U40" i="76"/>
  <c r="I41" i="76"/>
  <c r="T41" i="76" s="1"/>
  <c r="S41" i="76" s="1"/>
  <c r="I35" i="76"/>
  <c r="T35" i="76" s="1"/>
  <c r="S35" i="76" s="1"/>
  <c r="I48" i="76"/>
  <c r="T48" i="76" s="1"/>
  <c r="S48" i="76" s="1"/>
  <c r="I42" i="76"/>
  <c r="T42" i="76" s="1"/>
  <c r="S42" i="76" s="1"/>
  <c r="I36" i="76"/>
  <c r="I30" i="76"/>
  <c r="T30" i="76" s="1"/>
  <c r="S30" i="76" s="1"/>
  <c r="I24" i="76"/>
  <c r="I18" i="76"/>
  <c r="I46" i="76"/>
  <c r="T46" i="76" s="1"/>
  <c r="S46" i="76" s="1"/>
  <c r="I40" i="76"/>
  <c r="T40" i="76" s="1"/>
  <c r="S40" i="76" s="1"/>
  <c r="I34" i="76"/>
  <c r="T34" i="76" s="1"/>
  <c r="S34" i="76" s="1"/>
  <c r="I28" i="76"/>
  <c r="T28" i="76" s="1"/>
  <c r="S28" i="76" s="1"/>
  <c r="I22" i="76"/>
  <c r="I47" i="76"/>
  <c r="T47" i="76" s="1"/>
  <c r="S47" i="76" s="1"/>
  <c r="I29" i="76"/>
  <c r="T29" i="76" s="1"/>
  <c r="S29" i="76" s="1"/>
  <c r="I23" i="76"/>
  <c r="T23" i="76" s="1"/>
  <c r="S23" i="76" s="1"/>
  <c r="R47" i="76"/>
  <c r="R41" i="76"/>
  <c r="R35" i="76"/>
  <c r="R29" i="76"/>
  <c r="R23" i="76"/>
  <c r="R43" i="76"/>
  <c r="R37" i="76"/>
  <c r="R25" i="76"/>
  <c r="U25" i="76" s="1"/>
  <c r="R19" i="76"/>
  <c r="V19" i="76" s="1"/>
  <c r="R44" i="76"/>
  <c r="V44" i="76" s="1"/>
  <c r="R38" i="76"/>
  <c r="R32" i="76"/>
  <c r="R26" i="76"/>
  <c r="R20" i="76"/>
  <c r="R48" i="76"/>
  <c r="V48" i="76" s="1"/>
  <c r="R42" i="76"/>
  <c r="V42" i="76" s="1"/>
  <c r="R36" i="76"/>
  <c r="R30" i="76"/>
  <c r="V30" i="76" s="1"/>
  <c r="R24" i="76"/>
  <c r="V24" i="76" s="1"/>
  <c r="R18" i="76"/>
  <c r="U18" i="76" s="1"/>
  <c r="R31" i="76"/>
  <c r="U22" i="76"/>
  <c r="I25" i="76"/>
  <c r="T25" i="76" s="1"/>
  <c r="S25" i="76" s="1"/>
  <c r="U48" i="76"/>
  <c r="R21" i="76"/>
  <c r="M44" i="76"/>
  <c r="T44" i="76" s="1"/>
  <c r="S44" i="76" s="1"/>
  <c r="M18" i="76"/>
  <c r="U19" i="76"/>
  <c r="H21" i="76"/>
  <c r="H27" i="76"/>
  <c r="H33" i="76"/>
  <c r="H39" i="76"/>
  <c r="U43" i="76"/>
  <c r="H45" i="76"/>
  <c r="H20" i="76"/>
  <c r="H26" i="76"/>
  <c r="H32" i="76"/>
  <c r="H38" i="76"/>
  <c r="M28" i="75"/>
  <c r="V28" i="75"/>
  <c r="U28" i="75"/>
  <c r="T44" i="75"/>
  <c r="S44" i="75" s="1"/>
  <c r="M46" i="75"/>
  <c r="V46" i="75"/>
  <c r="M40" i="75"/>
  <c r="V40" i="75"/>
  <c r="V44" i="75"/>
  <c r="U44" i="75"/>
  <c r="U48" i="75"/>
  <c r="U42" i="75"/>
  <c r="U46" i="75"/>
  <c r="U34" i="75"/>
  <c r="I46" i="75"/>
  <c r="T46" i="75" s="1"/>
  <c r="S46" i="75" s="1"/>
  <c r="I40" i="75"/>
  <c r="T40" i="75" s="1"/>
  <c r="S40" i="75" s="1"/>
  <c r="I34" i="75"/>
  <c r="T34" i="75" s="1"/>
  <c r="S34" i="75" s="1"/>
  <c r="I28" i="75"/>
  <c r="T28" i="75" s="1"/>
  <c r="S28" i="75" s="1"/>
  <c r="I22" i="75"/>
  <c r="T22" i="75" s="1"/>
  <c r="S22" i="75" s="1"/>
  <c r="I47" i="75"/>
  <c r="T47" i="75" s="1"/>
  <c r="S47" i="75" s="1"/>
  <c r="I41" i="75"/>
  <c r="T41" i="75" s="1"/>
  <c r="S41" i="75" s="1"/>
  <c r="I35" i="75"/>
  <c r="T35" i="75" s="1"/>
  <c r="S35" i="75" s="1"/>
  <c r="I29" i="75"/>
  <c r="T29" i="75" s="1"/>
  <c r="S29" i="75" s="1"/>
  <c r="I23" i="75"/>
  <c r="I42" i="75"/>
  <c r="T42" i="75" s="1"/>
  <c r="S42" i="75" s="1"/>
  <c r="V34" i="75"/>
  <c r="U40" i="75"/>
  <c r="R48" i="75"/>
  <c r="V48" i="75" s="1"/>
  <c r="R42" i="75"/>
  <c r="V42" i="75" s="1"/>
  <c r="R36" i="75"/>
  <c r="R30" i="75"/>
  <c r="R24" i="75"/>
  <c r="R18" i="75"/>
  <c r="R43" i="75"/>
  <c r="V43" i="75" s="1"/>
  <c r="R37" i="75"/>
  <c r="U37" i="75" s="1"/>
  <c r="R31" i="75"/>
  <c r="V31" i="75" s="1"/>
  <c r="R25" i="75"/>
  <c r="U25" i="75" s="1"/>
  <c r="R19" i="75"/>
  <c r="U19" i="75" s="1"/>
  <c r="R44" i="75"/>
  <c r="I31" i="75"/>
  <c r="U23" i="75"/>
  <c r="R29" i="75"/>
  <c r="M31" i="75"/>
  <c r="R33" i="75"/>
  <c r="I43" i="75"/>
  <c r="T43" i="75" s="1"/>
  <c r="S43" i="75" s="1"/>
  <c r="R45" i="75"/>
  <c r="R47" i="75"/>
  <c r="I18" i="75"/>
  <c r="I37" i="75"/>
  <c r="R22" i="75"/>
  <c r="R35" i="75"/>
  <c r="M37" i="75"/>
  <c r="R39" i="75"/>
  <c r="R41" i="75"/>
  <c r="K49" i="75"/>
  <c r="H21" i="75"/>
  <c r="H27" i="75"/>
  <c r="H33" i="75"/>
  <c r="H39" i="75"/>
  <c r="H45" i="75"/>
  <c r="H20" i="75"/>
  <c r="H26" i="75"/>
  <c r="H32" i="75"/>
  <c r="H38" i="75"/>
  <c r="V45" i="74"/>
  <c r="T36" i="74"/>
  <c r="S36" i="74" s="1"/>
  <c r="V18" i="74"/>
  <c r="V24" i="74"/>
  <c r="V30" i="74"/>
  <c r="V36" i="74"/>
  <c r="V42" i="74"/>
  <c r="I44" i="74"/>
  <c r="T44" i="74" s="1"/>
  <c r="S44" i="74" s="1"/>
  <c r="V48" i="74"/>
  <c r="M21" i="74"/>
  <c r="M27" i="74"/>
  <c r="M33" i="74"/>
  <c r="M39" i="74"/>
  <c r="M45" i="74"/>
  <c r="T45" i="74" s="1"/>
  <c r="S45" i="74" s="1"/>
  <c r="I19" i="74"/>
  <c r="T19" i="74" s="1"/>
  <c r="S19" i="74" s="1"/>
  <c r="R21" i="74"/>
  <c r="U21" i="74" s="1"/>
  <c r="I25" i="74"/>
  <c r="R27" i="74"/>
  <c r="U27" i="74" s="1"/>
  <c r="I31" i="74"/>
  <c r="T31" i="74" s="1"/>
  <c r="S31" i="74" s="1"/>
  <c r="R33" i="74"/>
  <c r="I37" i="74"/>
  <c r="T37" i="74" s="1"/>
  <c r="S37" i="74" s="1"/>
  <c r="R39" i="74"/>
  <c r="I43" i="74"/>
  <c r="T43" i="74" s="1"/>
  <c r="S43" i="74" s="1"/>
  <c r="I22" i="74"/>
  <c r="T22" i="74" s="1"/>
  <c r="S22" i="74" s="1"/>
  <c r="I28" i="74"/>
  <c r="T28" i="74" s="1"/>
  <c r="S28" i="74" s="1"/>
  <c r="I34" i="74"/>
  <c r="T34" i="74" s="1"/>
  <c r="S34" i="74" s="1"/>
  <c r="I40" i="74"/>
  <c r="T40" i="74" s="1"/>
  <c r="S40" i="74" s="1"/>
  <c r="V44" i="74"/>
  <c r="I46" i="74"/>
  <c r="T46" i="74" s="1"/>
  <c r="S46" i="74" s="1"/>
  <c r="I47" i="74"/>
  <c r="T47" i="74" s="1"/>
  <c r="S47" i="74" s="1"/>
  <c r="U19" i="74"/>
  <c r="U25" i="74"/>
  <c r="U31" i="74"/>
  <c r="U37" i="74"/>
  <c r="U43" i="74"/>
  <c r="T18" i="74"/>
  <c r="I21" i="74"/>
  <c r="T21" i="74" s="1"/>
  <c r="S21" i="74" s="1"/>
  <c r="I27" i="74"/>
  <c r="T27" i="74" s="1"/>
  <c r="S27" i="74" s="1"/>
  <c r="I33" i="74"/>
  <c r="I39" i="74"/>
  <c r="T39" i="74" s="1"/>
  <c r="S39" i="74" s="1"/>
  <c r="K49" i="74"/>
  <c r="I23" i="74"/>
  <c r="T23" i="74" s="1"/>
  <c r="S23" i="74" s="1"/>
  <c r="I29" i="74"/>
  <c r="T29" i="74" s="1"/>
  <c r="S29" i="74" s="1"/>
  <c r="I35" i="74"/>
  <c r="H20" i="74"/>
  <c r="H26" i="74"/>
  <c r="H32" i="74"/>
  <c r="H38" i="74"/>
  <c r="T30" i="73"/>
  <c r="S30" i="73" s="1"/>
  <c r="V18" i="73"/>
  <c r="V24" i="73"/>
  <c r="V30" i="73"/>
  <c r="V36" i="73"/>
  <c r="V42" i="73"/>
  <c r="I44" i="73"/>
  <c r="T44" i="73" s="1"/>
  <c r="S44" i="73" s="1"/>
  <c r="V48" i="73"/>
  <c r="M21" i="73"/>
  <c r="I19" i="73"/>
  <c r="T19" i="73" s="1"/>
  <c r="S19" i="73" s="1"/>
  <c r="R21" i="73"/>
  <c r="I25" i="73"/>
  <c r="T25" i="73" s="1"/>
  <c r="S25" i="73" s="1"/>
  <c r="R27" i="73"/>
  <c r="I31" i="73"/>
  <c r="T31" i="73" s="1"/>
  <c r="S31" i="73" s="1"/>
  <c r="R33" i="73"/>
  <c r="I37" i="73"/>
  <c r="T37" i="73" s="1"/>
  <c r="S37" i="73" s="1"/>
  <c r="R39" i="73"/>
  <c r="I43" i="73"/>
  <c r="T43" i="73" s="1"/>
  <c r="S43" i="73" s="1"/>
  <c r="I22" i="73"/>
  <c r="T22" i="73" s="1"/>
  <c r="S22" i="73" s="1"/>
  <c r="I28" i="73"/>
  <c r="T28" i="73" s="1"/>
  <c r="S28" i="73" s="1"/>
  <c r="I34" i="73"/>
  <c r="T34" i="73" s="1"/>
  <c r="S34" i="73" s="1"/>
  <c r="I40" i="73"/>
  <c r="T40" i="73" s="1"/>
  <c r="S40" i="73" s="1"/>
  <c r="V44" i="73"/>
  <c r="I46" i="73"/>
  <c r="T46" i="73" s="1"/>
  <c r="S46" i="73" s="1"/>
  <c r="U19" i="73"/>
  <c r="U25" i="73"/>
  <c r="H27" i="73"/>
  <c r="L27" i="73" s="1"/>
  <c r="M27" i="73" s="1"/>
  <c r="U31" i="73"/>
  <c r="H33" i="73"/>
  <c r="L33" i="73" s="1"/>
  <c r="M33" i="73" s="1"/>
  <c r="U37" i="73"/>
  <c r="H39" i="73"/>
  <c r="L39" i="73" s="1"/>
  <c r="M39" i="73" s="1"/>
  <c r="U43" i="73"/>
  <c r="H45" i="73"/>
  <c r="I47" i="73"/>
  <c r="T47" i="73" s="1"/>
  <c r="S47" i="73" s="1"/>
  <c r="T18" i="73"/>
  <c r="I21" i="73"/>
  <c r="I27" i="73"/>
  <c r="T27" i="73" s="1"/>
  <c r="S27" i="73" s="1"/>
  <c r="I33" i="73"/>
  <c r="T33" i="73" s="1"/>
  <c r="S33" i="73" s="1"/>
  <c r="I39" i="73"/>
  <c r="K49" i="73"/>
  <c r="I23" i="73"/>
  <c r="T23" i="73" s="1"/>
  <c r="S23" i="73" s="1"/>
  <c r="I29" i="73"/>
  <c r="I35" i="73"/>
  <c r="T35" i="73" s="1"/>
  <c r="S35" i="73" s="1"/>
  <c r="H20" i="73"/>
  <c r="H26" i="73"/>
  <c r="H32" i="73"/>
  <c r="H38" i="73"/>
  <c r="V47" i="72"/>
  <c r="U47" i="72"/>
  <c r="V45" i="72"/>
  <c r="I20" i="72"/>
  <c r="I44" i="72"/>
  <c r="T44" i="72" s="1"/>
  <c r="S44" i="72" s="1"/>
  <c r="M21" i="72"/>
  <c r="M27" i="72"/>
  <c r="M33" i="72"/>
  <c r="M39" i="72"/>
  <c r="M45" i="72"/>
  <c r="T45" i="72" s="1"/>
  <c r="S45" i="72" s="1"/>
  <c r="I19" i="72"/>
  <c r="T19" i="72" s="1"/>
  <c r="S19" i="72" s="1"/>
  <c r="R21" i="72"/>
  <c r="U21" i="72" s="1"/>
  <c r="I25" i="72"/>
  <c r="R27" i="72"/>
  <c r="U27" i="72" s="1"/>
  <c r="I31" i="72"/>
  <c r="T31" i="72" s="1"/>
  <c r="S31" i="72" s="1"/>
  <c r="R33" i="72"/>
  <c r="U33" i="72" s="1"/>
  <c r="I37" i="72"/>
  <c r="R39" i="72"/>
  <c r="U39" i="72" s="1"/>
  <c r="I43" i="72"/>
  <c r="R45" i="72"/>
  <c r="U45" i="72" s="1"/>
  <c r="I47" i="72"/>
  <c r="T47" i="72" s="1"/>
  <c r="S47" i="72" s="1"/>
  <c r="M18" i="72"/>
  <c r="R18" i="72"/>
  <c r="I22" i="72"/>
  <c r="T22" i="72" s="1"/>
  <c r="S22" i="72" s="1"/>
  <c r="R24" i="72"/>
  <c r="I28" i="72"/>
  <c r="T28" i="72" s="1"/>
  <c r="S28" i="72" s="1"/>
  <c r="R30" i="72"/>
  <c r="I34" i="72"/>
  <c r="R36" i="72"/>
  <c r="I40" i="72"/>
  <c r="R42" i="72"/>
  <c r="V42" i="72" s="1"/>
  <c r="I46" i="72"/>
  <c r="R48" i="72"/>
  <c r="U48" i="72" s="1"/>
  <c r="U19" i="72"/>
  <c r="U25" i="72"/>
  <c r="U31" i="72"/>
  <c r="U37" i="72"/>
  <c r="U43" i="72"/>
  <c r="T18" i="72"/>
  <c r="I21" i="72"/>
  <c r="I27" i="72"/>
  <c r="R29" i="72"/>
  <c r="I33" i="72"/>
  <c r="R35" i="72"/>
  <c r="I39" i="72"/>
  <c r="T39" i="72" s="1"/>
  <c r="S39" i="72" s="1"/>
  <c r="R41" i="72"/>
  <c r="I23" i="72"/>
  <c r="I29" i="72"/>
  <c r="I35" i="72"/>
  <c r="H20" i="72"/>
  <c r="L20" i="72" s="1"/>
  <c r="V20" i="72" s="1"/>
  <c r="H26" i="72"/>
  <c r="L26" i="72" s="1"/>
  <c r="M26" i="72" s="1"/>
  <c r="H32" i="72"/>
  <c r="L32" i="72" s="1"/>
  <c r="V32" i="72" s="1"/>
  <c r="H38" i="72"/>
  <c r="L38" i="72" s="1"/>
  <c r="U38" i="72" s="1"/>
  <c r="V45" i="71"/>
  <c r="V18" i="71"/>
  <c r="V24" i="71"/>
  <c r="I26" i="71"/>
  <c r="V30" i="71"/>
  <c r="V36" i="71"/>
  <c r="V42" i="71"/>
  <c r="I44" i="71"/>
  <c r="T44" i="71" s="1"/>
  <c r="S44" i="71" s="1"/>
  <c r="V48" i="71"/>
  <c r="M21" i="71"/>
  <c r="I19" i="71"/>
  <c r="T19" i="71" s="1"/>
  <c r="S19" i="71" s="1"/>
  <c r="R21" i="71"/>
  <c r="I25" i="71"/>
  <c r="R27" i="71"/>
  <c r="I31" i="71"/>
  <c r="R33" i="71"/>
  <c r="I37" i="71"/>
  <c r="T37" i="71" s="1"/>
  <c r="S37" i="71" s="1"/>
  <c r="R39" i="71"/>
  <c r="I43" i="71"/>
  <c r="T43" i="71" s="1"/>
  <c r="S43" i="71" s="1"/>
  <c r="I22" i="71"/>
  <c r="T22" i="71" s="1"/>
  <c r="S22" i="71" s="1"/>
  <c r="V26" i="71"/>
  <c r="I28" i="71"/>
  <c r="T28" i="71" s="1"/>
  <c r="S28" i="71" s="1"/>
  <c r="I34" i="71"/>
  <c r="T34" i="71" s="1"/>
  <c r="S34" i="71" s="1"/>
  <c r="I40" i="71"/>
  <c r="T40" i="71" s="1"/>
  <c r="S40" i="71" s="1"/>
  <c r="V44" i="71"/>
  <c r="I46" i="71"/>
  <c r="T46" i="71" s="1"/>
  <c r="S46" i="71" s="1"/>
  <c r="U19" i="71"/>
  <c r="U25" i="71"/>
  <c r="H27" i="71"/>
  <c r="L27" i="71" s="1"/>
  <c r="M27" i="71" s="1"/>
  <c r="U31" i="71"/>
  <c r="H33" i="71"/>
  <c r="L33" i="71" s="1"/>
  <c r="M33" i="71" s="1"/>
  <c r="U37" i="71"/>
  <c r="H39" i="71"/>
  <c r="L39" i="71" s="1"/>
  <c r="M39" i="71" s="1"/>
  <c r="U43" i="71"/>
  <c r="H45" i="71"/>
  <c r="L45" i="71" s="1"/>
  <c r="U45" i="71" s="1"/>
  <c r="I47" i="71"/>
  <c r="T47" i="71" s="1"/>
  <c r="S47" i="71" s="1"/>
  <c r="T18" i="71"/>
  <c r="I21" i="71"/>
  <c r="I39" i="71"/>
  <c r="K49" i="71"/>
  <c r="I23" i="71"/>
  <c r="T23" i="71" s="1"/>
  <c r="S23" i="71" s="1"/>
  <c r="I29" i="71"/>
  <c r="T29" i="71" s="1"/>
  <c r="S29" i="71" s="1"/>
  <c r="I35" i="71"/>
  <c r="H20" i="71"/>
  <c r="L20" i="71" s="1"/>
  <c r="L49" i="71" s="1"/>
  <c r="H26" i="71"/>
  <c r="L26" i="71" s="1"/>
  <c r="M26" i="71" s="1"/>
  <c r="H32" i="71"/>
  <c r="L32" i="71" s="1"/>
  <c r="V32" i="71" s="1"/>
  <c r="H38" i="71"/>
  <c r="L38" i="71" s="1"/>
  <c r="M38" i="71" s="1"/>
  <c r="U48" i="70"/>
  <c r="T47" i="70"/>
  <c r="S47" i="70" s="1"/>
  <c r="I38" i="70"/>
  <c r="I44" i="70"/>
  <c r="T44" i="70" s="1"/>
  <c r="S44" i="70" s="1"/>
  <c r="M33" i="70"/>
  <c r="I19" i="70"/>
  <c r="T19" i="70" s="1"/>
  <c r="S19" i="70" s="1"/>
  <c r="R21" i="70"/>
  <c r="I25" i="70"/>
  <c r="T25" i="70" s="1"/>
  <c r="S25" i="70" s="1"/>
  <c r="R27" i="70"/>
  <c r="I31" i="70"/>
  <c r="R33" i="70"/>
  <c r="U33" i="70" s="1"/>
  <c r="I37" i="70"/>
  <c r="T37" i="70" s="1"/>
  <c r="S37" i="70" s="1"/>
  <c r="R39" i="70"/>
  <c r="I43" i="70"/>
  <c r="R45" i="70"/>
  <c r="K49" i="70"/>
  <c r="I23" i="70"/>
  <c r="T23" i="70" s="1"/>
  <c r="S23" i="70" s="1"/>
  <c r="I29" i="70"/>
  <c r="T29" i="70" s="1"/>
  <c r="S29" i="70" s="1"/>
  <c r="I35" i="70"/>
  <c r="T35" i="70" s="1"/>
  <c r="S35" i="70" s="1"/>
  <c r="I41" i="70"/>
  <c r="U44" i="70"/>
  <c r="R18" i="70"/>
  <c r="U18" i="70" s="1"/>
  <c r="I22" i="70"/>
  <c r="R24" i="70"/>
  <c r="I28" i="70"/>
  <c r="R30" i="70"/>
  <c r="I34" i="70"/>
  <c r="T34" i="70" s="1"/>
  <c r="S34" i="70" s="1"/>
  <c r="R36" i="70"/>
  <c r="V36" i="70" s="1"/>
  <c r="I40" i="70"/>
  <c r="T40" i="70" s="1"/>
  <c r="S40" i="70" s="1"/>
  <c r="R42" i="70"/>
  <c r="I46" i="70"/>
  <c r="T46" i="70" s="1"/>
  <c r="S46" i="70" s="1"/>
  <c r="U19" i="70"/>
  <c r="H21" i="70"/>
  <c r="L21" i="70" s="1"/>
  <c r="M21" i="70" s="1"/>
  <c r="U25" i="70"/>
  <c r="H27" i="70"/>
  <c r="L27" i="70" s="1"/>
  <c r="M27" i="70" s="1"/>
  <c r="U31" i="70"/>
  <c r="H33" i="70"/>
  <c r="L33" i="70" s="1"/>
  <c r="U37" i="70"/>
  <c r="H39" i="70"/>
  <c r="L39" i="70" s="1"/>
  <c r="M39" i="70" s="1"/>
  <c r="U43" i="70"/>
  <c r="H45" i="70"/>
  <c r="L45" i="70" s="1"/>
  <c r="V45" i="70" s="1"/>
  <c r="I21" i="70"/>
  <c r="I33" i="70"/>
  <c r="T33" i="70" s="1"/>
  <c r="S33" i="70" s="1"/>
  <c r="I39" i="70"/>
  <c r="H20" i="70"/>
  <c r="L20" i="70" s="1"/>
  <c r="M20" i="70" s="1"/>
  <c r="H26" i="70"/>
  <c r="L26" i="70" s="1"/>
  <c r="M26" i="70" s="1"/>
  <c r="H32" i="70"/>
  <c r="L32" i="70" s="1"/>
  <c r="V32" i="70" s="1"/>
  <c r="H38" i="70"/>
  <c r="L38" i="70" s="1"/>
  <c r="V38" i="70" s="1"/>
  <c r="V21" i="69"/>
  <c r="U21" i="69"/>
  <c r="V33" i="69"/>
  <c r="U33" i="69"/>
  <c r="M21" i="69"/>
  <c r="M33" i="69"/>
  <c r="U48" i="69"/>
  <c r="R22" i="69"/>
  <c r="R34" i="69"/>
  <c r="V39" i="69"/>
  <c r="U39" i="69"/>
  <c r="R46" i="69"/>
  <c r="V45" i="69"/>
  <c r="U45" i="69"/>
  <c r="I45" i="69"/>
  <c r="I39" i="69"/>
  <c r="T39" i="69" s="1"/>
  <c r="S39" i="69" s="1"/>
  <c r="I33" i="69"/>
  <c r="I27" i="69"/>
  <c r="T27" i="69" s="1"/>
  <c r="S27" i="69" s="1"/>
  <c r="I21" i="69"/>
  <c r="T21" i="69" s="1"/>
  <c r="S21" i="69" s="1"/>
  <c r="I48" i="69"/>
  <c r="T48" i="69" s="1"/>
  <c r="S48" i="69" s="1"/>
  <c r="I47" i="69"/>
  <c r="T47" i="69" s="1"/>
  <c r="S47" i="69" s="1"/>
  <c r="I41" i="69"/>
  <c r="T41" i="69" s="1"/>
  <c r="S41" i="69" s="1"/>
  <c r="I35" i="69"/>
  <c r="T35" i="69" s="1"/>
  <c r="S35" i="69" s="1"/>
  <c r="I29" i="69"/>
  <c r="I23" i="69"/>
  <c r="T23" i="69" s="1"/>
  <c r="S23" i="69" s="1"/>
  <c r="I42" i="69"/>
  <c r="T42" i="69" s="1"/>
  <c r="S42" i="69" s="1"/>
  <c r="I36" i="69"/>
  <c r="T36" i="69" s="1"/>
  <c r="S36" i="69" s="1"/>
  <c r="I30" i="69"/>
  <c r="T30" i="69" s="1"/>
  <c r="S30" i="69" s="1"/>
  <c r="I24" i="69"/>
  <c r="T24" i="69" s="1"/>
  <c r="S24" i="69" s="1"/>
  <c r="I18" i="69"/>
  <c r="R27" i="69"/>
  <c r="M45" i="69"/>
  <c r="R47" i="69"/>
  <c r="R41" i="69"/>
  <c r="R35" i="69"/>
  <c r="R29" i="69"/>
  <c r="R23" i="69"/>
  <c r="R48" i="69"/>
  <c r="V48" i="69" s="1"/>
  <c r="R42" i="69"/>
  <c r="R36" i="69"/>
  <c r="R30" i="69"/>
  <c r="R24" i="69"/>
  <c r="R18" i="69"/>
  <c r="U18" i="69" s="1"/>
  <c r="R43" i="69"/>
  <c r="R37" i="69"/>
  <c r="V37" i="69" s="1"/>
  <c r="R31" i="69"/>
  <c r="U31" i="69" s="1"/>
  <c r="R25" i="69"/>
  <c r="U25" i="69" s="1"/>
  <c r="R19" i="69"/>
  <c r="U19" i="69" s="1"/>
  <c r="R44" i="69"/>
  <c r="V44" i="69" s="1"/>
  <c r="R38" i="69"/>
  <c r="R32" i="69"/>
  <c r="R26" i="69"/>
  <c r="R20" i="69"/>
  <c r="T25" i="69"/>
  <c r="S25" i="69" s="1"/>
  <c r="T37" i="69"/>
  <c r="S37" i="69" s="1"/>
  <c r="K49" i="69"/>
  <c r="H22" i="69"/>
  <c r="H28" i="69"/>
  <c r="H34" i="69"/>
  <c r="H40" i="69"/>
  <c r="H46" i="69"/>
  <c r="H20" i="69"/>
  <c r="H26" i="69"/>
  <c r="H32" i="69"/>
  <c r="H38" i="69"/>
  <c r="T36" i="68"/>
  <c r="S36" i="68" s="1"/>
  <c r="H20" i="68"/>
  <c r="L20" i="68" s="1"/>
  <c r="H26" i="68"/>
  <c r="L26" i="68" s="1"/>
  <c r="U26" i="68" s="1"/>
  <c r="H32" i="68"/>
  <c r="L32" i="68" s="1"/>
  <c r="H38" i="68"/>
  <c r="L38" i="68" s="1"/>
  <c r="H44" i="68"/>
  <c r="L44" i="68" s="1"/>
  <c r="V18" i="68"/>
  <c r="I20" i="68"/>
  <c r="V24" i="68"/>
  <c r="I26" i="68"/>
  <c r="V30" i="68"/>
  <c r="I32" i="68"/>
  <c r="V36" i="68"/>
  <c r="I38" i="68"/>
  <c r="V42" i="68"/>
  <c r="I44" i="68"/>
  <c r="V48" i="68"/>
  <c r="H19" i="68"/>
  <c r="L19" i="68" s="1"/>
  <c r="H25" i="68"/>
  <c r="L25" i="68" s="1"/>
  <c r="U25" i="68" s="1"/>
  <c r="H31" i="68"/>
  <c r="L31" i="68" s="1"/>
  <c r="H37" i="68"/>
  <c r="L37" i="68" s="1"/>
  <c r="H43" i="68"/>
  <c r="L43" i="68" s="1"/>
  <c r="I19" i="68"/>
  <c r="R21" i="68"/>
  <c r="I25" i="68"/>
  <c r="R27" i="68"/>
  <c r="I31" i="68"/>
  <c r="R33" i="68"/>
  <c r="I37" i="68"/>
  <c r="R39" i="68"/>
  <c r="I43" i="68"/>
  <c r="H29" i="68"/>
  <c r="L29" i="68" s="1"/>
  <c r="H35" i="68"/>
  <c r="L35" i="68" s="1"/>
  <c r="H41" i="68"/>
  <c r="L41" i="68" s="1"/>
  <c r="M18" i="68"/>
  <c r="U20" i="68"/>
  <c r="H22" i="68"/>
  <c r="L22" i="68" s="1"/>
  <c r="H28" i="68"/>
  <c r="L28" i="68" s="1"/>
  <c r="U32" i="68"/>
  <c r="H34" i="68"/>
  <c r="L34" i="68" s="1"/>
  <c r="U38" i="68"/>
  <c r="H40" i="68"/>
  <c r="L40" i="68" s="1"/>
  <c r="U44" i="68"/>
  <c r="H46" i="68"/>
  <c r="L46" i="68" s="1"/>
  <c r="H23" i="68"/>
  <c r="L23" i="68" s="1"/>
  <c r="I23" i="68"/>
  <c r="I35" i="68"/>
  <c r="I22" i="68"/>
  <c r="I28" i="68"/>
  <c r="I34" i="68"/>
  <c r="I40" i="68"/>
  <c r="I46" i="68"/>
  <c r="I29" i="68"/>
  <c r="I41" i="68"/>
  <c r="U19" i="68"/>
  <c r="H21" i="68"/>
  <c r="L21" i="68" s="1"/>
  <c r="M21" i="68" s="1"/>
  <c r="H27" i="68"/>
  <c r="L27" i="68" s="1"/>
  <c r="M27" i="68" s="1"/>
  <c r="U31" i="68"/>
  <c r="H33" i="68"/>
  <c r="L33" i="68" s="1"/>
  <c r="M33" i="68" s="1"/>
  <c r="U37" i="68"/>
  <c r="H39" i="68"/>
  <c r="L39" i="68" s="1"/>
  <c r="M39" i="68" s="1"/>
  <c r="U43" i="68"/>
  <c r="H45" i="68"/>
  <c r="I21" i="68"/>
  <c r="T21" i="68" s="1"/>
  <c r="S21" i="68" s="1"/>
  <c r="I27" i="68"/>
  <c r="I33" i="68"/>
  <c r="I39" i="68"/>
  <c r="T39" i="68" s="1"/>
  <c r="S39" i="68" s="1"/>
  <c r="I45" i="67"/>
  <c r="T45" i="67" s="1"/>
  <c r="S45" i="67" s="1"/>
  <c r="I27" i="67"/>
  <c r="I46" i="67"/>
  <c r="T46" i="67" s="1"/>
  <c r="S46" i="67" s="1"/>
  <c r="I47" i="67"/>
  <c r="T47" i="67" s="1"/>
  <c r="S47" i="67" s="1"/>
  <c r="I41" i="67"/>
  <c r="T41" i="67" s="1"/>
  <c r="S41" i="67" s="1"/>
  <c r="I35" i="67"/>
  <c r="T35" i="67" s="1"/>
  <c r="S35" i="67" s="1"/>
  <c r="I29" i="67"/>
  <c r="T29" i="67" s="1"/>
  <c r="S29" i="67" s="1"/>
  <c r="I23" i="67"/>
  <c r="I48" i="67"/>
  <c r="T48" i="67" s="1"/>
  <c r="S48" i="67" s="1"/>
  <c r="I42" i="67"/>
  <c r="I36" i="67"/>
  <c r="T36" i="67" s="1"/>
  <c r="S36" i="67" s="1"/>
  <c r="I30" i="67"/>
  <c r="T30" i="67" s="1"/>
  <c r="S30" i="67" s="1"/>
  <c r="I24" i="67"/>
  <c r="T24" i="67" s="1"/>
  <c r="S24" i="67" s="1"/>
  <c r="I18" i="67"/>
  <c r="I25" i="67"/>
  <c r="R47" i="67"/>
  <c r="R41" i="67"/>
  <c r="R35" i="67"/>
  <c r="R29" i="67"/>
  <c r="R23" i="67"/>
  <c r="R48" i="67"/>
  <c r="V48" i="67" s="1"/>
  <c r="R42" i="67"/>
  <c r="R36" i="67"/>
  <c r="V36" i="67" s="1"/>
  <c r="R30" i="67"/>
  <c r="V30" i="67" s="1"/>
  <c r="R24" i="67"/>
  <c r="V24" i="67" s="1"/>
  <c r="R18" i="67"/>
  <c r="U18" i="67" s="1"/>
  <c r="R43" i="67"/>
  <c r="V43" i="67" s="1"/>
  <c r="R37" i="67"/>
  <c r="R31" i="67"/>
  <c r="V31" i="67" s="1"/>
  <c r="R25" i="67"/>
  <c r="V25" i="67" s="1"/>
  <c r="R19" i="67"/>
  <c r="V19" i="67" s="1"/>
  <c r="R44" i="67"/>
  <c r="V44" i="67" s="1"/>
  <c r="R38" i="67"/>
  <c r="R32" i="67"/>
  <c r="R26" i="67"/>
  <c r="V26" i="67" s="1"/>
  <c r="R20" i="67"/>
  <c r="R28" i="67"/>
  <c r="U30" i="67"/>
  <c r="I26" i="67"/>
  <c r="T26" i="67" s="1"/>
  <c r="S26" i="67" s="1"/>
  <c r="R33" i="67"/>
  <c r="I43" i="67"/>
  <c r="T43" i="67" s="1"/>
  <c r="S43" i="67" s="1"/>
  <c r="U48" i="67"/>
  <c r="R46" i="67"/>
  <c r="R21" i="67"/>
  <c r="I31" i="67"/>
  <c r="T31" i="67" s="1"/>
  <c r="S31" i="67" s="1"/>
  <c r="I44" i="67"/>
  <c r="I19" i="67"/>
  <c r="T19" i="67" s="1"/>
  <c r="S19" i="67" s="1"/>
  <c r="R34" i="67"/>
  <c r="M39" i="67"/>
  <c r="M44" i="67"/>
  <c r="I32" i="67"/>
  <c r="R39" i="67"/>
  <c r="U44" i="67"/>
  <c r="K49" i="67"/>
  <c r="H22" i="67"/>
  <c r="L22" i="67" s="1"/>
  <c r="M22" i="67" s="1"/>
  <c r="H28" i="67"/>
  <c r="L28" i="67" s="1"/>
  <c r="M28" i="67" s="1"/>
  <c r="H34" i="67"/>
  <c r="L34" i="67" s="1"/>
  <c r="M34" i="67" s="1"/>
  <c r="H40" i="67"/>
  <c r="L40" i="67" s="1"/>
  <c r="U40" i="67" s="1"/>
  <c r="H46" i="67"/>
  <c r="L46" i="67" s="1"/>
  <c r="U19" i="67"/>
  <c r="H21" i="67"/>
  <c r="L21" i="67" s="1"/>
  <c r="M21" i="67" s="1"/>
  <c r="H27" i="67"/>
  <c r="L27" i="67" s="1"/>
  <c r="V27" i="67" s="1"/>
  <c r="H33" i="67"/>
  <c r="L33" i="67" s="1"/>
  <c r="M33" i="67" s="1"/>
  <c r="H39" i="67"/>
  <c r="L39" i="67" s="1"/>
  <c r="H45" i="67"/>
  <c r="L45" i="67" s="1"/>
  <c r="M45" i="67" s="1"/>
  <c r="H20" i="67"/>
  <c r="L20" i="67" s="1"/>
  <c r="M20" i="67" s="1"/>
  <c r="H26" i="67"/>
  <c r="L26" i="67" s="1"/>
  <c r="U26" i="67" s="1"/>
  <c r="H32" i="67"/>
  <c r="L32" i="67" s="1"/>
  <c r="M32" i="67" s="1"/>
  <c r="H38" i="67"/>
  <c r="L38" i="67" s="1"/>
  <c r="U38" i="67" s="1"/>
  <c r="I47" i="66"/>
  <c r="T47" i="66" s="1"/>
  <c r="S47" i="66" s="1"/>
  <c r="I41" i="66"/>
  <c r="T41" i="66" s="1"/>
  <c r="S41" i="66" s="1"/>
  <c r="I35" i="66"/>
  <c r="T35" i="66" s="1"/>
  <c r="S35" i="66" s="1"/>
  <c r="I29" i="66"/>
  <c r="T29" i="66" s="1"/>
  <c r="S29" i="66" s="1"/>
  <c r="I23" i="66"/>
  <c r="T23" i="66" s="1"/>
  <c r="S23" i="66" s="1"/>
  <c r="I48" i="66"/>
  <c r="T48" i="66" s="1"/>
  <c r="S48" i="66" s="1"/>
  <c r="I42" i="66"/>
  <c r="T42" i="66" s="1"/>
  <c r="S42" i="66" s="1"/>
  <c r="I36" i="66"/>
  <c r="T36" i="66" s="1"/>
  <c r="S36" i="66" s="1"/>
  <c r="I30" i="66"/>
  <c r="T30" i="66" s="1"/>
  <c r="S30" i="66" s="1"/>
  <c r="I24" i="66"/>
  <c r="T24" i="66" s="1"/>
  <c r="S24" i="66" s="1"/>
  <c r="I18" i="66"/>
  <c r="I25" i="66"/>
  <c r="T25" i="66" s="1"/>
  <c r="S25" i="66" s="1"/>
  <c r="R47" i="66"/>
  <c r="R41" i="66"/>
  <c r="R35" i="66"/>
  <c r="R29" i="66"/>
  <c r="R23" i="66"/>
  <c r="R48" i="66"/>
  <c r="V48" i="66" s="1"/>
  <c r="R42" i="66"/>
  <c r="V42" i="66" s="1"/>
  <c r="R36" i="66"/>
  <c r="R30" i="66"/>
  <c r="V30" i="66" s="1"/>
  <c r="R24" i="66"/>
  <c r="V24" i="66" s="1"/>
  <c r="R18" i="66"/>
  <c r="R43" i="66"/>
  <c r="V43" i="66" s="1"/>
  <c r="R37" i="66"/>
  <c r="V37" i="66" s="1"/>
  <c r="R31" i="66"/>
  <c r="V31" i="66" s="1"/>
  <c r="R25" i="66"/>
  <c r="R19" i="66"/>
  <c r="V19" i="66" s="1"/>
  <c r="R44" i="66"/>
  <c r="U44" i="66" s="1"/>
  <c r="R38" i="66"/>
  <c r="R32" i="66"/>
  <c r="R26" i="66"/>
  <c r="R20" i="66"/>
  <c r="I44" i="66"/>
  <c r="T44" i="66" s="1"/>
  <c r="S44" i="66" s="1"/>
  <c r="V25" i="66"/>
  <c r="R33" i="66"/>
  <c r="V44" i="66"/>
  <c r="K49" i="66"/>
  <c r="H22" i="66"/>
  <c r="H28" i="66"/>
  <c r="H34" i="66"/>
  <c r="H40" i="66"/>
  <c r="H46" i="66"/>
  <c r="U19" i="66"/>
  <c r="H21" i="66"/>
  <c r="U25" i="66"/>
  <c r="H27" i="66"/>
  <c r="U31" i="66"/>
  <c r="H33" i="66"/>
  <c r="U37" i="66"/>
  <c r="H39" i="66"/>
  <c r="U43" i="66"/>
  <c r="H45" i="66"/>
  <c r="H20" i="66"/>
  <c r="H26" i="66"/>
  <c r="H32" i="66"/>
  <c r="H38" i="66"/>
  <c r="V47" i="65"/>
  <c r="U47" i="65"/>
  <c r="M21" i="65"/>
  <c r="M27" i="65"/>
  <c r="M33" i="65"/>
  <c r="M39" i="65"/>
  <c r="M45" i="65"/>
  <c r="T45" i="65" s="1"/>
  <c r="S45" i="65" s="1"/>
  <c r="I19" i="65"/>
  <c r="T19" i="65" s="1"/>
  <c r="S19" i="65" s="1"/>
  <c r="R21" i="65"/>
  <c r="V21" i="65" s="1"/>
  <c r="I25" i="65"/>
  <c r="R27" i="65"/>
  <c r="V27" i="65" s="1"/>
  <c r="I31" i="65"/>
  <c r="T31" i="65" s="1"/>
  <c r="S31" i="65" s="1"/>
  <c r="R33" i="65"/>
  <c r="V33" i="65" s="1"/>
  <c r="I37" i="65"/>
  <c r="R39" i="65"/>
  <c r="V39" i="65" s="1"/>
  <c r="I43" i="65"/>
  <c r="R45" i="65"/>
  <c r="V45" i="65" s="1"/>
  <c r="U22" i="65"/>
  <c r="U28" i="65"/>
  <c r="U34" i="65"/>
  <c r="U40" i="65"/>
  <c r="I18" i="65"/>
  <c r="I24" i="65"/>
  <c r="I30" i="65"/>
  <c r="T30" i="65" s="1"/>
  <c r="S30" i="65" s="1"/>
  <c r="I36" i="65"/>
  <c r="T36" i="65" s="1"/>
  <c r="S36" i="65" s="1"/>
  <c r="I42" i="65"/>
  <c r="I48" i="65"/>
  <c r="I47" i="65"/>
  <c r="T47" i="65" s="1"/>
  <c r="S47" i="65" s="1"/>
  <c r="R18" i="65"/>
  <c r="I22" i="65"/>
  <c r="T22" i="65" s="1"/>
  <c r="S22" i="65" s="1"/>
  <c r="R24" i="65"/>
  <c r="V26" i="65"/>
  <c r="I28" i="65"/>
  <c r="R30" i="65"/>
  <c r="V30" i="65" s="1"/>
  <c r="I34" i="65"/>
  <c r="T34" i="65" s="1"/>
  <c r="S34" i="65" s="1"/>
  <c r="R36" i="65"/>
  <c r="I40" i="65"/>
  <c r="R42" i="65"/>
  <c r="V42" i="65" s="1"/>
  <c r="V44" i="65"/>
  <c r="I46" i="65"/>
  <c r="T46" i="65" s="1"/>
  <c r="S46" i="65" s="1"/>
  <c r="R48" i="65"/>
  <c r="V48" i="65" s="1"/>
  <c r="U46" i="65"/>
  <c r="U27" i="65"/>
  <c r="U39" i="65"/>
  <c r="K49" i="65"/>
  <c r="U19" i="65"/>
  <c r="U25" i="65"/>
  <c r="U31" i="65"/>
  <c r="U37" i="65"/>
  <c r="U43" i="65"/>
  <c r="I38" i="65"/>
  <c r="I23" i="65"/>
  <c r="T23" i="65" s="1"/>
  <c r="S23" i="65" s="1"/>
  <c r="I29" i="65"/>
  <c r="I35" i="65"/>
  <c r="I41" i="65"/>
  <c r="T41" i="65" s="1"/>
  <c r="S41" i="65" s="1"/>
  <c r="I21" i="65"/>
  <c r="R23" i="65"/>
  <c r="I27" i="65"/>
  <c r="R29" i="65"/>
  <c r="I33" i="65"/>
  <c r="T33" i="65" s="1"/>
  <c r="S33" i="65" s="1"/>
  <c r="R35" i="65"/>
  <c r="I39" i="65"/>
  <c r="R41" i="65"/>
  <c r="H20" i="65"/>
  <c r="L20" i="65" s="1"/>
  <c r="U20" i="65" s="1"/>
  <c r="H26" i="65"/>
  <c r="L26" i="65" s="1"/>
  <c r="M26" i="65" s="1"/>
  <c r="H32" i="65"/>
  <c r="L32" i="65" s="1"/>
  <c r="M32" i="65" s="1"/>
  <c r="H38" i="65"/>
  <c r="I19" i="64"/>
  <c r="T19" i="64" s="1"/>
  <c r="S19" i="64" s="1"/>
  <c r="R21" i="64"/>
  <c r="I25" i="64"/>
  <c r="T25" i="64" s="1"/>
  <c r="S25" i="64" s="1"/>
  <c r="R27" i="64"/>
  <c r="I31" i="64"/>
  <c r="T31" i="64" s="1"/>
  <c r="S31" i="64" s="1"/>
  <c r="R33" i="64"/>
  <c r="I37" i="64"/>
  <c r="T37" i="64" s="1"/>
  <c r="S37" i="64" s="1"/>
  <c r="H18" i="64"/>
  <c r="L18" i="64" s="1"/>
  <c r="H24" i="64"/>
  <c r="L24" i="64" s="1"/>
  <c r="M24" i="64" s="1"/>
  <c r="H30" i="64"/>
  <c r="L30" i="64" s="1"/>
  <c r="M30" i="64" s="1"/>
  <c r="H36" i="64"/>
  <c r="L36" i="64" s="1"/>
  <c r="M36" i="64" s="1"/>
  <c r="H42" i="64"/>
  <c r="L42" i="64" s="1"/>
  <c r="M42" i="64" s="1"/>
  <c r="H48" i="64"/>
  <c r="L48" i="64" s="1"/>
  <c r="M48" i="64" s="1"/>
  <c r="I18" i="64"/>
  <c r="R20" i="64"/>
  <c r="I24" i="64"/>
  <c r="R26" i="64"/>
  <c r="I30" i="64"/>
  <c r="T30" i="64" s="1"/>
  <c r="S30" i="64" s="1"/>
  <c r="R32" i="64"/>
  <c r="I36" i="64"/>
  <c r="T36" i="64" s="1"/>
  <c r="S36" i="64" s="1"/>
  <c r="R38" i="64"/>
  <c r="I42" i="64"/>
  <c r="R44" i="64"/>
  <c r="U44" i="64" s="1"/>
  <c r="I48" i="64"/>
  <c r="T48" i="64" s="1"/>
  <c r="S48" i="64" s="1"/>
  <c r="H23" i="64"/>
  <c r="L23" i="64" s="1"/>
  <c r="M23" i="64" s="1"/>
  <c r="H29" i="64"/>
  <c r="L29" i="64" s="1"/>
  <c r="M29" i="64" s="1"/>
  <c r="H35" i="64"/>
  <c r="L35" i="64" s="1"/>
  <c r="M35" i="64" s="1"/>
  <c r="H41" i="64"/>
  <c r="L41" i="64" s="1"/>
  <c r="M41" i="64" s="1"/>
  <c r="H47" i="64"/>
  <c r="L47" i="64" s="1"/>
  <c r="K49" i="64"/>
  <c r="R19" i="64"/>
  <c r="I23" i="64"/>
  <c r="R25" i="64"/>
  <c r="I29" i="64"/>
  <c r="R31" i="64"/>
  <c r="I35" i="64"/>
  <c r="R37" i="64"/>
  <c r="I41" i="64"/>
  <c r="T41" i="64" s="1"/>
  <c r="S41" i="64" s="1"/>
  <c r="R43" i="64"/>
  <c r="I47" i="64"/>
  <c r="I43" i="64"/>
  <c r="T43" i="64" s="1"/>
  <c r="S43" i="64" s="1"/>
  <c r="H22" i="64"/>
  <c r="L22" i="64" s="1"/>
  <c r="H28" i="64"/>
  <c r="L28" i="64" s="1"/>
  <c r="H34" i="64"/>
  <c r="L34" i="64" s="1"/>
  <c r="H40" i="64"/>
  <c r="L40" i="64" s="1"/>
  <c r="H46" i="64"/>
  <c r="L46" i="64" s="1"/>
  <c r="R18" i="64"/>
  <c r="I22" i="64"/>
  <c r="R24" i="64"/>
  <c r="I28" i="64"/>
  <c r="R30" i="64"/>
  <c r="I34" i="64"/>
  <c r="R36" i="64"/>
  <c r="I40" i="64"/>
  <c r="R42" i="64"/>
  <c r="I46" i="64"/>
  <c r="R48" i="64"/>
  <c r="H21" i="64"/>
  <c r="L21" i="64" s="1"/>
  <c r="H27" i="64"/>
  <c r="L27" i="64" s="1"/>
  <c r="M27" i="64" s="1"/>
  <c r="H33" i="64"/>
  <c r="L33" i="64" s="1"/>
  <c r="H39" i="64"/>
  <c r="L39" i="64" s="1"/>
  <c r="H45" i="64"/>
  <c r="I21" i="64"/>
  <c r="R23" i="64"/>
  <c r="I27" i="64"/>
  <c r="T27" i="64" s="1"/>
  <c r="S27" i="64" s="1"/>
  <c r="R29" i="64"/>
  <c r="I33" i="64"/>
  <c r="R35" i="64"/>
  <c r="I39" i="64"/>
  <c r="R41" i="64"/>
  <c r="H20" i="64"/>
  <c r="H26" i="64"/>
  <c r="H32" i="64"/>
  <c r="H38" i="64"/>
  <c r="R45" i="63"/>
  <c r="U45" i="63" s="1"/>
  <c r="R21" i="63"/>
  <c r="U21" i="63" s="1"/>
  <c r="I45" i="63"/>
  <c r="I39" i="63"/>
  <c r="I33" i="63"/>
  <c r="I27" i="63"/>
  <c r="I21" i="63"/>
  <c r="I48" i="63"/>
  <c r="T48" i="63" s="1"/>
  <c r="S48" i="63" s="1"/>
  <c r="I42" i="63"/>
  <c r="I36" i="63"/>
  <c r="T36" i="63" s="1"/>
  <c r="S36" i="63" s="1"/>
  <c r="I30" i="63"/>
  <c r="T30" i="63" s="1"/>
  <c r="S30" i="63" s="1"/>
  <c r="I24" i="63"/>
  <c r="T24" i="63" s="1"/>
  <c r="S24" i="63" s="1"/>
  <c r="I18" i="63"/>
  <c r="I43" i="63"/>
  <c r="T43" i="63" s="1"/>
  <c r="S43" i="63" s="1"/>
  <c r="I37" i="63"/>
  <c r="T37" i="63" s="1"/>
  <c r="S37" i="63" s="1"/>
  <c r="I47" i="63"/>
  <c r="T47" i="63" s="1"/>
  <c r="S47" i="63" s="1"/>
  <c r="I41" i="63"/>
  <c r="T41" i="63" s="1"/>
  <c r="S41" i="63" s="1"/>
  <c r="I35" i="63"/>
  <c r="T35" i="63" s="1"/>
  <c r="S35" i="63" s="1"/>
  <c r="I29" i="63"/>
  <c r="T29" i="63" s="1"/>
  <c r="S29" i="63" s="1"/>
  <c r="I23" i="63"/>
  <c r="T23" i="63" s="1"/>
  <c r="S23" i="63" s="1"/>
  <c r="M33" i="63"/>
  <c r="R47" i="63"/>
  <c r="R41" i="63"/>
  <c r="R35" i="63"/>
  <c r="R29" i="63"/>
  <c r="R23" i="63"/>
  <c r="R48" i="63"/>
  <c r="R42" i="63"/>
  <c r="R36" i="63"/>
  <c r="R30" i="63"/>
  <c r="R24" i="63"/>
  <c r="R18" i="63"/>
  <c r="R44" i="63"/>
  <c r="U44" i="63" s="1"/>
  <c r="R38" i="63"/>
  <c r="R32" i="63"/>
  <c r="R26" i="63"/>
  <c r="R20" i="63"/>
  <c r="R39" i="63"/>
  <c r="V39" i="63" s="1"/>
  <c r="R43" i="63"/>
  <c r="U43" i="63" s="1"/>
  <c r="R37" i="63"/>
  <c r="U37" i="63" s="1"/>
  <c r="R31" i="63"/>
  <c r="U31" i="63" s="1"/>
  <c r="R25" i="63"/>
  <c r="U25" i="63" s="1"/>
  <c r="R19" i="63"/>
  <c r="U19" i="63" s="1"/>
  <c r="R33" i="63"/>
  <c r="U33" i="63" s="1"/>
  <c r="M39" i="63"/>
  <c r="V21" i="63"/>
  <c r="I31" i="63"/>
  <c r="T31" i="63" s="1"/>
  <c r="S31" i="63" s="1"/>
  <c r="M21" i="63"/>
  <c r="R34" i="63"/>
  <c r="R40" i="63"/>
  <c r="M45" i="63"/>
  <c r="I19" i="63"/>
  <c r="I44" i="63"/>
  <c r="T44" i="63" s="1"/>
  <c r="S44" i="63" s="1"/>
  <c r="R22" i="63"/>
  <c r="M27" i="63"/>
  <c r="V19" i="63"/>
  <c r="R27" i="63"/>
  <c r="V44" i="63"/>
  <c r="K49" i="63"/>
  <c r="H22" i="63"/>
  <c r="H28" i="63"/>
  <c r="H34" i="63"/>
  <c r="H40" i="63"/>
  <c r="H46" i="63"/>
  <c r="H20" i="63"/>
  <c r="H26" i="63"/>
  <c r="H32" i="63"/>
  <c r="H38" i="63"/>
  <c r="R22" i="62"/>
  <c r="I47" i="62"/>
  <c r="T47" i="62" s="1"/>
  <c r="S47" i="62" s="1"/>
  <c r="I41" i="62"/>
  <c r="T41" i="62" s="1"/>
  <c r="S41" i="62" s="1"/>
  <c r="I35" i="62"/>
  <c r="T35" i="62" s="1"/>
  <c r="S35" i="62" s="1"/>
  <c r="I29" i="62"/>
  <c r="T29" i="62" s="1"/>
  <c r="S29" i="62" s="1"/>
  <c r="I23" i="62"/>
  <c r="T23" i="62" s="1"/>
  <c r="S23" i="62" s="1"/>
  <c r="I48" i="62"/>
  <c r="T48" i="62" s="1"/>
  <c r="S48" i="62" s="1"/>
  <c r="I42" i="62"/>
  <c r="T42" i="62" s="1"/>
  <c r="S42" i="62" s="1"/>
  <c r="I36" i="62"/>
  <c r="T36" i="62" s="1"/>
  <c r="S36" i="62" s="1"/>
  <c r="I30" i="62"/>
  <c r="I24" i="62"/>
  <c r="I18" i="62"/>
  <c r="I25" i="62"/>
  <c r="T25" i="62" s="1"/>
  <c r="S25" i="62" s="1"/>
  <c r="R47" i="62"/>
  <c r="R41" i="62"/>
  <c r="R35" i="62"/>
  <c r="R29" i="62"/>
  <c r="R23" i="62"/>
  <c r="R48" i="62"/>
  <c r="V48" i="62" s="1"/>
  <c r="R42" i="62"/>
  <c r="V42" i="62" s="1"/>
  <c r="R36" i="62"/>
  <c r="V36" i="62" s="1"/>
  <c r="R30" i="62"/>
  <c r="V30" i="62" s="1"/>
  <c r="R24" i="62"/>
  <c r="V24" i="62" s="1"/>
  <c r="R18" i="62"/>
  <c r="U18" i="62" s="1"/>
  <c r="R43" i="62"/>
  <c r="U43" i="62" s="1"/>
  <c r="R37" i="62"/>
  <c r="V37" i="62" s="1"/>
  <c r="R31" i="62"/>
  <c r="V31" i="62" s="1"/>
  <c r="R25" i="62"/>
  <c r="U25" i="62" s="1"/>
  <c r="R19" i="62"/>
  <c r="V19" i="62" s="1"/>
  <c r="R44" i="62"/>
  <c r="R38" i="62"/>
  <c r="R32" i="62"/>
  <c r="R26" i="62"/>
  <c r="R20" i="62"/>
  <c r="V25" i="62"/>
  <c r="R28" i="62"/>
  <c r="R33" i="62"/>
  <c r="R21" i="62"/>
  <c r="I31" i="62"/>
  <c r="R46" i="62"/>
  <c r="I44" i="62"/>
  <c r="T44" i="62" s="1"/>
  <c r="S44" i="62" s="1"/>
  <c r="I19" i="62"/>
  <c r="T19" i="62" s="1"/>
  <c r="S19" i="62" s="1"/>
  <c r="R34" i="62"/>
  <c r="U42" i="62"/>
  <c r="I43" i="62"/>
  <c r="T43" i="62" s="1"/>
  <c r="S43" i="62" s="1"/>
  <c r="R39" i="62"/>
  <c r="V44" i="62"/>
  <c r="U44" i="62"/>
  <c r="K49" i="62"/>
  <c r="H22" i="62"/>
  <c r="H28" i="62"/>
  <c r="H34" i="62"/>
  <c r="H40" i="62"/>
  <c r="H46" i="62"/>
  <c r="U19" i="62"/>
  <c r="H21" i="62"/>
  <c r="H27" i="62"/>
  <c r="U31" i="62"/>
  <c r="H33" i="62"/>
  <c r="U37" i="62"/>
  <c r="H39" i="62"/>
  <c r="H45" i="62"/>
  <c r="H20" i="62"/>
  <c r="H26" i="62"/>
  <c r="H32" i="62"/>
  <c r="H38" i="62"/>
  <c r="R47" i="61"/>
  <c r="R48" i="61"/>
  <c r="V48" i="61" s="1"/>
  <c r="R42" i="61"/>
  <c r="V42" i="61" s="1"/>
  <c r="R36" i="61"/>
  <c r="V36" i="61" s="1"/>
  <c r="R30" i="61"/>
  <c r="V30" i="61" s="1"/>
  <c r="R24" i="61"/>
  <c r="V24" i="61" s="1"/>
  <c r="R18" i="61"/>
  <c r="R43" i="61"/>
  <c r="V43" i="61" s="1"/>
  <c r="R37" i="61"/>
  <c r="U37" i="61" s="1"/>
  <c r="R31" i="61"/>
  <c r="V31" i="61" s="1"/>
  <c r="R25" i="61"/>
  <c r="V25" i="61" s="1"/>
  <c r="R19" i="61"/>
  <c r="V19" i="61" s="1"/>
  <c r="R35" i="61"/>
  <c r="U42" i="61"/>
  <c r="R44" i="61"/>
  <c r="R23" i="61"/>
  <c r="R39" i="61"/>
  <c r="R46" i="61"/>
  <c r="U46" i="61" s="1"/>
  <c r="U25" i="61"/>
  <c r="R32" i="61"/>
  <c r="R27" i="61"/>
  <c r="R34" i="61"/>
  <c r="V34" i="61" s="1"/>
  <c r="T43" i="61"/>
  <c r="S43" i="61" s="1"/>
  <c r="U48" i="61"/>
  <c r="T18" i="61"/>
  <c r="R20" i="61"/>
  <c r="R41" i="61"/>
  <c r="R22" i="61"/>
  <c r="U22" i="61" s="1"/>
  <c r="T31" i="61"/>
  <c r="S31" i="61" s="1"/>
  <c r="U43" i="61"/>
  <c r="R29" i="61"/>
  <c r="R45" i="61"/>
  <c r="I19" i="61"/>
  <c r="U31" i="61"/>
  <c r="R38" i="61"/>
  <c r="R33" i="61"/>
  <c r="R40" i="61"/>
  <c r="V46" i="61"/>
  <c r="U19" i="61"/>
  <c r="V22" i="61"/>
  <c r="R26" i="61"/>
  <c r="K49" i="61"/>
  <c r="I46" i="61"/>
  <c r="T46" i="61" s="1"/>
  <c r="S46" i="61" s="1"/>
  <c r="I40" i="61"/>
  <c r="T40" i="61" s="1"/>
  <c r="S40" i="61" s="1"/>
  <c r="I34" i="61"/>
  <c r="T34" i="61" s="1"/>
  <c r="S34" i="61" s="1"/>
  <c r="I28" i="61"/>
  <c r="T28" i="61" s="1"/>
  <c r="S28" i="61" s="1"/>
  <c r="I22" i="61"/>
  <c r="T22" i="61" s="1"/>
  <c r="S22" i="61" s="1"/>
  <c r="I47" i="61"/>
  <c r="T47" i="61" s="1"/>
  <c r="S47" i="61" s="1"/>
  <c r="I41" i="61"/>
  <c r="T41" i="61" s="1"/>
  <c r="S41" i="61" s="1"/>
  <c r="I35" i="61"/>
  <c r="T35" i="61" s="1"/>
  <c r="S35" i="61" s="1"/>
  <c r="I29" i="61"/>
  <c r="T29" i="61" s="1"/>
  <c r="S29" i="61" s="1"/>
  <c r="I23" i="61"/>
  <c r="T23" i="61" s="1"/>
  <c r="S23" i="61" s="1"/>
  <c r="M19" i="61"/>
  <c r="R21" i="61"/>
  <c r="R28" i="61"/>
  <c r="I37" i="61"/>
  <c r="T37" i="61" s="1"/>
  <c r="S37" i="61" s="1"/>
  <c r="V44" i="61"/>
  <c r="U44" i="61"/>
  <c r="H21" i="61"/>
  <c r="H27" i="61"/>
  <c r="H33" i="61"/>
  <c r="H39" i="61"/>
  <c r="H45" i="61"/>
  <c r="H20" i="61"/>
  <c r="H26" i="61"/>
  <c r="H32" i="61"/>
  <c r="H38" i="61"/>
  <c r="I47" i="60"/>
  <c r="T47" i="60" s="1"/>
  <c r="S47" i="60" s="1"/>
  <c r="I41" i="60"/>
  <c r="T41" i="60" s="1"/>
  <c r="S41" i="60" s="1"/>
  <c r="I35" i="60"/>
  <c r="T35" i="60" s="1"/>
  <c r="S35" i="60" s="1"/>
  <c r="I29" i="60"/>
  <c r="T29" i="60" s="1"/>
  <c r="S29" i="60" s="1"/>
  <c r="I23" i="60"/>
  <c r="T23" i="60" s="1"/>
  <c r="S23" i="60" s="1"/>
  <c r="I48" i="60"/>
  <c r="T48" i="60" s="1"/>
  <c r="S48" i="60" s="1"/>
  <c r="I42" i="60"/>
  <c r="T42" i="60" s="1"/>
  <c r="S42" i="60" s="1"/>
  <c r="I36" i="60"/>
  <c r="T36" i="60" s="1"/>
  <c r="S36" i="60" s="1"/>
  <c r="I30" i="60"/>
  <c r="T30" i="60" s="1"/>
  <c r="S30" i="60" s="1"/>
  <c r="I24" i="60"/>
  <c r="T24" i="60" s="1"/>
  <c r="S24" i="60" s="1"/>
  <c r="I18" i="60"/>
  <c r="I25" i="60"/>
  <c r="I43" i="60"/>
  <c r="T43" i="60" s="1"/>
  <c r="S43" i="60" s="1"/>
  <c r="R47" i="60"/>
  <c r="R41" i="60"/>
  <c r="R35" i="60"/>
  <c r="R29" i="60"/>
  <c r="R23" i="60"/>
  <c r="R48" i="60"/>
  <c r="V48" i="60" s="1"/>
  <c r="R42" i="60"/>
  <c r="V42" i="60" s="1"/>
  <c r="R36" i="60"/>
  <c r="V36" i="60" s="1"/>
  <c r="R30" i="60"/>
  <c r="V30" i="60" s="1"/>
  <c r="R24" i="60"/>
  <c r="V24" i="60" s="1"/>
  <c r="R18" i="60"/>
  <c r="R43" i="60"/>
  <c r="U43" i="60" s="1"/>
  <c r="R37" i="60"/>
  <c r="V37" i="60" s="1"/>
  <c r="R31" i="60"/>
  <c r="V31" i="60" s="1"/>
  <c r="R25" i="60"/>
  <c r="V25" i="60" s="1"/>
  <c r="R19" i="60"/>
  <c r="V19" i="60" s="1"/>
  <c r="R44" i="60"/>
  <c r="R38" i="60"/>
  <c r="R32" i="60"/>
  <c r="R26" i="60"/>
  <c r="R20" i="60"/>
  <c r="R46" i="60"/>
  <c r="U48" i="60"/>
  <c r="R28" i="60"/>
  <c r="M44" i="60"/>
  <c r="T44" i="60" s="1"/>
  <c r="S44" i="60" s="1"/>
  <c r="U42" i="60"/>
  <c r="V44" i="60"/>
  <c r="U44" i="60"/>
  <c r="K49" i="60"/>
  <c r="H22" i="60"/>
  <c r="H28" i="60"/>
  <c r="H34" i="60"/>
  <c r="H40" i="60"/>
  <c r="H46" i="60"/>
  <c r="U19" i="60"/>
  <c r="H21" i="60"/>
  <c r="U25" i="60"/>
  <c r="H27" i="60"/>
  <c r="U31" i="60"/>
  <c r="H33" i="60"/>
  <c r="H39" i="60"/>
  <c r="H45" i="60"/>
  <c r="H20" i="60"/>
  <c r="H26" i="60"/>
  <c r="H32" i="60"/>
  <c r="H38" i="60"/>
  <c r="U42" i="59"/>
  <c r="I47" i="59"/>
  <c r="T47" i="59" s="1"/>
  <c r="S47" i="59" s="1"/>
  <c r="I41" i="59"/>
  <c r="T41" i="59" s="1"/>
  <c r="S41" i="59" s="1"/>
  <c r="I35" i="59"/>
  <c r="T35" i="59" s="1"/>
  <c r="S35" i="59" s="1"/>
  <c r="I29" i="59"/>
  <c r="T29" i="59" s="1"/>
  <c r="S29" i="59" s="1"/>
  <c r="I23" i="59"/>
  <c r="T23" i="59" s="1"/>
  <c r="S23" i="59" s="1"/>
  <c r="I48" i="59"/>
  <c r="T48" i="59" s="1"/>
  <c r="S48" i="59" s="1"/>
  <c r="I42" i="59"/>
  <c r="T42" i="59" s="1"/>
  <c r="S42" i="59" s="1"/>
  <c r="I36" i="59"/>
  <c r="T36" i="59" s="1"/>
  <c r="S36" i="59" s="1"/>
  <c r="I30" i="59"/>
  <c r="T30" i="59" s="1"/>
  <c r="S30" i="59" s="1"/>
  <c r="I24" i="59"/>
  <c r="T24" i="59" s="1"/>
  <c r="S24" i="59" s="1"/>
  <c r="I18" i="59"/>
  <c r="I25" i="59"/>
  <c r="T25" i="59" s="1"/>
  <c r="S25" i="59" s="1"/>
  <c r="R47" i="59"/>
  <c r="R41" i="59"/>
  <c r="R35" i="59"/>
  <c r="R29" i="59"/>
  <c r="R23" i="59"/>
  <c r="R48" i="59"/>
  <c r="V48" i="59" s="1"/>
  <c r="R42" i="59"/>
  <c r="V42" i="59" s="1"/>
  <c r="R36" i="59"/>
  <c r="V36" i="59" s="1"/>
  <c r="R30" i="59"/>
  <c r="V30" i="59" s="1"/>
  <c r="R24" i="59"/>
  <c r="V24" i="59" s="1"/>
  <c r="R18" i="59"/>
  <c r="R43" i="59"/>
  <c r="V43" i="59" s="1"/>
  <c r="R37" i="59"/>
  <c r="V37" i="59" s="1"/>
  <c r="R31" i="59"/>
  <c r="V31" i="59" s="1"/>
  <c r="R25" i="59"/>
  <c r="R19" i="59"/>
  <c r="V19" i="59" s="1"/>
  <c r="R44" i="59"/>
  <c r="R38" i="59"/>
  <c r="R32" i="59"/>
  <c r="R26" i="59"/>
  <c r="R20" i="59"/>
  <c r="V25" i="59"/>
  <c r="R28" i="59"/>
  <c r="I43" i="59"/>
  <c r="T43" i="59" s="1"/>
  <c r="S43" i="59" s="1"/>
  <c r="R33" i="59"/>
  <c r="R21" i="59"/>
  <c r="I31" i="59"/>
  <c r="T31" i="59" s="1"/>
  <c r="S31" i="59" s="1"/>
  <c r="I44" i="59"/>
  <c r="T44" i="59" s="1"/>
  <c r="S44" i="59" s="1"/>
  <c r="R46" i="59"/>
  <c r="I19" i="59"/>
  <c r="T19" i="59" s="1"/>
  <c r="S19" i="59" s="1"/>
  <c r="R34" i="59"/>
  <c r="V44" i="59"/>
  <c r="U44" i="59"/>
  <c r="R39" i="59"/>
  <c r="K49" i="59"/>
  <c r="H22" i="59"/>
  <c r="H28" i="59"/>
  <c r="H34" i="59"/>
  <c r="H40" i="59"/>
  <c r="H46" i="59"/>
  <c r="U19" i="59"/>
  <c r="H21" i="59"/>
  <c r="U25" i="59"/>
  <c r="H27" i="59"/>
  <c r="U31" i="59"/>
  <c r="H33" i="59"/>
  <c r="H39" i="59"/>
  <c r="H45" i="59"/>
  <c r="H20" i="59"/>
  <c r="H26" i="59"/>
  <c r="H32" i="59"/>
  <c r="H38" i="59"/>
  <c r="V21" i="58"/>
  <c r="U21" i="58"/>
  <c r="V27" i="58"/>
  <c r="U27" i="58"/>
  <c r="V33" i="58"/>
  <c r="U33" i="58"/>
  <c r="V39" i="58"/>
  <c r="U39" i="58"/>
  <c r="M21" i="58"/>
  <c r="M27" i="58"/>
  <c r="M33" i="58"/>
  <c r="M39" i="58"/>
  <c r="R22" i="58"/>
  <c r="R34" i="58"/>
  <c r="R40" i="58"/>
  <c r="I18" i="58"/>
  <c r="R20" i="58"/>
  <c r="I24" i="58"/>
  <c r="R26" i="58"/>
  <c r="I30" i="58"/>
  <c r="T30" i="58" s="1"/>
  <c r="S30" i="58" s="1"/>
  <c r="R32" i="58"/>
  <c r="I45" i="58"/>
  <c r="T45" i="58" s="1"/>
  <c r="S45" i="58" s="1"/>
  <c r="I39" i="58"/>
  <c r="T39" i="58" s="1"/>
  <c r="S39" i="58" s="1"/>
  <c r="I33" i="58"/>
  <c r="I27" i="58"/>
  <c r="I21" i="58"/>
  <c r="I46" i="58"/>
  <c r="T46" i="58" s="1"/>
  <c r="S46" i="58" s="1"/>
  <c r="I40" i="58"/>
  <c r="T40" i="58" s="1"/>
  <c r="S40" i="58" s="1"/>
  <c r="I34" i="58"/>
  <c r="T34" i="58" s="1"/>
  <c r="S34" i="58" s="1"/>
  <c r="I28" i="58"/>
  <c r="T28" i="58" s="1"/>
  <c r="S28" i="58" s="1"/>
  <c r="I22" i="58"/>
  <c r="T22" i="58" s="1"/>
  <c r="S22" i="58" s="1"/>
  <c r="I47" i="58"/>
  <c r="T47" i="58" s="1"/>
  <c r="S47" i="58" s="1"/>
  <c r="I41" i="58"/>
  <c r="T41" i="58" s="1"/>
  <c r="S41" i="58" s="1"/>
  <c r="I35" i="58"/>
  <c r="T35" i="58" s="1"/>
  <c r="S35" i="58" s="1"/>
  <c r="I29" i="58"/>
  <c r="T29" i="58" s="1"/>
  <c r="S29" i="58" s="1"/>
  <c r="I23" i="58"/>
  <c r="I48" i="58"/>
  <c r="T48" i="58" s="1"/>
  <c r="S48" i="58" s="1"/>
  <c r="I42" i="58"/>
  <c r="T42" i="58" s="1"/>
  <c r="S42" i="58" s="1"/>
  <c r="U48" i="58"/>
  <c r="R47" i="58"/>
  <c r="R41" i="58"/>
  <c r="R35" i="58"/>
  <c r="R29" i="58"/>
  <c r="R23" i="58"/>
  <c r="R48" i="58"/>
  <c r="V48" i="58" s="1"/>
  <c r="R42" i="58"/>
  <c r="V42" i="58" s="1"/>
  <c r="R36" i="58"/>
  <c r="V36" i="58" s="1"/>
  <c r="R30" i="58"/>
  <c r="V30" i="58" s="1"/>
  <c r="R24" i="58"/>
  <c r="V24" i="58" s="1"/>
  <c r="R18" i="58"/>
  <c r="R43" i="58"/>
  <c r="U43" i="58" s="1"/>
  <c r="R37" i="58"/>
  <c r="R31" i="58"/>
  <c r="R25" i="58"/>
  <c r="R19" i="58"/>
  <c r="U19" i="58" s="1"/>
  <c r="R44" i="58"/>
  <c r="R28" i="58"/>
  <c r="U46" i="58"/>
  <c r="U42" i="58"/>
  <c r="V45" i="58"/>
  <c r="U45" i="58"/>
  <c r="T44" i="58"/>
  <c r="S44" i="58" s="1"/>
  <c r="V44" i="58"/>
  <c r="U44" i="58"/>
  <c r="U36" i="58"/>
  <c r="K49" i="58"/>
  <c r="H20" i="58"/>
  <c r="H26" i="58"/>
  <c r="H32" i="58"/>
  <c r="H38" i="58"/>
  <c r="U46" i="57"/>
  <c r="R47" i="57"/>
  <c r="R41" i="57"/>
  <c r="R35" i="57"/>
  <c r="R29" i="57"/>
  <c r="R23" i="57"/>
  <c r="R48" i="57"/>
  <c r="V48" i="57" s="1"/>
  <c r="R42" i="57"/>
  <c r="V42" i="57" s="1"/>
  <c r="R36" i="57"/>
  <c r="V36" i="57" s="1"/>
  <c r="R30" i="57"/>
  <c r="V30" i="57" s="1"/>
  <c r="R24" i="57"/>
  <c r="V24" i="57" s="1"/>
  <c r="R18" i="57"/>
  <c r="R43" i="57"/>
  <c r="R37" i="57"/>
  <c r="R31" i="57"/>
  <c r="R25" i="57"/>
  <c r="U25" i="57" s="1"/>
  <c r="R19" i="57"/>
  <c r="V19" i="57" s="1"/>
  <c r="U21" i="57"/>
  <c r="M33" i="57"/>
  <c r="V34" i="57"/>
  <c r="V40" i="57"/>
  <c r="U18" i="57"/>
  <c r="T44" i="57"/>
  <c r="S44" i="57" s="1"/>
  <c r="V44" i="57"/>
  <c r="U44" i="57"/>
  <c r="T19" i="57"/>
  <c r="S19" i="57" s="1"/>
  <c r="U22" i="57"/>
  <c r="M21" i="57"/>
  <c r="U28" i="57"/>
  <c r="M27" i="57"/>
  <c r="U36" i="57"/>
  <c r="I45" i="57"/>
  <c r="T45" i="57" s="1"/>
  <c r="S45" i="57" s="1"/>
  <c r="I39" i="57"/>
  <c r="T39" i="57" s="1"/>
  <c r="S39" i="57" s="1"/>
  <c r="I33" i="57"/>
  <c r="I27" i="57"/>
  <c r="I21" i="57"/>
  <c r="I46" i="57"/>
  <c r="T46" i="57" s="1"/>
  <c r="S46" i="57" s="1"/>
  <c r="I40" i="57"/>
  <c r="T40" i="57" s="1"/>
  <c r="S40" i="57" s="1"/>
  <c r="I34" i="57"/>
  <c r="I28" i="57"/>
  <c r="T28" i="57" s="1"/>
  <c r="S28" i="57" s="1"/>
  <c r="I22" i="57"/>
  <c r="I47" i="57"/>
  <c r="T47" i="57" s="1"/>
  <c r="S47" i="57" s="1"/>
  <c r="I41" i="57"/>
  <c r="T41" i="57" s="1"/>
  <c r="S41" i="57" s="1"/>
  <c r="I35" i="57"/>
  <c r="T35" i="57" s="1"/>
  <c r="S35" i="57" s="1"/>
  <c r="I29" i="57"/>
  <c r="T29" i="57" s="1"/>
  <c r="S29" i="57" s="1"/>
  <c r="I23" i="57"/>
  <c r="T23" i="57" s="1"/>
  <c r="S23" i="57" s="1"/>
  <c r="I31" i="57"/>
  <c r="T31" i="57" s="1"/>
  <c r="S31" i="57" s="1"/>
  <c r="V45" i="57"/>
  <c r="U45" i="57"/>
  <c r="I37" i="57"/>
  <c r="T37" i="57" s="1"/>
  <c r="S37" i="57" s="1"/>
  <c r="I43" i="57"/>
  <c r="I18" i="57"/>
  <c r="U27" i="57"/>
  <c r="R39" i="57"/>
  <c r="M43" i="57"/>
  <c r="V31" i="57"/>
  <c r="U31" i="57"/>
  <c r="M18" i="57"/>
  <c r="K49" i="57"/>
  <c r="R20" i="57"/>
  <c r="V37" i="57"/>
  <c r="U37" i="57"/>
  <c r="V43" i="57"/>
  <c r="U43" i="57"/>
  <c r="H20" i="57"/>
  <c r="H26" i="57"/>
  <c r="H32" i="57"/>
  <c r="H38" i="57"/>
  <c r="T30" i="56"/>
  <c r="S30" i="56" s="1"/>
  <c r="T36" i="56"/>
  <c r="S36" i="56" s="1"/>
  <c r="V18" i="56"/>
  <c r="V24" i="56"/>
  <c r="V30" i="56"/>
  <c r="V36" i="56"/>
  <c r="V42" i="56"/>
  <c r="I44" i="56"/>
  <c r="T44" i="56" s="1"/>
  <c r="S44" i="56" s="1"/>
  <c r="V48" i="56"/>
  <c r="I19" i="56"/>
  <c r="T19" i="56" s="1"/>
  <c r="S19" i="56" s="1"/>
  <c r="R21" i="56"/>
  <c r="I25" i="56"/>
  <c r="T25" i="56" s="1"/>
  <c r="S25" i="56" s="1"/>
  <c r="R27" i="56"/>
  <c r="I31" i="56"/>
  <c r="T31" i="56" s="1"/>
  <c r="S31" i="56" s="1"/>
  <c r="R33" i="56"/>
  <c r="I37" i="56"/>
  <c r="T37" i="56" s="1"/>
  <c r="S37" i="56" s="1"/>
  <c r="R39" i="56"/>
  <c r="I43" i="56"/>
  <c r="T43" i="56" s="1"/>
  <c r="S43" i="56" s="1"/>
  <c r="I47" i="56"/>
  <c r="T47" i="56" s="1"/>
  <c r="S47" i="56" s="1"/>
  <c r="M18" i="56"/>
  <c r="U44" i="56"/>
  <c r="I22" i="56"/>
  <c r="T22" i="56" s="1"/>
  <c r="S22" i="56" s="1"/>
  <c r="I28" i="56"/>
  <c r="T28" i="56" s="1"/>
  <c r="S28" i="56" s="1"/>
  <c r="I34" i="56"/>
  <c r="I40" i="56"/>
  <c r="T40" i="56" s="1"/>
  <c r="S40" i="56" s="1"/>
  <c r="I46" i="56"/>
  <c r="T46" i="56" s="1"/>
  <c r="S46" i="56" s="1"/>
  <c r="U19" i="56"/>
  <c r="H21" i="56"/>
  <c r="L21" i="56" s="1"/>
  <c r="M21" i="56" s="1"/>
  <c r="U25" i="56"/>
  <c r="H27" i="56"/>
  <c r="L27" i="56" s="1"/>
  <c r="M27" i="56" s="1"/>
  <c r="U31" i="56"/>
  <c r="H33" i="56"/>
  <c r="L33" i="56" s="1"/>
  <c r="M33" i="56" s="1"/>
  <c r="U37" i="56"/>
  <c r="H39" i="56"/>
  <c r="L39" i="56" s="1"/>
  <c r="M39" i="56" s="1"/>
  <c r="U43" i="56"/>
  <c r="H45" i="56"/>
  <c r="T18" i="56"/>
  <c r="I21" i="56"/>
  <c r="T21" i="56" s="1"/>
  <c r="S21" i="56" s="1"/>
  <c r="I27" i="56"/>
  <c r="I33" i="56"/>
  <c r="T33" i="56" s="1"/>
  <c r="S33" i="56" s="1"/>
  <c r="I39" i="56"/>
  <c r="I23" i="56"/>
  <c r="I29" i="56"/>
  <c r="T29" i="56" s="1"/>
  <c r="S29" i="56" s="1"/>
  <c r="I35" i="56"/>
  <c r="T35" i="56" s="1"/>
  <c r="S35" i="56" s="1"/>
  <c r="H20" i="56"/>
  <c r="H26" i="56"/>
  <c r="H32" i="56"/>
  <c r="H38" i="56"/>
  <c r="T43" i="55"/>
  <c r="S43" i="55" s="1"/>
  <c r="V34" i="55"/>
  <c r="U34" i="55"/>
  <c r="U48" i="55"/>
  <c r="V43" i="55"/>
  <c r="U43" i="55"/>
  <c r="M19" i="55"/>
  <c r="M45" i="55"/>
  <c r="R20" i="55"/>
  <c r="R32" i="55"/>
  <c r="R44" i="55"/>
  <c r="V44" i="55" s="1"/>
  <c r="R25" i="55"/>
  <c r="U25" i="55" s="1"/>
  <c r="R27" i="55"/>
  <c r="R37" i="55"/>
  <c r="R39" i="55"/>
  <c r="R46" i="55"/>
  <c r="I48" i="55"/>
  <c r="I19" i="55"/>
  <c r="R22" i="55"/>
  <c r="I29" i="55"/>
  <c r="T29" i="55" s="1"/>
  <c r="S29" i="55" s="1"/>
  <c r="I31" i="55"/>
  <c r="T31" i="55" s="1"/>
  <c r="S31" i="55" s="1"/>
  <c r="I41" i="55"/>
  <c r="T41" i="55" s="1"/>
  <c r="S41" i="55" s="1"/>
  <c r="M48" i="55"/>
  <c r="V19" i="55"/>
  <c r="U19" i="55"/>
  <c r="V31" i="55"/>
  <c r="U31" i="55"/>
  <c r="M21" i="55"/>
  <c r="M33" i="55"/>
  <c r="I45" i="55"/>
  <c r="T45" i="55" s="1"/>
  <c r="S45" i="55" s="1"/>
  <c r="I39" i="55"/>
  <c r="T39" i="55" s="1"/>
  <c r="S39" i="55" s="1"/>
  <c r="I33" i="55"/>
  <c r="I27" i="55"/>
  <c r="T27" i="55" s="1"/>
  <c r="S27" i="55" s="1"/>
  <c r="I21" i="55"/>
  <c r="I46" i="55"/>
  <c r="T46" i="55" s="1"/>
  <c r="S46" i="55" s="1"/>
  <c r="I40" i="55"/>
  <c r="T40" i="55" s="1"/>
  <c r="S40" i="55" s="1"/>
  <c r="I34" i="55"/>
  <c r="T34" i="55" s="1"/>
  <c r="S34" i="55" s="1"/>
  <c r="I28" i="55"/>
  <c r="I22" i="55"/>
  <c r="T22" i="55" s="1"/>
  <c r="S22" i="55" s="1"/>
  <c r="I47" i="55"/>
  <c r="T47" i="55" s="1"/>
  <c r="S47" i="55" s="1"/>
  <c r="R48" i="55"/>
  <c r="V48" i="55" s="1"/>
  <c r="R47" i="55"/>
  <c r="R41" i="55"/>
  <c r="R35" i="55"/>
  <c r="R29" i="55"/>
  <c r="R23" i="55"/>
  <c r="R42" i="55"/>
  <c r="R36" i="55"/>
  <c r="R30" i="55"/>
  <c r="V30" i="55" s="1"/>
  <c r="R24" i="55"/>
  <c r="R18" i="55"/>
  <c r="I44" i="55"/>
  <c r="T44" i="55" s="1"/>
  <c r="S44" i="55" s="1"/>
  <c r="I23" i="55"/>
  <c r="T23" i="55" s="1"/>
  <c r="S23" i="55" s="1"/>
  <c r="I25" i="55"/>
  <c r="T25" i="55" s="1"/>
  <c r="S25" i="55" s="1"/>
  <c r="R28" i="55"/>
  <c r="I35" i="55"/>
  <c r="T35" i="55" s="1"/>
  <c r="S35" i="55" s="1"/>
  <c r="I37" i="55"/>
  <c r="R40" i="55"/>
  <c r="I18" i="55"/>
  <c r="U21" i="55"/>
  <c r="I30" i="55"/>
  <c r="U33" i="55"/>
  <c r="I42" i="55"/>
  <c r="U45" i="55"/>
  <c r="M18" i="55"/>
  <c r="M30" i="55"/>
  <c r="V37" i="55"/>
  <c r="U37" i="55"/>
  <c r="M42" i="55"/>
  <c r="H20" i="55"/>
  <c r="H26" i="55"/>
  <c r="H32" i="55"/>
  <c r="H38" i="55"/>
  <c r="V43" i="54"/>
  <c r="U43" i="54"/>
  <c r="T44" i="54"/>
  <c r="S44" i="54" s="1"/>
  <c r="M18" i="54"/>
  <c r="T18" i="54" s="1"/>
  <c r="K49" i="54"/>
  <c r="U22" i="54"/>
  <c r="U28" i="54"/>
  <c r="U34" i="54"/>
  <c r="V46" i="54"/>
  <c r="I31" i="54"/>
  <c r="U40" i="54"/>
  <c r="R33" i="54"/>
  <c r="I46" i="54"/>
  <c r="T46" i="54" s="1"/>
  <c r="S46" i="54" s="1"/>
  <c r="I40" i="54"/>
  <c r="T40" i="54" s="1"/>
  <c r="S40" i="54" s="1"/>
  <c r="I34" i="54"/>
  <c r="I28" i="54"/>
  <c r="I22" i="54"/>
  <c r="T22" i="54" s="1"/>
  <c r="S22" i="54" s="1"/>
  <c r="I47" i="54"/>
  <c r="T47" i="54" s="1"/>
  <c r="S47" i="54" s="1"/>
  <c r="I41" i="54"/>
  <c r="I35" i="54"/>
  <c r="T35" i="54" s="1"/>
  <c r="S35" i="54" s="1"/>
  <c r="I29" i="54"/>
  <c r="T29" i="54" s="1"/>
  <c r="S29" i="54" s="1"/>
  <c r="I23" i="54"/>
  <c r="T23" i="54" s="1"/>
  <c r="S23" i="54" s="1"/>
  <c r="I43" i="54"/>
  <c r="V44" i="54"/>
  <c r="U44" i="54"/>
  <c r="R42" i="54"/>
  <c r="V42" i="54" s="1"/>
  <c r="R36" i="54"/>
  <c r="V36" i="54" s="1"/>
  <c r="R30" i="54"/>
  <c r="V30" i="54" s="1"/>
  <c r="R24" i="54"/>
  <c r="V24" i="54" s="1"/>
  <c r="R18" i="54"/>
  <c r="R43" i="54"/>
  <c r="R31" i="54"/>
  <c r="R25" i="54"/>
  <c r="R19" i="54"/>
  <c r="R47" i="54"/>
  <c r="R41" i="54"/>
  <c r="R35" i="54"/>
  <c r="R29" i="54"/>
  <c r="R23" i="54"/>
  <c r="R37" i="54"/>
  <c r="V37" i="54" s="1"/>
  <c r="R48" i="54"/>
  <c r="V48" i="54" s="1"/>
  <c r="M31" i="54"/>
  <c r="M43" i="54"/>
  <c r="H21" i="54"/>
  <c r="H27" i="54"/>
  <c r="H33" i="54"/>
  <c r="H39" i="54"/>
  <c r="H45" i="54"/>
  <c r="H20" i="54"/>
  <c r="H26" i="54"/>
  <c r="H32" i="54"/>
  <c r="H38" i="54"/>
  <c r="T44" i="53"/>
  <c r="S44" i="53" s="1"/>
  <c r="U22" i="53"/>
  <c r="T25" i="53"/>
  <c r="S25" i="53" s="1"/>
  <c r="R42" i="53"/>
  <c r="V42" i="53" s="1"/>
  <c r="R36" i="53"/>
  <c r="V36" i="53" s="1"/>
  <c r="R30" i="53"/>
  <c r="V30" i="53" s="1"/>
  <c r="R24" i="53"/>
  <c r="V24" i="53" s="1"/>
  <c r="R43" i="53"/>
  <c r="R31" i="53"/>
  <c r="R47" i="53"/>
  <c r="R41" i="53"/>
  <c r="R35" i="53"/>
  <c r="R29" i="53"/>
  <c r="R23" i="53"/>
  <c r="R48" i="53"/>
  <c r="V48" i="53" s="1"/>
  <c r="R18" i="53"/>
  <c r="R37" i="53"/>
  <c r="U37" i="53" s="1"/>
  <c r="R25" i="53"/>
  <c r="U25" i="53" s="1"/>
  <c r="R19" i="53"/>
  <c r="U21" i="53"/>
  <c r="V34" i="53"/>
  <c r="U39" i="53"/>
  <c r="V39" i="53"/>
  <c r="V40" i="53"/>
  <c r="U31" i="53"/>
  <c r="V31" i="53"/>
  <c r="R33" i="53"/>
  <c r="U33" i="53" s="1"/>
  <c r="I37" i="53"/>
  <c r="T37" i="53" s="1"/>
  <c r="S37" i="53" s="1"/>
  <c r="M39" i="53"/>
  <c r="R45" i="53"/>
  <c r="V45" i="53" s="1"/>
  <c r="V44" i="53"/>
  <c r="U44" i="53"/>
  <c r="M21" i="53"/>
  <c r="U30" i="53"/>
  <c r="U19" i="53"/>
  <c r="V19" i="53"/>
  <c r="U28" i="53"/>
  <c r="M27" i="53"/>
  <c r="U24" i="53"/>
  <c r="U46" i="53"/>
  <c r="I46" i="53"/>
  <c r="T46" i="53" s="1"/>
  <c r="S46" i="53" s="1"/>
  <c r="I40" i="53"/>
  <c r="T40" i="53" s="1"/>
  <c r="S40" i="53" s="1"/>
  <c r="I34" i="53"/>
  <c r="I22" i="53"/>
  <c r="T22" i="53" s="1"/>
  <c r="S22" i="53" s="1"/>
  <c r="I47" i="53"/>
  <c r="T47" i="53" s="1"/>
  <c r="S47" i="53" s="1"/>
  <c r="I35" i="53"/>
  <c r="T35" i="53" s="1"/>
  <c r="S35" i="53" s="1"/>
  <c r="I29" i="53"/>
  <c r="I45" i="53"/>
  <c r="T45" i="53" s="1"/>
  <c r="S45" i="53" s="1"/>
  <c r="I39" i="53"/>
  <c r="I33" i="53"/>
  <c r="T33" i="53" s="1"/>
  <c r="S33" i="53" s="1"/>
  <c r="I27" i="53"/>
  <c r="T27" i="53" s="1"/>
  <c r="S27" i="53" s="1"/>
  <c r="I21" i="53"/>
  <c r="I28" i="53"/>
  <c r="T28" i="53" s="1"/>
  <c r="S28" i="53" s="1"/>
  <c r="I41" i="53"/>
  <c r="T41" i="53" s="1"/>
  <c r="S41" i="53" s="1"/>
  <c r="I23" i="53"/>
  <c r="I31" i="53"/>
  <c r="T31" i="53" s="1"/>
  <c r="S31" i="53" s="1"/>
  <c r="I18" i="53"/>
  <c r="U27" i="53"/>
  <c r="M18" i="53"/>
  <c r="K49" i="53"/>
  <c r="R20" i="53"/>
  <c r="U43" i="53"/>
  <c r="V43" i="53"/>
  <c r="H20" i="53"/>
  <c r="H26" i="53"/>
  <c r="H32" i="53"/>
  <c r="H38" i="53"/>
  <c r="V43" i="52"/>
  <c r="I44" i="52"/>
  <c r="T44" i="52" s="1"/>
  <c r="S44" i="52" s="1"/>
  <c r="I19" i="52"/>
  <c r="R21" i="52"/>
  <c r="I25" i="52"/>
  <c r="T25" i="52" s="1"/>
  <c r="S25" i="52" s="1"/>
  <c r="R27" i="52"/>
  <c r="I31" i="52"/>
  <c r="R33" i="52"/>
  <c r="I37" i="52"/>
  <c r="R39" i="52"/>
  <c r="I43" i="52"/>
  <c r="T43" i="52" s="1"/>
  <c r="S43" i="52" s="1"/>
  <c r="R45" i="52"/>
  <c r="R26" i="52"/>
  <c r="I30" i="52"/>
  <c r="T30" i="52" s="1"/>
  <c r="S30" i="52" s="1"/>
  <c r="I42" i="52"/>
  <c r="V46" i="52"/>
  <c r="I23" i="52"/>
  <c r="T23" i="52" s="1"/>
  <c r="S23" i="52" s="1"/>
  <c r="R25" i="52"/>
  <c r="U25" i="52" s="1"/>
  <c r="I29" i="52"/>
  <c r="R31" i="52"/>
  <c r="I35" i="52"/>
  <c r="T35" i="52" s="1"/>
  <c r="S35" i="52" s="1"/>
  <c r="R37" i="52"/>
  <c r="V37" i="52" s="1"/>
  <c r="I41" i="52"/>
  <c r="T41" i="52" s="1"/>
  <c r="S41" i="52" s="1"/>
  <c r="R43" i="52"/>
  <c r="R18" i="52"/>
  <c r="U18" i="52" s="1"/>
  <c r="I22" i="52"/>
  <c r="T22" i="52" s="1"/>
  <c r="S22" i="52" s="1"/>
  <c r="R24" i="52"/>
  <c r="V24" i="52" s="1"/>
  <c r="I28" i="52"/>
  <c r="T28" i="52" s="1"/>
  <c r="S28" i="52" s="1"/>
  <c r="R30" i="52"/>
  <c r="I34" i="52"/>
  <c r="R36" i="52"/>
  <c r="I40" i="52"/>
  <c r="T40" i="52" s="1"/>
  <c r="S40" i="52" s="1"/>
  <c r="R42" i="52"/>
  <c r="V42" i="52" s="1"/>
  <c r="V44" i="52"/>
  <c r="I46" i="52"/>
  <c r="T46" i="52" s="1"/>
  <c r="S46" i="52" s="1"/>
  <c r="R48" i="52"/>
  <c r="V48" i="52" s="1"/>
  <c r="U22" i="52"/>
  <c r="U34" i="52"/>
  <c r="R38" i="52"/>
  <c r="R44" i="52"/>
  <c r="U44" i="52" s="1"/>
  <c r="I48" i="52"/>
  <c r="T48" i="52" s="1"/>
  <c r="S48" i="52" s="1"/>
  <c r="R19" i="52"/>
  <c r="V19" i="52" s="1"/>
  <c r="U19" i="52"/>
  <c r="H21" i="52"/>
  <c r="L21" i="52" s="1"/>
  <c r="H27" i="52"/>
  <c r="L27" i="52" s="1"/>
  <c r="H33" i="52"/>
  <c r="L33" i="52" s="1"/>
  <c r="M33" i="52" s="1"/>
  <c r="U37" i="52"/>
  <c r="H39" i="52"/>
  <c r="L39" i="52" s="1"/>
  <c r="M39" i="52" s="1"/>
  <c r="U43" i="52"/>
  <c r="H45" i="52"/>
  <c r="L45" i="52" s="1"/>
  <c r="U28" i="52"/>
  <c r="U40" i="52"/>
  <c r="R20" i="52"/>
  <c r="I24" i="52"/>
  <c r="I21" i="52"/>
  <c r="R23" i="52"/>
  <c r="I27" i="52"/>
  <c r="R29" i="52"/>
  <c r="I33" i="52"/>
  <c r="T33" i="52" s="1"/>
  <c r="S33" i="52" s="1"/>
  <c r="R35" i="52"/>
  <c r="I39" i="52"/>
  <c r="R41" i="52"/>
  <c r="I45" i="52"/>
  <c r="R47" i="52"/>
  <c r="I18" i="52"/>
  <c r="I36" i="52"/>
  <c r="T36" i="52" s="1"/>
  <c r="S36" i="52" s="1"/>
  <c r="K49" i="52"/>
  <c r="H20" i="52"/>
  <c r="H26" i="52"/>
  <c r="H32" i="52"/>
  <c r="H38" i="52"/>
  <c r="V26" i="51"/>
  <c r="U26" i="51"/>
  <c r="T38" i="51"/>
  <c r="S38" i="51" s="1"/>
  <c r="M18" i="51"/>
  <c r="K49" i="51"/>
  <c r="M26" i="51"/>
  <c r="V32" i="51"/>
  <c r="U32" i="51"/>
  <c r="T44" i="51"/>
  <c r="S44" i="51" s="1"/>
  <c r="V38" i="51"/>
  <c r="U38" i="51"/>
  <c r="V44" i="51"/>
  <c r="U44" i="51"/>
  <c r="U22" i="51"/>
  <c r="T19" i="51"/>
  <c r="S19" i="51" s="1"/>
  <c r="M21" i="51"/>
  <c r="U28" i="51"/>
  <c r="U48" i="51"/>
  <c r="T25" i="51"/>
  <c r="S25" i="51" s="1"/>
  <c r="M27" i="51"/>
  <c r="U34" i="51"/>
  <c r="U19" i="51"/>
  <c r="T31" i="51"/>
  <c r="S31" i="51" s="1"/>
  <c r="M33" i="51"/>
  <c r="U40" i="51"/>
  <c r="U25" i="51"/>
  <c r="I37" i="51"/>
  <c r="M39" i="51"/>
  <c r="I45" i="51"/>
  <c r="T45" i="51" s="1"/>
  <c r="S45" i="51" s="1"/>
  <c r="I39" i="51"/>
  <c r="T39" i="51" s="1"/>
  <c r="S39" i="51" s="1"/>
  <c r="I33" i="51"/>
  <c r="I27" i="51"/>
  <c r="T27" i="51" s="1"/>
  <c r="S27" i="51" s="1"/>
  <c r="I21" i="51"/>
  <c r="I28" i="51"/>
  <c r="T28" i="51" s="1"/>
  <c r="S28" i="51" s="1"/>
  <c r="I46" i="51"/>
  <c r="T46" i="51" s="1"/>
  <c r="S46" i="51" s="1"/>
  <c r="I40" i="51"/>
  <c r="I34" i="51"/>
  <c r="T34" i="51" s="1"/>
  <c r="S34" i="51" s="1"/>
  <c r="I22" i="51"/>
  <c r="T22" i="51" s="1"/>
  <c r="S22" i="51" s="1"/>
  <c r="I47" i="51"/>
  <c r="T47" i="51" s="1"/>
  <c r="S47" i="51" s="1"/>
  <c r="I41" i="51"/>
  <c r="T41" i="51" s="1"/>
  <c r="S41" i="51" s="1"/>
  <c r="I35" i="51"/>
  <c r="I29" i="51"/>
  <c r="T29" i="51" s="1"/>
  <c r="S29" i="51" s="1"/>
  <c r="I23" i="51"/>
  <c r="I20" i="51"/>
  <c r="T20" i="51" s="1"/>
  <c r="S20" i="51" s="1"/>
  <c r="U21" i="51"/>
  <c r="V31" i="51"/>
  <c r="U31" i="51"/>
  <c r="R39" i="51"/>
  <c r="U39" i="51" s="1"/>
  <c r="I43" i="51"/>
  <c r="T43" i="51" s="1"/>
  <c r="S43" i="51" s="1"/>
  <c r="V45" i="51"/>
  <c r="U45" i="51"/>
  <c r="R47" i="51"/>
  <c r="R41" i="51"/>
  <c r="R35" i="51"/>
  <c r="R29" i="51"/>
  <c r="R23" i="51"/>
  <c r="R48" i="51"/>
  <c r="V48" i="51" s="1"/>
  <c r="R42" i="51"/>
  <c r="V42" i="51" s="1"/>
  <c r="R36" i="51"/>
  <c r="V36" i="51" s="1"/>
  <c r="R30" i="51"/>
  <c r="V30" i="51" s="1"/>
  <c r="R24" i="51"/>
  <c r="V24" i="51" s="1"/>
  <c r="R18" i="51"/>
  <c r="R43" i="51"/>
  <c r="V43" i="51" s="1"/>
  <c r="R37" i="51"/>
  <c r="R31" i="51"/>
  <c r="R25" i="51"/>
  <c r="V25" i="51" s="1"/>
  <c r="R19" i="51"/>
  <c r="V19" i="51" s="1"/>
  <c r="I26" i="51"/>
  <c r="U27" i="51"/>
  <c r="V37" i="51"/>
  <c r="U37" i="51"/>
  <c r="U46" i="51"/>
  <c r="V20" i="51"/>
  <c r="U20" i="51"/>
  <c r="U33" i="51"/>
  <c r="M37" i="51"/>
  <c r="L49" i="51"/>
  <c r="H21" i="51"/>
  <c r="H27" i="51"/>
  <c r="H33" i="51"/>
  <c r="H39" i="51"/>
  <c r="H45" i="51"/>
  <c r="H20" i="51"/>
  <c r="H26" i="51"/>
  <c r="H32" i="51"/>
  <c r="H38" i="51"/>
  <c r="T24" i="50"/>
  <c r="S24" i="50" s="1"/>
  <c r="V18" i="50"/>
  <c r="V24" i="50"/>
  <c r="V30" i="50"/>
  <c r="V36" i="50"/>
  <c r="V42" i="50"/>
  <c r="I44" i="50"/>
  <c r="T44" i="50" s="1"/>
  <c r="S44" i="50" s="1"/>
  <c r="V48" i="50"/>
  <c r="I19" i="50"/>
  <c r="T19" i="50" s="1"/>
  <c r="S19" i="50" s="1"/>
  <c r="R21" i="50"/>
  <c r="I25" i="50"/>
  <c r="T25" i="50" s="1"/>
  <c r="S25" i="50" s="1"/>
  <c r="R27" i="50"/>
  <c r="I31" i="50"/>
  <c r="T31" i="50" s="1"/>
  <c r="S31" i="50" s="1"/>
  <c r="R33" i="50"/>
  <c r="I37" i="50"/>
  <c r="T37" i="50" s="1"/>
  <c r="S37" i="50" s="1"/>
  <c r="R39" i="50"/>
  <c r="I43" i="50"/>
  <c r="T43" i="50" s="1"/>
  <c r="S43" i="50" s="1"/>
  <c r="I22" i="50"/>
  <c r="T22" i="50" s="1"/>
  <c r="S22" i="50" s="1"/>
  <c r="I28" i="50"/>
  <c r="T28" i="50" s="1"/>
  <c r="S28" i="50" s="1"/>
  <c r="I34" i="50"/>
  <c r="I40" i="50"/>
  <c r="V44" i="50"/>
  <c r="I46" i="50"/>
  <c r="T46" i="50" s="1"/>
  <c r="S46" i="50" s="1"/>
  <c r="U19" i="50"/>
  <c r="H21" i="50"/>
  <c r="L21" i="50" s="1"/>
  <c r="M21" i="50" s="1"/>
  <c r="U25" i="50"/>
  <c r="H27" i="50"/>
  <c r="L27" i="50" s="1"/>
  <c r="M27" i="50" s="1"/>
  <c r="U31" i="50"/>
  <c r="H33" i="50"/>
  <c r="L33" i="50" s="1"/>
  <c r="M33" i="50" s="1"/>
  <c r="U37" i="50"/>
  <c r="H39" i="50"/>
  <c r="L39" i="50" s="1"/>
  <c r="M39" i="50" s="1"/>
  <c r="U43" i="50"/>
  <c r="H45" i="50"/>
  <c r="I47" i="50"/>
  <c r="T47" i="50" s="1"/>
  <c r="S47" i="50" s="1"/>
  <c r="T18" i="50"/>
  <c r="I21" i="50"/>
  <c r="T21" i="50" s="1"/>
  <c r="S21" i="50" s="1"/>
  <c r="I27" i="50"/>
  <c r="I33" i="50"/>
  <c r="I39" i="50"/>
  <c r="T39" i="50" s="1"/>
  <c r="S39" i="50" s="1"/>
  <c r="K49" i="50"/>
  <c r="I23" i="50"/>
  <c r="T23" i="50" s="1"/>
  <c r="S23" i="50" s="1"/>
  <c r="I29" i="50"/>
  <c r="T29" i="50" s="1"/>
  <c r="S29" i="50" s="1"/>
  <c r="I35" i="50"/>
  <c r="H20" i="50"/>
  <c r="H26" i="50"/>
  <c r="H32" i="50"/>
  <c r="H38" i="50"/>
  <c r="V47" i="49"/>
  <c r="U47" i="49"/>
  <c r="I44" i="49"/>
  <c r="T44" i="49" s="1"/>
  <c r="S44" i="49" s="1"/>
  <c r="I19" i="49"/>
  <c r="T19" i="49" s="1"/>
  <c r="S19" i="49" s="1"/>
  <c r="R21" i="49"/>
  <c r="I25" i="49"/>
  <c r="T25" i="49" s="1"/>
  <c r="S25" i="49" s="1"/>
  <c r="R27" i="49"/>
  <c r="I31" i="49"/>
  <c r="T31" i="49" s="1"/>
  <c r="S31" i="49" s="1"/>
  <c r="R33" i="49"/>
  <c r="I37" i="49"/>
  <c r="T37" i="49" s="1"/>
  <c r="S37" i="49" s="1"/>
  <c r="R39" i="49"/>
  <c r="I43" i="49"/>
  <c r="T43" i="49" s="1"/>
  <c r="S43" i="49" s="1"/>
  <c r="R45" i="49"/>
  <c r="M18" i="49"/>
  <c r="H22" i="49"/>
  <c r="L22" i="49" s="1"/>
  <c r="H28" i="49"/>
  <c r="L28" i="49" s="1"/>
  <c r="U28" i="49" s="1"/>
  <c r="H34" i="49"/>
  <c r="L34" i="49" s="1"/>
  <c r="H40" i="49"/>
  <c r="L40" i="49" s="1"/>
  <c r="U44" i="49"/>
  <c r="H46" i="49"/>
  <c r="L46" i="49" s="1"/>
  <c r="R18" i="49"/>
  <c r="I22" i="49"/>
  <c r="R24" i="49"/>
  <c r="I28" i="49"/>
  <c r="R30" i="49"/>
  <c r="V30" i="49" s="1"/>
  <c r="I34" i="49"/>
  <c r="R36" i="49"/>
  <c r="I40" i="49"/>
  <c r="R42" i="49"/>
  <c r="V42" i="49" s="1"/>
  <c r="I46" i="49"/>
  <c r="R48" i="49"/>
  <c r="V48" i="49" s="1"/>
  <c r="I47" i="49"/>
  <c r="T47" i="49" s="1"/>
  <c r="S47" i="49" s="1"/>
  <c r="U19" i="49"/>
  <c r="H21" i="49"/>
  <c r="L21" i="49" s="1"/>
  <c r="U25" i="49"/>
  <c r="H27" i="49"/>
  <c r="L27" i="49" s="1"/>
  <c r="U27" i="49" s="1"/>
  <c r="U31" i="49"/>
  <c r="H33" i="49"/>
  <c r="L33" i="49" s="1"/>
  <c r="M33" i="49" s="1"/>
  <c r="U37" i="49"/>
  <c r="H39" i="49"/>
  <c r="L39" i="49" s="1"/>
  <c r="M39" i="49" s="1"/>
  <c r="U43" i="49"/>
  <c r="H45" i="49"/>
  <c r="I21" i="49"/>
  <c r="R23" i="49"/>
  <c r="I27" i="49"/>
  <c r="R29" i="49"/>
  <c r="I33" i="49"/>
  <c r="R35" i="49"/>
  <c r="I39" i="49"/>
  <c r="R41" i="49"/>
  <c r="I45" i="49"/>
  <c r="U22" i="49"/>
  <c r="U34" i="49"/>
  <c r="U40" i="49"/>
  <c r="I18" i="49"/>
  <c r="I24" i="49"/>
  <c r="I30" i="49"/>
  <c r="I36" i="49"/>
  <c r="T36" i="49" s="1"/>
  <c r="S36" i="49" s="1"/>
  <c r="I42" i="49"/>
  <c r="T42" i="49" s="1"/>
  <c r="S42" i="49" s="1"/>
  <c r="U21" i="49"/>
  <c r="I23" i="49"/>
  <c r="T23" i="49" s="1"/>
  <c r="S23" i="49" s="1"/>
  <c r="I29" i="49"/>
  <c r="T29" i="49" s="1"/>
  <c r="S29" i="49" s="1"/>
  <c r="I35" i="49"/>
  <c r="T35" i="49" s="1"/>
  <c r="S35" i="49" s="1"/>
  <c r="H20" i="49"/>
  <c r="H26" i="49"/>
  <c r="H32" i="49"/>
  <c r="H38" i="49"/>
  <c r="V44" i="48"/>
  <c r="U44" i="48"/>
  <c r="U25" i="48"/>
  <c r="V25" i="48"/>
  <c r="U19" i="48"/>
  <c r="V19" i="48"/>
  <c r="M19" i="48"/>
  <c r="I47" i="48"/>
  <c r="T47" i="48" s="1"/>
  <c r="S47" i="48" s="1"/>
  <c r="I41" i="48"/>
  <c r="T41" i="48" s="1"/>
  <c r="S41" i="48" s="1"/>
  <c r="I35" i="48"/>
  <c r="T35" i="48" s="1"/>
  <c r="S35" i="48" s="1"/>
  <c r="I29" i="48"/>
  <c r="T29" i="48" s="1"/>
  <c r="S29" i="48" s="1"/>
  <c r="I44" i="48"/>
  <c r="T44" i="48" s="1"/>
  <c r="S44" i="48" s="1"/>
  <c r="U31" i="48"/>
  <c r="V31" i="48"/>
  <c r="I46" i="48"/>
  <c r="T46" i="48" s="1"/>
  <c r="S46" i="48" s="1"/>
  <c r="M31" i="48"/>
  <c r="U37" i="48"/>
  <c r="V37" i="48"/>
  <c r="M37" i="48"/>
  <c r="U43" i="48"/>
  <c r="V43" i="48"/>
  <c r="M43" i="48"/>
  <c r="I23" i="48"/>
  <c r="T23" i="48" s="1"/>
  <c r="S23" i="48" s="1"/>
  <c r="M25" i="48"/>
  <c r="K49" i="48"/>
  <c r="M33" i="48"/>
  <c r="M39" i="48"/>
  <c r="I19" i="48"/>
  <c r="T19" i="48" s="1"/>
  <c r="S19" i="48" s="1"/>
  <c r="R21" i="48"/>
  <c r="I25" i="48"/>
  <c r="T25" i="48" s="1"/>
  <c r="S25" i="48" s="1"/>
  <c r="R27" i="48"/>
  <c r="V27" i="48" s="1"/>
  <c r="I31" i="48"/>
  <c r="R33" i="48"/>
  <c r="I37" i="48"/>
  <c r="T37" i="48" s="1"/>
  <c r="S37" i="48" s="1"/>
  <c r="R39" i="48"/>
  <c r="U39" i="48" s="1"/>
  <c r="I43" i="48"/>
  <c r="R45" i="48"/>
  <c r="H18" i="48"/>
  <c r="H24" i="48"/>
  <c r="H30" i="48"/>
  <c r="H36" i="48"/>
  <c r="H42" i="48"/>
  <c r="H48" i="48"/>
  <c r="I21" i="48"/>
  <c r="T21" i="48" s="1"/>
  <c r="S21" i="48" s="1"/>
  <c r="R23" i="48"/>
  <c r="I27" i="48"/>
  <c r="T27" i="48" s="1"/>
  <c r="S27" i="48" s="1"/>
  <c r="R29" i="48"/>
  <c r="I33" i="48"/>
  <c r="R35" i="48"/>
  <c r="I39" i="48"/>
  <c r="R41" i="48"/>
  <c r="I45" i="48"/>
  <c r="T45" i="48" s="1"/>
  <c r="S45" i="48" s="1"/>
  <c r="I22" i="48"/>
  <c r="T22" i="48" s="1"/>
  <c r="S22" i="48" s="1"/>
  <c r="I28" i="48"/>
  <c r="T28" i="48" s="1"/>
  <c r="S28" i="48" s="1"/>
  <c r="I34" i="48"/>
  <c r="I40" i="48"/>
  <c r="T40" i="48" s="1"/>
  <c r="S40" i="48" s="1"/>
  <c r="H20" i="48"/>
  <c r="H26" i="48"/>
  <c r="H32" i="48"/>
  <c r="H38" i="48"/>
  <c r="I41" i="47"/>
  <c r="T41" i="47" s="1"/>
  <c r="S41" i="47" s="1"/>
  <c r="I35" i="47"/>
  <c r="T35" i="47" s="1"/>
  <c r="S35" i="47" s="1"/>
  <c r="I48" i="47"/>
  <c r="T48" i="47" s="1"/>
  <c r="S48" i="47" s="1"/>
  <c r="I36" i="47"/>
  <c r="T36" i="47" s="1"/>
  <c r="S36" i="47" s="1"/>
  <c r="I30" i="47"/>
  <c r="I24" i="47"/>
  <c r="T24" i="47" s="1"/>
  <c r="S24" i="47" s="1"/>
  <c r="I18" i="47"/>
  <c r="I45" i="47"/>
  <c r="T45" i="47" s="1"/>
  <c r="S45" i="47" s="1"/>
  <c r="I39" i="47"/>
  <c r="I33" i="47"/>
  <c r="I27" i="47"/>
  <c r="I21" i="47"/>
  <c r="I29" i="47"/>
  <c r="T29" i="47" s="1"/>
  <c r="S29" i="47" s="1"/>
  <c r="I23" i="47"/>
  <c r="I47" i="47"/>
  <c r="T47" i="47" s="1"/>
  <c r="S47" i="47" s="1"/>
  <c r="I42" i="47"/>
  <c r="T42" i="47" s="1"/>
  <c r="S42" i="47" s="1"/>
  <c r="R43" i="47"/>
  <c r="R37" i="47"/>
  <c r="U37" i="47" s="1"/>
  <c r="R31" i="47"/>
  <c r="U31" i="47" s="1"/>
  <c r="R44" i="47"/>
  <c r="V44" i="47" s="1"/>
  <c r="R38" i="47"/>
  <c r="R32" i="47"/>
  <c r="R26" i="47"/>
  <c r="R20" i="47"/>
  <c r="R47" i="47"/>
  <c r="R41" i="47"/>
  <c r="R35" i="47"/>
  <c r="R29" i="47"/>
  <c r="R23" i="47"/>
  <c r="R25" i="47"/>
  <c r="V25" i="47" s="1"/>
  <c r="R19" i="47"/>
  <c r="R48" i="47"/>
  <c r="V48" i="47" s="1"/>
  <c r="R42" i="47"/>
  <c r="V42" i="47" s="1"/>
  <c r="R36" i="47"/>
  <c r="V36" i="47" s="1"/>
  <c r="R30" i="47"/>
  <c r="V30" i="47" s="1"/>
  <c r="R24" i="47"/>
  <c r="V24" i="47" s="1"/>
  <c r="R18" i="47"/>
  <c r="I31" i="47"/>
  <c r="T31" i="47" s="1"/>
  <c r="S31" i="47" s="1"/>
  <c r="M39" i="47"/>
  <c r="R34" i="47"/>
  <c r="R39" i="47"/>
  <c r="V39" i="47" s="1"/>
  <c r="U21" i="47"/>
  <c r="V21" i="47"/>
  <c r="U18" i="47"/>
  <c r="M21" i="47"/>
  <c r="V37" i="47"/>
  <c r="I19" i="47"/>
  <c r="T19" i="47" s="1"/>
  <c r="S19" i="47" s="1"/>
  <c r="M27" i="47"/>
  <c r="I43" i="47"/>
  <c r="T43" i="47" s="1"/>
  <c r="S43" i="47" s="1"/>
  <c r="R22" i="47"/>
  <c r="R27" i="47"/>
  <c r="R46" i="47"/>
  <c r="V19" i="47"/>
  <c r="V43" i="47"/>
  <c r="V45" i="47"/>
  <c r="U45" i="47"/>
  <c r="I25" i="47"/>
  <c r="T25" i="47" s="1"/>
  <c r="S25" i="47" s="1"/>
  <c r="M33" i="47"/>
  <c r="I44" i="47"/>
  <c r="R28" i="47"/>
  <c r="R33" i="47"/>
  <c r="M44" i="47"/>
  <c r="M18" i="47"/>
  <c r="H22" i="47"/>
  <c r="H28" i="47"/>
  <c r="H34" i="47"/>
  <c r="H40" i="47"/>
  <c r="H46" i="47"/>
  <c r="U19" i="47"/>
  <c r="U25" i="47"/>
  <c r="U43" i="47"/>
  <c r="H20" i="47"/>
  <c r="H26" i="47"/>
  <c r="H32" i="47"/>
  <c r="H38" i="47"/>
  <c r="I25" i="46"/>
  <c r="T25" i="46" s="1"/>
  <c r="S25" i="46" s="1"/>
  <c r="R47" i="46"/>
  <c r="R41" i="46"/>
  <c r="R35" i="46"/>
  <c r="R29" i="46"/>
  <c r="R23" i="46"/>
  <c r="R48" i="46"/>
  <c r="V48" i="46" s="1"/>
  <c r="R42" i="46"/>
  <c r="R36" i="46"/>
  <c r="V36" i="46" s="1"/>
  <c r="R30" i="46"/>
  <c r="V30" i="46" s="1"/>
  <c r="R24" i="46"/>
  <c r="R18" i="46"/>
  <c r="U18" i="46" s="1"/>
  <c r="R43" i="46"/>
  <c r="V43" i="46" s="1"/>
  <c r="R37" i="46"/>
  <c r="U37" i="46" s="1"/>
  <c r="R31" i="46"/>
  <c r="U31" i="46" s="1"/>
  <c r="R25" i="46"/>
  <c r="U25" i="46" s="1"/>
  <c r="R19" i="46"/>
  <c r="U19" i="46" s="1"/>
  <c r="R44" i="46"/>
  <c r="R38" i="46"/>
  <c r="R32" i="46"/>
  <c r="R26" i="46"/>
  <c r="R20" i="46"/>
  <c r="R45" i="46"/>
  <c r="V25" i="46"/>
  <c r="R28" i="46"/>
  <c r="R33" i="46"/>
  <c r="I43" i="46"/>
  <c r="T43" i="46" s="1"/>
  <c r="S43" i="46" s="1"/>
  <c r="U48" i="46"/>
  <c r="R46" i="46"/>
  <c r="R21" i="46"/>
  <c r="I47" i="46"/>
  <c r="T47" i="46" s="1"/>
  <c r="S47" i="46" s="1"/>
  <c r="I41" i="46"/>
  <c r="T41" i="46" s="1"/>
  <c r="S41" i="46" s="1"/>
  <c r="I35" i="46"/>
  <c r="T35" i="46" s="1"/>
  <c r="S35" i="46" s="1"/>
  <c r="I29" i="46"/>
  <c r="T29" i="46" s="1"/>
  <c r="S29" i="46" s="1"/>
  <c r="I23" i="46"/>
  <c r="T23" i="46" s="1"/>
  <c r="S23" i="46" s="1"/>
  <c r="I48" i="46"/>
  <c r="T48" i="46" s="1"/>
  <c r="S48" i="46" s="1"/>
  <c r="I42" i="46"/>
  <c r="T42" i="46" s="1"/>
  <c r="S42" i="46" s="1"/>
  <c r="I36" i="46"/>
  <c r="T36" i="46" s="1"/>
  <c r="S36" i="46" s="1"/>
  <c r="I30" i="46"/>
  <c r="T30" i="46" s="1"/>
  <c r="S30" i="46" s="1"/>
  <c r="I24" i="46"/>
  <c r="T24" i="46" s="1"/>
  <c r="S24" i="46" s="1"/>
  <c r="I18" i="46"/>
  <c r="I44" i="46"/>
  <c r="M44" i="46"/>
  <c r="I19" i="46"/>
  <c r="T19" i="46" s="1"/>
  <c r="S19" i="46" s="1"/>
  <c r="V31" i="46"/>
  <c r="R34" i="46"/>
  <c r="U36" i="46"/>
  <c r="K49" i="46"/>
  <c r="H22" i="46"/>
  <c r="H28" i="46"/>
  <c r="H34" i="46"/>
  <c r="H40" i="46"/>
  <c r="H46" i="46"/>
  <c r="H21" i="46"/>
  <c r="I21" i="46" s="1"/>
  <c r="H27" i="46"/>
  <c r="H33" i="46"/>
  <c r="H39" i="46"/>
  <c r="H45" i="46"/>
  <c r="H20" i="46"/>
  <c r="H26" i="46"/>
  <c r="H32" i="46"/>
  <c r="H38" i="46"/>
  <c r="R47" i="45"/>
  <c r="R41" i="45"/>
  <c r="R35" i="45"/>
  <c r="R29" i="45"/>
  <c r="R23" i="45"/>
  <c r="R43" i="45"/>
  <c r="U43" i="45" s="1"/>
  <c r="R37" i="45"/>
  <c r="V37" i="45" s="1"/>
  <c r="R31" i="45"/>
  <c r="V31" i="45" s="1"/>
  <c r="R25" i="45"/>
  <c r="V25" i="45" s="1"/>
  <c r="R19" i="45"/>
  <c r="V19" i="45" s="1"/>
  <c r="R44" i="45"/>
  <c r="R48" i="45"/>
  <c r="V48" i="45" s="1"/>
  <c r="R42" i="45"/>
  <c r="V42" i="45" s="1"/>
  <c r="R36" i="45"/>
  <c r="V36" i="45" s="1"/>
  <c r="R30" i="45"/>
  <c r="V30" i="45" s="1"/>
  <c r="R24" i="45"/>
  <c r="V24" i="45" s="1"/>
  <c r="R18" i="45"/>
  <c r="V20" i="45"/>
  <c r="R28" i="45"/>
  <c r="R32" i="45"/>
  <c r="V32" i="45" s="1"/>
  <c r="M20" i="45"/>
  <c r="T20" i="45" s="1"/>
  <c r="S20" i="45" s="1"/>
  <c r="R22" i="45"/>
  <c r="R45" i="45"/>
  <c r="R20" i="45"/>
  <c r="U20" i="45" s="1"/>
  <c r="V43" i="45"/>
  <c r="T44" i="45"/>
  <c r="S44" i="45" s="1"/>
  <c r="R27" i="45"/>
  <c r="U27" i="45" s="1"/>
  <c r="R46" i="45"/>
  <c r="U48" i="45"/>
  <c r="I19" i="45"/>
  <c r="R21" i="45"/>
  <c r="V21" i="45" s="1"/>
  <c r="I38" i="45"/>
  <c r="V44" i="45"/>
  <c r="U44" i="45"/>
  <c r="M19" i="45"/>
  <c r="R26" i="45"/>
  <c r="M39" i="45"/>
  <c r="U18" i="45"/>
  <c r="M33" i="45"/>
  <c r="R39" i="45"/>
  <c r="U39" i="45" s="1"/>
  <c r="M27" i="45"/>
  <c r="R33" i="45"/>
  <c r="V33" i="45" s="1"/>
  <c r="T26" i="45"/>
  <c r="S26" i="45" s="1"/>
  <c r="M38" i="45"/>
  <c r="R40" i="45"/>
  <c r="I47" i="45"/>
  <c r="T47" i="45" s="1"/>
  <c r="S47" i="45" s="1"/>
  <c r="I45" i="45"/>
  <c r="T45" i="45" s="1"/>
  <c r="S45" i="45" s="1"/>
  <c r="I39" i="45"/>
  <c r="I33" i="45"/>
  <c r="I27" i="45"/>
  <c r="I21" i="45"/>
  <c r="I41" i="45"/>
  <c r="T41" i="45" s="1"/>
  <c r="S41" i="45" s="1"/>
  <c r="I35" i="45"/>
  <c r="T35" i="45" s="1"/>
  <c r="S35" i="45" s="1"/>
  <c r="I29" i="45"/>
  <c r="T29" i="45" s="1"/>
  <c r="S29" i="45" s="1"/>
  <c r="I23" i="45"/>
  <c r="T23" i="45" s="1"/>
  <c r="S23" i="45" s="1"/>
  <c r="I48" i="45"/>
  <c r="T48" i="45" s="1"/>
  <c r="S48" i="45" s="1"/>
  <c r="I42" i="45"/>
  <c r="T42" i="45" s="1"/>
  <c r="S42" i="45" s="1"/>
  <c r="I46" i="45"/>
  <c r="T46" i="45" s="1"/>
  <c r="S46" i="45" s="1"/>
  <c r="I40" i="45"/>
  <c r="T40" i="45" s="1"/>
  <c r="S40" i="45" s="1"/>
  <c r="I34" i="45"/>
  <c r="T34" i="45" s="1"/>
  <c r="S34" i="45" s="1"/>
  <c r="I28" i="45"/>
  <c r="I22" i="45"/>
  <c r="T22" i="45" s="1"/>
  <c r="S22" i="45" s="1"/>
  <c r="V26" i="45"/>
  <c r="U26" i="45"/>
  <c r="R34" i="45"/>
  <c r="I36" i="45"/>
  <c r="T36" i="45" s="1"/>
  <c r="S36" i="45" s="1"/>
  <c r="R38" i="45"/>
  <c r="V38" i="45" s="1"/>
  <c r="U42" i="45"/>
  <c r="V45" i="45"/>
  <c r="U45" i="45"/>
  <c r="M18" i="45"/>
  <c r="L49" i="45"/>
  <c r="H20" i="45"/>
  <c r="H26" i="45"/>
  <c r="H32" i="45"/>
  <c r="H38" i="45"/>
  <c r="T18" i="44"/>
  <c r="T29" i="44"/>
  <c r="S29" i="44" s="1"/>
  <c r="V18" i="44"/>
  <c r="I20" i="44"/>
  <c r="T20" i="44" s="1"/>
  <c r="S20" i="44" s="1"/>
  <c r="V24" i="44"/>
  <c r="I26" i="44"/>
  <c r="T26" i="44" s="1"/>
  <c r="S26" i="44" s="1"/>
  <c r="V30" i="44"/>
  <c r="I32" i="44"/>
  <c r="V36" i="44"/>
  <c r="I38" i="44"/>
  <c r="T38" i="44" s="1"/>
  <c r="S38" i="44" s="1"/>
  <c r="V42" i="44"/>
  <c r="V48" i="44"/>
  <c r="I19" i="44"/>
  <c r="R21" i="44"/>
  <c r="I25" i="44"/>
  <c r="R27" i="44"/>
  <c r="I31" i="44"/>
  <c r="R33" i="44"/>
  <c r="I37" i="44"/>
  <c r="T37" i="44" s="1"/>
  <c r="S37" i="44" s="1"/>
  <c r="R39" i="44"/>
  <c r="I43" i="44"/>
  <c r="T43" i="44" s="1"/>
  <c r="S43" i="44" s="1"/>
  <c r="R45" i="44"/>
  <c r="K49" i="44"/>
  <c r="L49" i="44"/>
  <c r="U20" i="44"/>
  <c r="U26" i="44"/>
  <c r="U44" i="44"/>
  <c r="I22" i="44"/>
  <c r="T22" i="44" s="1"/>
  <c r="S22" i="44" s="1"/>
  <c r="I34" i="44"/>
  <c r="T34" i="44" s="1"/>
  <c r="S34" i="44" s="1"/>
  <c r="I46" i="44"/>
  <c r="T46" i="44" s="1"/>
  <c r="S46" i="44" s="1"/>
  <c r="U19" i="44"/>
  <c r="H21" i="44"/>
  <c r="U25" i="44"/>
  <c r="H27" i="44"/>
  <c r="U31" i="44"/>
  <c r="H33" i="44"/>
  <c r="U37" i="44"/>
  <c r="H39" i="44"/>
  <c r="U43" i="44"/>
  <c r="H45" i="44"/>
  <c r="U38" i="44"/>
  <c r="I40" i="44"/>
  <c r="T40" i="44" s="1"/>
  <c r="S40" i="44" s="1"/>
  <c r="I21" i="44"/>
  <c r="T21" i="44" s="1"/>
  <c r="S21" i="44" s="1"/>
  <c r="R23" i="44"/>
  <c r="U23" i="44" s="1"/>
  <c r="I27" i="44"/>
  <c r="T27" i="44" s="1"/>
  <c r="S27" i="44" s="1"/>
  <c r="R29" i="44"/>
  <c r="U29" i="44" s="1"/>
  <c r="I33" i="44"/>
  <c r="T33" i="44" s="1"/>
  <c r="S33" i="44" s="1"/>
  <c r="R35" i="44"/>
  <c r="U35" i="44" s="1"/>
  <c r="I39" i="44"/>
  <c r="T39" i="44" s="1"/>
  <c r="S39" i="44" s="1"/>
  <c r="R41" i="44"/>
  <c r="U41" i="44" s="1"/>
  <c r="I45" i="44"/>
  <c r="T45" i="44" s="1"/>
  <c r="S45" i="44" s="1"/>
  <c r="U32" i="44"/>
  <c r="H20" i="44"/>
  <c r="H26" i="44"/>
  <c r="H32" i="44"/>
  <c r="H38" i="44"/>
  <c r="R47" i="43"/>
  <c r="R41" i="43"/>
  <c r="R35" i="43"/>
  <c r="R29" i="43"/>
  <c r="R23" i="43"/>
  <c r="R43" i="43"/>
  <c r="V43" i="43" s="1"/>
  <c r="R48" i="43"/>
  <c r="V48" i="43" s="1"/>
  <c r="R42" i="43"/>
  <c r="V42" i="43" s="1"/>
  <c r="R36" i="43"/>
  <c r="V36" i="43" s="1"/>
  <c r="R30" i="43"/>
  <c r="V30" i="43" s="1"/>
  <c r="R24" i="43"/>
  <c r="V24" i="43" s="1"/>
  <c r="R18" i="43"/>
  <c r="U18" i="43" s="1"/>
  <c r="R37" i="43"/>
  <c r="U37" i="43" s="1"/>
  <c r="R31" i="43"/>
  <c r="R25" i="43"/>
  <c r="U25" i="43" s="1"/>
  <c r="R19" i="43"/>
  <c r="V19" i="43" s="1"/>
  <c r="R44" i="43"/>
  <c r="R38" i="43"/>
  <c r="V38" i="43" s="1"/>
  <c r="U46" i="43"/>
  <c r="V21" i="43"/>
  <c r="U21" i="43"/>
  <c r="M21" i="43"/>
  <c r="V31" i="43"/>
  <c r="U31" i="43"/>
  <c r="T32" i="43"/>
  <c r="S32" i="43" s="1"/>
  <c r="V39" i="43"/>
  <c r="U39" i="43"/>
  <c r="V25" i="43"/>
  <c r="M39" i="43"/>
  <c r="T44" i="43"/>
  <c r="S44" i="43" s="1"/>
  <c r="T26" i="43"/>
  <c r="S26" i="43" s="1"/>
  <c r="V32" i="43"/>
  <c r="U32" i="43"/>
  <c r="I47" i="43"/>
  <c r="T47" i="43" s="1"/>
  <c r="S47" i="43" s="1"/>
  <c r="I45" i="43"/>
  <c r="I39" i="43"/>
  <c r="I33" i="43"/>
  <c r="I27" i="43"/>
  <c r="I21" i="43"/>
  <c r="I46" i="43"/>
  <c r="T46" i="43" s="1"/>
  <c r="S46" i="43" s="1"/>
  <c r="I40" i="43"/>
  <c r="T40" i="43" s="1"/>
  <c r="S40" i="43" s="1"/>
  <c r="I34" i="43"/>
  <c r="T34" i="43" s="1"/>
  <c r="S34" i="43" s="1"/>
  <c r="I28" i="43"/>
  <c r="I22" i="43"/>
  <c r="T22" i="43" s="1"/>
  <c r="S22" i="43" s="1"/>
  <c r="I41" i="43"/>
  <c r="T41" i="43" s="1"/>
  <c r="S41" i="43" s="1"/>
  <c r="I35" i="43"/>
  <c r="T35" i="43" s="1"/>
  <c r="S35" i="43" s="1"/>
  <c r="I29" i="43"/>
  <c r="T29" i="43" s="1"/>
  <c r="S29" i="43" s="1"/>
  <c r="I23" i="43"/>
  <c r="T23" i="43" s="1"/>
  <c r="S23" i="43" s="1"/>
  <c r="I42" i="43"/>
  <c r="T42" i="43" s="1"/>
  <c r="S42" i="43" s="1"/>
  <c r="I36" i="43"/>
  <c r="T36" i="43" s="1"/>
  <c r="S36" i="43" s="1"/>
  <c r="I30" i="43"/>
  <c r="T30" i="43" s="1"/>
  <c r="S30" i="43" s="1"/>
  <c r="U34" i="43"/>
  <c r="I37" i="43"/>
  <c r="T37" i="43" s="1"/>
  <c r="S37" i="43" s="1"/>
  <c r="R22" i="43"/>
  <c r="I24" i="43"/>
  <c r="R26" i="43"/>
  <c r="V26" i="43" s="1"/>
  <c r="V33" i="43"/>
  <c r="U33" i="43"/>
  <c r="V37" i="43"/>
  <c r="V45" i="43"/>
  <c r="U45" i="43"/>
  <c r="I18" i="43"/>
  <c r="R20" i="43"/>
  <c r="U20" i="43" s="1"/>
  <c r="U28" i="43"/>
  <c r="M33" i="43"/>
  <c r="I38" i="43"/>
  <c r="T38" i="43" s="1"/>
  <c r="S38" i="43" s="1"/>
  <c r="R40" i="43"/>
  <c r="M45" i="43"/>
  <c r="V27" i="43"/>
  <c r="U27" i="43"/>
  <c r="V44" i="43"/>
  <c r="U44" i="43"/>
  <c r="M27" i="43"/>
  <c r="I31" i="43"/>
  <c r="T31" i="43" s="1"/>
  <c r="S31" i="43" s="1"/>
  <c r="U38" i="43"/>
  <c r="K49" i="43"/>
  <c r="L49" i="43"/>
  <c r="H27" i="43"/>
  <c r="H33" i="43"/>
  <c r="H39" i="43"/>
  <c r="H45" i="43"/>
  <c r="H20" i="43"/>
  <c r="H26" i="43"/>
  <c r="H32" i="43"/>
  <c r="H38" i="43"/>
  <c r="V38" i="42"/>
  <c r="U30" i="42"/>
  <c r="U42" i="42"/>
  <c r="T20" i="42"/>
  <c r="S20" i="42" s="1"/>
  <c r="U48" i="42"/>
  <c r="T47" i="42"/>
  <c r="S47" i="42" s="1"/>
  <c r="I38" i="42"/>
  <c r="T38" i="42" s="1"/>
  <c r="S38" i="42" s="1"/>
  <c r="M21" i="42"/>
  <c r="M27" i="42"/>
  <c r="M39" i="42"/>
  <c r="R33" i="42"/>
  <c r="V33" i="42" s="1"/>
  <c r="R45" i="42"/>
  <c r="U45" i="42" s="1"/>
  <c r="R20" i="42"/>
  <c r="U20" i="42" s="1"/>
  <c r="V22" i="42"/>
  <c r="R26" i="42"/>
  <c r="V26" i="42" s="1"/>
  <c r="I30" i="42"/>
  <c r="T30" i="42" s="1"/>
  <c r="S30" i="42" s="1"/>
  <c r="V34" i="42"/>
  <c r="R38" i="42"/>
  <c r="I42" i="42"/>
  <c r="T42" i="42" s="1"/>
  <c r="S42" i="42" s="1"/>
  <c r="V46" i="42"/>
  <c r="R19" i="42"/>
  <c r="V19" i="42" s="1"/>
  <c r="R31" i="42"/>
  <c r="U31" i="42" s="1"/>
  <c r="R37" i="42"/>
  <c r="U37" i="42" s="1"/>
  <c r="V45" i="42"/>
  <c r="U38" i="42"/>
  <c r="R18" i="42"/>
  <c r="U18" i="42" s="1"/>
  <c r="I22" i="42"/>
  <c r="R24" i="42"/>
  <c r="V24" i="42" s="1"/>
  <c r="I28" i="42"/>
  <c r="R30" i="42"/>
  <c r="V30" i="42" s="1"/>
  <c r="I34" i="42"/>
  <c r="T34" i="42" s="1"/>
  <c r="S34" i="42" s="1"/>
  <c r="R36" i="42"/>
  <c r="V36" i="42" s="1"/>
  <c r="I40" i="42"/>
  <c r="T40" i="42" s="1"/>
  <c r="S40" i="42" s="1"/>
  <c r="R42" i="42"/>
  <c r="V42" i="42" s="1"/>
  <c r="V44" i="42"/>
  <c r="I46" i="42"/>
  <c r="T46" i="42" s="1"/>
  <c r="S46" i="42" s="1"/>
  <c r="R48" i="42"/>
  <c r="V48" i="42" s="1"/>
  <c r="I44" i="42"/>
  <c r="T44" i="42" s="1"/>
  <c r="S44" i="42" s="1"/>
  <c r="M33" i="42"/>
  <c r="I19" i="42"/>
  <c r="T19" i="42" s="1"/>
  <c r="S19" i="42" s="1"/>
  <c r="R39" i="42"/>
  <c r="V39" i="42" s="1"/>
  <c r="I43" i="42"/>
  <c r="T43" i="42" s="1"/>
  <c r="S43" i="42" s="1"/>
  <c r="U40" i="42"/>
  <c r="I24" i="42"/>
  <c r="T24" i="42" s="1"/>
  <c r="S24" i="42" s="1"/>
  <c r="I48" i="42"/>
  <c r="T48" i="42" s="1"/>
  <c r="S48" i="42" s="1"/>
  <c r="U33" i="42"/>
  <c r="U39" i="42"/>
  <c r="K49" i="42"/>
  <c r="R25" i="42"/>
  <c r="V25" i="42" s="1"/>
  <c r="L49" i="42"/>
  <c r="U43" i="42"/>
  <c r="H45" i="42"/>
  <c r="I26" i="42"/>
  <c r="I32" i="42"/>
  <c r="T32" i="42" s="1"/>
  <c r="S32" i="42" s="1"/>
  <c r="R21" i="42"/>
  <c r="U21" i="42" s="1"/>
  <c r="I25" i="42"/>
  <c r="R27" i="42"/>
  <c r="V27" i="42" s="1"/>
  <c r="I31" i="42"/>
  <c r="T31" i="42" s="1"/>
  <c r="S31" i="42" s="1"/>
  <c r="U28" i="42"/>
  <c r="I18" i="42"/>
  <c r="R44" i="42"/>
  <c r="U44" i="42" s="1"/>
  <c r="I23" i="42"/>
  <c r="T23" i="42" s="1"/>
  <c r="S23" i="42" s="1"/>
  <c r="I29" i="42"/>
  <c r="T29" i="42" s="1"/>
  <c r="S29" i="42" s="1"/>
  <c r="I21" i="42"/>
  <c r="R23" i="42"/>
  <c r="I27" i="42"/>
  <c r="T27" i="42" s="1"/>
  <c r="S27" i="42" s="1"/>
  <c r="R29" i="42"/>
  <c r="I33" i="42"/>
  <c r="R35" i="42"/>
  <c r="I39" i="42"/>
  <c r="T39" i="42" s="1"/>
  <c r="S39" i="42" s="1"/>
  <c r="R41" i="42"/>
  <c r="I45" i="42"/>
  <c r="T45" i="42" s="1"/>
  <c r="S45" i="42" s="1"/>
  <c r="R47" i="42"/>
  <c r="I37" i="42"/>
  <c r="T37" i="42" s="1"/>
  <c r="S37" i="42" s="1"/>
  <c r="R32" i="42"/>
  <c r="V32" i="42" s="1"/>
  <c r="I36" i="42"/>
  <c r="T36" i="42" s="1"/>
  <c r="S36" i="42" s="1"/>
  <c r="I35" i="42"/>
  <c r="T35" i="42" s="1"/>
  <c r="S35" i="42" s="1"/>
  <c r="I41" i="42"/>
  <c r="T41" i="42" s="1"/>
  <c r="S41" i="42" s="1"/>
  <c r="H20" i="42"/>
  <c r="H26" i="42"/>
  <c r="H32" i="42"/>
  <c r="H38" i="42"/>
  <c r="V34" i="41"/>
  <c r="U34" i="41"/>
  <c r="V27" i="41"/>
  <c r="U27" i="41"/>
  <c r="T32" i="41"/>
  <c r="S32" i="41" s="1"/>
  <c r="U42" i="41"/>
  <c r="V40" i="41"/>
  <c r="U40" i="41"/>
  <c r="T20" i="41"/>
  <c r="S20" i="41" s="1"/>
  <c r="I43" i="41"/>
  <c r="T43" i="41" s="1"/>
  <c r="S43" i="41" s="1"/>
  <c r="I45" i="41"/>
  <c r="T45" i="41" s="1"/>
  <c r="S45" i="41" s="1"/>
  <c r="I39" i="41"/>
  <c r="I33" i="41"/>
  <c r="T33" i="41" s="1"/>
  <c r="S33" i="41" s="1"/>
  <c r="I27" i="41"/>
  <c r="I21" i="41"/>
  <c r="I46" i="41"/>
  <c r="T46" i="41" s="1"/>
  <c r="S46" i="41" s="1"/>
  <c r="I40" i="41"/>
  <c r="T40" i="41" s="1"/>
  <c r="S40" i="41" s="1"/>
  <c r="I34" i="41"/>
  <c r="T34" i="41" s="1"/>
  <c r="S34" i="41" s="1"/>
  <c r="I28" i="41"/>
  <c r="T28" i="41" s="1"/>
  <c r="S28" i="41" s="1"/>
  <c r="I22" i="41"/>
  <c r="T22" i="41" s="1"/>
  <c r="S22" i="41" s="1"/>
  <c r="I47" i="41"/>
  <c r="T47" i="41" s="1"/>
  <c r="S47" i="41" s="1"/>
  <c r="I41" i="41"/>
  <c r="T41" i="41" s="1"/>
  <c r="S41" i="41" s="1"/>
  <c r="I35" i="41"/>
  <c r="T35" i="41" s="1"/>
  <c r="S35" i="41" s="1"/>
  <c r="I29" i="41"/>
  <c r="T29" i="41" s="1"/>
  <c r="S29" i="41" s="1"/>
  <c r="I23" i="41"/>
  <c r="T23" i="41" s="1"/>
  <c r="S23" i="41" s="1"/>
  <c r="I48" i="41"/>
  <c r="T48" i="41" s="1"/>
  <c r="S48" i="41" s="1"/>
  <c r="I42" i="41"/>
  <c r="T42" i="41" s="1"/>
  <c r="S42" i="41" s="1"/>
  <c r="I36" i="41"/>
  <c r="T36" i="41" s="1"/>
  <c r="S36" i="41" s="1"/>
  <c r="I30" i="41"/>
  <c r="T30" i="41" s="1"/>
  <c r="S30" i="41" s="1"/>
  <c r="I24" i="41"/>
  <c r="T24" i="41" s="1"/>
  <c r="S24" i="41" s="1"/>
  <c r="I18" i="41"/>
  <c r="U22" i="41"/>
  <c r="I25" i="41"/>
  <c r="I38" i="41"/>
  <c r="R47" i="41"/>
  <c r="R41" i="41"/>
  <c r="R35" i="41"/>
  <c r="R29" i="41"/>
  <c r="R23" i="41"/>
  <c r="R48" i="41"/>
  <c r="V48" i="41" s="1"/>
  <c r="R42" i="41"/>
  <c r="V42" i="41" s="1"/>
  <c r="R36" i="41"/>
  <c r="V36" i="41" s="1"/>
  <c r="R30" i="41"/>
  <c r="V30" i="41" s="1"/>
  <c r="R24" i="41"/>
  <c r="V24" i="41" s="1"/>
  <c r="R18" i="41"/>
  <c r="R43" i="41"/>
  <c r="U43" i="41" s="1"/>
  <c r="R37" i="41"/>
  <c r="V37" i="41" s="1"/>
  <c r="R31" i="41"/>
  <c r="V31" i="41" s="1"/>
  <c r="R25" i="41"/>
  <c r="V25" i="41" s="1"/>
  <c r="R19" i="41"/>
  <c r="U19" i="41" s="1"/>
  <c r="R44" i="41"/>
  <c r="V44" i="41" s="1"/>
  <c r="R38" i="41"/>
  <c r="V38" i="41" s="1"/>
  <c r="R32" i="41"/>
  <c r="V32" i="41" s="1"/>
  <c r="R26" i="41"/>
  <c r="V26" i="41" s="1"/>
  <c r="R20" i="41"/>
  <c r="U20" i="41" s="1"/>
  <c r="V33" i="41"/>
  <c r="U33" i="41"/>
  <c r="M38" i="41"/>
  <c r="V43" i="41"/>
  <c r="R46" i="41"/>
  <c r="M27" i="41"/>
  <c r="V45" i="41"/>
  <c r="U45" i="41"/>
  <c r="I26" i="41"/>
  <c r="T26" i="41" s="1"/>
  <c r="S26" i="41" s="1"/>
  <c r="U18" i="41"/>
  <c r="M21" i="41"/>
  <c r="U39" i="41"/>
  <c r="V39" i="41"/>
  <c r="R21" i="41"/>
  <c r="V21" i="41" s="1"/>
  <c r="U26" i="41"/>
  <c r="U28" i="41"/>
  <c r="I31" i="41"/>
  <c r="T31" i="41" s="1"/>
  <c r="S31" i="41" s="1"/>
  <c r="M39" i="41"/>
  <c r="K49" i="41"/>
  <c r="L49" i="41"/>
  <c r="H22" i="41"/>
  <c r="H28" i="41"/>
  <c r="H34" i="41"/>
  <c r="H40" i="41"/>
  <c r="H46" i="41"/>
  <c r="H21" i="41"/>
  <c r="H27" i="41"/>
  <c r="H33" i="41"/>
  <c r="H39" i="41"/>
  <c r="H45" i="41"/>
  <c r="H20" i="41"/>
  <c r="H26" i="41"/>
  <c r="H32" i="41"/>
  <c r="H38" i="41"/>
  <c r="V45" i="40"/>
  <c r="T36" i="40"/>
  <c r="S36" i="40" s="1"/>
  <c r="V47" i="40"/>
  <c r="U47" i="40"/>
  <c r="V33" i="40"/>
  <c r="U42" i="40"/>
  <c r="T24" i="40"/>
  <c r="S24" i="40" s="1"/>
  <c r="T18" i="40"/>
  <c r="I20" i="40"/>
  <c r="T20" i="40" s="1"/>
  <c r="S20" i="40" s="1"/>
  <c r="I26" i="40"/>
  <c r="T26" i="40" s="1"/>
  <c r="S26" i="40" s="1"/>
  <c r="I32" i="40"/>
  <c r="T32" i="40" s="1"/>
  <c r="S32" i="40" s="1"/>
  <c r="I38" i="40"/>
  <c r="T38" i="40" s="1"/>
  <c r="S38" i="40" s="1"/>
  <c r="M21" i="40"/>
  <c r="M49" i="40" s="1"/>
  <c r="P3" i="40" s="1"/>
  <c r="M27" i="40"/>
  <c r="M33" i="40"/>
  <c r="M39" i="40"/>
  <c r="M45" i="40"/>
  <c r="T45" i="40" s="1"/>
  <c r="S45" i="40" s="1"/>
  <c r="I19" i="40"/>
  <c r="T19" i="40" s="1"/>
  <c r="S19" i="40" s="1"/>
  <c r="R21" i="40"/>
  <c r="U21" i="40" s="1"/>
  <c r="I25" i="40"/>
  <c r="T25" i="40" s="1"/>
  <c r="S25" i="40" s="1"/>
  <c r="R27" i="40"/>
  <c r="V27" i="40" s="1"/>
  <c r="I31" i="40"/>
  <c r="T31" i="40" s="1"/>
  <c r="S31" i="40" s="1"/>
  <c r="R33" i="40"/>
  <c r="U33" i="40" s="1"/>
  <c r="I37" i="40"/>
  <c r="T37" i="40" s="1"/>
  <c r="S37" i="40" s="1"/>
  <c r="R39" i="40"/>
  <c r="V39" i="40" s="1"/>
  <c r="I43" i="40"/>
  <c r="T43" i="40" s="1"/>
  <c r="S43" i="40" s="1"/>
  <c r="R45" i="40"/>
  <c r="K49" i="40"/>
  <c r="I23" i="40"/>
  <c r="I29" i="40"/>
  <c r="T29" i="40" s="1"/>
  <c r="S29" i="40" s="1"/>
  <c r="I35" i="40"/>
  <c r="T35" i="40" s="1"/>
  <c r="S35" i="40" s="1"/>
  <c r="L49" i="40"/>
  <c r="U20" i="40"/>
  <c r="H22" i="40"/>
  <c r="U26" i="40"/>
  <c r="H28" i="40"/>
  <c r="U32" i="40"/>
  <c r="H34" i="40"/>
  <c r="U38" i="40"/>
  <c r="H40" i="40"/>
  <c r="U44" i="40"/>
  <c r="H46" i="40"/>
  <c r="U45" i="40"/>
  <c r="I47" i="40"/>
  <c r="T47" i="40" s="1"/>
  <c r="S47" i="40" s="1"/>
  <c r="R18" i="40"/>
  <c r="U18" i="40" s="1"/>
  <c r="I22" i="40"/>
  <c r="T22" i="40" s="1"/>
  <c r="S22" i="40" s="1"/>
  <c r="R24" i="40"/>
  <c r="V24" i="40" s="1"/>
  <c r="I28" i="40"/>
  <c r="T28" i="40" s="1"/>
  <c r="S28" i="40" s="1"/>
  <c r="R30" i="40"/>
  <c r="V30" i="40" s="1"/>
  <c r="I34" i="40"/>
  <c r="T34" i="40" s="1"/>
  <c r="S34" i="40" s="1"/>
  <c r="R36" i="40"/>
  <c r="V36" i="40" s="1"/>
  <c r="I40" i="40"/>
  <c r="T40" i="40" s="1"/>
  <c r="S40" i="40" s="1"/>
  <c r="R42" i="40"/>
  <c r="V42" i="40" s="1"/>
  <c r="I46" i="40"/>
  <c r="T46" i="40" s="1"/>
  <c r="S46" i="40" s="1"/>
  <c r="R48" i="40"/>
  <c r="V48" i="40" s="1"/>
  <c r="I41" i="40"/>
  <c r="T41" i="40" s="1"/>
  <c r="S41" i="40" s="1"/>
  <c r="U19" i="40"/>
  <c r="H21" i="40"/>
  <c r="U25" i="40"/>
  <c r="H27" i="40"/>
  <c r="U31" i="40"/>
  <c r="H33" i="40"/>
  <c r="U37" i="40"/>
  <c r="H39" i="40"/>
  <c r="U43" i="40"/>
  <c r="H45" i="40"/>
  <c r="I21" i="40"/>
  <c r="R23" i="40"/>
  <c r="I27" i="40"/>
  <c r="R29" i="40"/>
  <c r="I33" i="40"/>
  <c r="T33" i="40" s="1"/>
  <c r="S33" i="40" s="1"/>
  <c r="R35" i="40"/>
  <c r="I39" i="40"/>
  <c r="R41" i="40"/>
  <c r="H20" i="40"/>
  <c r="H26" i="40"/>
  <c r="H32" i="40"/>
  <c r="H38" i="40"/>
  <c r="V19" i="39"/>
  <c r="V25" i="39"/>
  <c r="T47" i="39"/>
  <c r="S47" i="39" s="1"/>
  <c r="T18" i="39"/>
  <c r="I20" i="39"/>
  <c r="T20" i="39" s="1"/>
  <c r="S20" i="39" s="1"/>
  <c r="I26" i="39"/>
  <c r="T26" i="39" s="1"/>
  <c r="S26" i="39" s="1"/>
  <c r="I32" i="39"/>
  <c r="T32" i="39" s="1"/>
  <c r="S32" i="39" s="1"/>
  <c r="I38" i="39"/>
  <c r="T38" i="39" s="1"/>
  <c r="S38" i="39" s="1"/>
  <c r="I44" i="39"/>
  <c r="T44" i="39" s="1"/>
  <c r="S44" i="39" s="1"/>
  <c r="M21" i="39"/>
  <c r="M27" i="39"/>
  <c r="M33" i="39"/>
  <c r="M39" i="39"/>
  <c r="M45" i="39"/>
  <c r="T45" i="39" s="1"/>
  <c r="S45" i="39" s="1"/>
  <c r="I19" i="39"/>
  <c r="T19" i="39" s="1"/>
  <c r="S19" i="39" s="1"/>
  <c r="R21" i="39"/>
  <c r="V21" i="39" s="1"/>
  <c r="I25" i="39"/>
  <c r="R27" i="39"/>
  <c r="V27" i="39" s="1"/>
  <c r="I31" i="39"/>
  <c r="R33" i="39"/>
  <c r="U33" i="39" s="1"/>
  <c r="I37" i="39"/>
  <c r="R39" i="39"/>
  <c r="V39" i="39" s="1"/>
  <c r="I43" i="39"/>
  <c r="T43" i="39" s="1"/>
  <c r="S43" i="39" s="1"/>
  <c r="R45" i="39"/>
  <c r="V45" i="39" s="1"/>
  <c r="U45" i="39"/>
  <c r="K49" i="39"/>
  <c r="I23" i="39"/>
  <c r="I29" i="39"/>
  <c r="T29" i="39" s="1"/>
  <c r="S29" i="39" s="1"/>
  <c r="I35" i="39"/>
  <c r="T35" i="39" s="1"/>
  <c r="S35" i="39" s="1"/>
  <c r="I41" i="39"/>
  <c r="T41" i="39" s="1"/>
  <c r="S41" i="39" s="1"/>
  <c r="L49" i="39"/>
  <c r="U44" i="39"/>
  <c r="R18" i="39"/>
  <c r="I22" i="39"/>
  <c r="T22" i="39" s="1"/>
  <c r="S22" i="39" s="1"/>
  <c r="R24" i="39"/>
  <c r="V24" i="39" s="1"/>
  <c r="I28" i="39"/>
  <c r="T28" i="39" s="1"/>
  <c r="S28" i="39" s="1"/>
  <c r="R30" i="39"/>
  <c r="V30" i="39" s="1"/>
  <c r="I34" i="39"/>
  <c r="T34" i="39" s="1"/>
  <c r="S34" i="39" s="1"/>
  <c r="R36" i="39"/>
  <c r="V36" i="39" s="1"/>
  <c r="I40" i="39"/>
  <c r="T40" i="39" s="1"/>
  <c r="S40" i="39" s="1"/>
  <c r="R42" i="39"/>
  <c r="V42" i="39" s="1"/>
  <c r="I46" i="39"/>
  <c r="T46" i="39" s="1"/>
  <c r="S46" i="39" s="1"/>
  <c r="U19" i="39"/>
  <c r="H21" i="39"/>
  <c r="U25" i="39"/>
  <c r="H27" i="39"/>
  <c r="U31" i="39"/>
  <c r="H33" i="39"/>
  <c r="U37" i="39"/>
  <c r="H39" i="39"/>
  <c r="U43" i="39"/>
  <c r="H45" i="39"/>
  <c r="I21" i="39"/>
  <c r="I27" i="39"/>
  <c r="I33" i="39"/>
  <c r="I39" i="39"/>
  <c r="H20" i="39"/>
  <c r="H26" i="39"/>
  <c r="H32" i="39"/>
  <c r="H38" i="39"/>
  <c r="V22" i="38"/>
  <c r="U22" i="38"/>
  <c r="M33" i="38"/>
  <c r="V46" i="38"/>
  <c r="U46" i="38"/>
  <c r="M27" i="38"/>
  <c r="M21" i="38"/>
  <c r="V34" i="38"/>
  <c r="U34" i="38"/>
  <c r="I44" i="38"/>
  <c r="T44" i="38" s="1"/>
  <c r="S44" i="38" s="1"/>
  <c r="I38" i="38"/>
  <c r="T38" i="38" s="1"/>
  <c r="S38" i="38" s="1"/>
  <c r="U28" i="38"/>
  <c r="V28" i="38"/>
  <c r="V45" i="38"/>
  <c r="V38" i="38"/>
  <c r="I40" i="38"/>
  <c r="T40" i="38" s="1"/>
  <c r="S40" i="38" s="1"/>
  <c r="I25" i="38"/>
  <c r="T25" i="38" s="1"/>
  <c r="S25" i="38" s="1"/>
  <c r="I31" i="38"/>
  <c r="T31" i="38" s="1"/>
  <c r="S31" i="38" s="1"/>
  <c r="R45" i="38"/>
  <c r="U45" i="38" s="1"/>
  <c r="I24" i="38"/>
  <c r="T24" i="38" s="1"/>
  <c r="S24" i="38" s="1"/>
  <c r="R26" i="38"/>
  <c r="U26" i="38" s="1"/>
  <c r="R32" i="38"/>
  <c r="U32" i="38" s="1"/>
  <c r="I36" i="38"/>
  <c r="I42" i="38"/>
  <c r="T42" i="38" s="1"/>
  <c r="S42" i="38" s="1"/>
  <c r="K49" i="38"/>
  <c r="I23" i="38"/>
  <c r="T23" i="38" s="1"/>
  <c r="S23" i="38" s="1"/>
  <c r="R25" i="38"/>
  <c r="V25" i="38" s="1"/>
  <c r="U38" i="38"/>
  <c r="U44" i="38"/>
  <c r="H21" i="38"/>
  <c r="H27" i="38"/>
  <c r="H33" i="38"/>
  <c r="U37" i="38"/>
  <c r="H39" i="38"/>
  <c r="U43" i="38"/>
  <c r="H45" i="38"/>
  <c r="M39" i="38"/>
  <c r="M45" i="38"/>
  <c r="R21" i="38"/>
  <c r="V21" i="38" s="1"/>
  <c r="R27" i="38"/>
  <c r="U27" i="38" s="1"/>
  <c r="R33" i="38"/>
  <c r="U33" i="38" s="1"/>
  <c r="I37" i="38"/>
  <c r="T37" i="38" s="1"/>
  <c r="S37" i="38" s="1"/>
  <c r="R20" i="38"/>
  <c r="U20" i="38" s="1"/>
  <c r="I30" i="38"/>
  <c r="T30" i="38" s="1"/>
  <c r="S30" i="38" s="1"/>
  <c r="V40" i="38"/>
  <c r="R44" i="38"/>
  <c r="V44" i="38" s="1"/>
  <c r="I47" i="38"/>
  <c r="T47" i="38" s="1"/>
  <c r="S47" i="38" s="1"/>
  <c r="R18" i="38"/>
  <c r="R24" i="38"/>
  <c r="V24" i="38" s="1"/>
  <c r="I28" i="38"/>
  <c r="T28" i="38" s="1"/>
  <c r="S28" i="38" s="1"/>
  <c r="R30" i="38"/>
  <c r="V30" i="38" s="1"/>
  <c r="I34" i="38"/>
  <c r="T34" i="38" s="1"/>
  <c r="S34" i="38" s="1"/>
  <c r="R36" i="38"/>
  <c r="V36" i="38" s="1"/>
  <c r="R42" i="38"/>
  <c r="V42" i="38" s="1"/>
  <c r="I46" i="38"/>
  <c r="T46" i="38" s="1"/>
  <c r="S46" i="38" s="1"/>
  <c r="R48" i="38"/>
  <c r="V48" i="38" s="1"/>
  <c r="I21" i="38"/>
  <c r="R23" i="38"/>
  <c r="I27" i="38"/>
  <c r="R29" i="38"/>
  <c r="I33" i="38"/>
  <c r="T33" i="38" s="1"/>
  <c r="S33" i="38" s="1"/>
  <c r="R35" i="38"/>
  <c r="I39" i="38"/>
  <c r="T39" i="38" s="1"/>
  <c r="S39" i="38" s="1"/>
  <c r="R41" i="38"/>
  <c r="I45" i="38"/>
  <c r="T45" i="38" s="1"/>
  <c r="S45" i="38" s="1"/>
  <c r="R47" i="38"/>
  <c r="I19" i="38"/>
  <c r="T19" i="38" s="1"/>
  <c r="S19" i="38" s="1"/>
  <c r="R39" i="38"/>
  <c r="U39" i="38" s="1"/>
  <c r="I43" i="38"/>
  <c r="T43" i="38" s="1"/>
  <c r="S43" i="38" s="1"/>
  <c r="I18" i="38"/>
  <c r="R38" i="38"/>
  <c r="I48" i="38"/>
  <c r="T48" i="38" s="1"/>
  <c r="S48" i="38" s="1"/>
  <c r="R19" i="38"/>
  <c r="U19" i="38" s="1"/>
  <c r="I29" i="38"/>
  <c r="T29" i="38" s="1"/>
  <c r="S29" i="38" s="1"/>
  <c r="R31" i="38"/>
  <c r="U31" i="38" s="1"/>
  <c r="I35" i="38"/>
  <c r="T35" i="38" s="1"/>
  <c r="S35" i="38" s="1"/>
  <c r="R37" i="38"/>
  <c r="V37" i="38" s="1"/>
  <c r="I41" i="38"/>
  <c r="T41" i="38" s="1"/>
  <c r="S41" i="38" s="1"/>
  <c r="L49" i="38"/>
  <c r="I22" i="38"/>
  <c r="T22" i="38" s="1"/>
  <c r="S22" i="38" s="1"/>
  <c r="H20" i="38"/>
  <c r="H26" i="38"/>
  <c r="H32" i="38"/>
  <c r="H38" i="38"/>
  <c r="T38" i="36"/>
  <c r="S38" i="36" s="1"/>
  <c r="V21" i="36"/>
  <c r="U21" i="36"/>
  <c r="V39" i="36"/>
  <c r="U39" i="36"/>
  <c r="V43" i="36"/>
  <c r="V27" i="36"/>
  <c r="U27" i="36"/>
  <c r="V33" i="36"/>
  <c r="U33" i="36"/>
  <c r="M21" i="36"/>
  <c r="M27" i="36"/>
  <c r="M33" i="36"/>
  <c r="M39" i="36"/>
  <c r="T44" i="36"/>
  <c r="S44" i="36" s="1"/>
  <c r="V31" i="36"/>
  <c r="V44" i="36"/>
  <c r="I20" i="36"/>
  <c r="T20" i="36" s="1"/>
  <c r="S20" i="36" s="1"/>
  <c r="I26" i="36"/>
  <c r="T26" i="36" s="1"/>
  <c r="S26" i="36" s="1"/>
  <c r="I32" i="36"/>
  <c r="U48" i="36"/>
  <c r="I45" i="36"/>
  <c r="T45" i="36" s="1"/>
  <c r="S45" i="36" s="1"/>
  <c r="I39" i="36"/>
  <c r="T39" i="36" s="1"/>
  <c r="S39" i="36" s="1"/>
  <c r="I33" i="36"/>
  <c r="I27" i="36"/>
  <c r="I21" i="36"/>
  <c r="T21" i="36" s="1"/>
  <c r="S21" i="36" s="1"/>
  <c r="I46" i="36"/>
  <c r="T46" i="36" s="1"/>
  <c r="S46" i="36" s="1"/>
  <c r="I40" i="36"/>
  <c r="T40" i="36" s="1"/>
  <c r="S40" i="36" s="1"/>
  <c r="I34" i="36"/>
  <c r="T34" i="36" s="1"/>
  <c r="S34" i="36" s="1"/>
  <c r="I28" i="36"/>
  <c r="I22" i="36"/>
  <c r="T22" i="36" s="1"/>
  <c r="S22" i="36" s="1"/>
  <c r="I47" i="36"/>
  <c r="T47" i="36" s="1"/>
  <c r="S47" i="36" s="1"/>
  <c r="I41" i="36"/>
  <c r="T41" i="36" s="1"/>
  <c r="S41" i="36" s="1"/>
  <c r="I35" i="36"/>
  <c r="T35" i="36" s="1"/>
  <c r="S35" i="36" s="1"/>
  <c r="I29" i="36"/>
  <c r="T29" i="36" s="1"/>
  <c r="S29" i="36" s="1"/>
  <c r="I23" i="36"/>
  <c r="T23" i="36" s="1"/>
  <c r="S23" i="36" s="1"/>
  <c r="I42" i="36"/>
  <c r="T42" i="36" s="1"/>
  <c r="S42" i="36" s="1"/>
  <c r="R47" i="36"/>
  <c r="R41" i="36"/>
  <c r="R35" i="36"/>
  <c r="R29" i="36"/>
  <c r="R23" i="36"/>
  <c r="R48" i="36"/>
  <c r="V48" i="36" s="1"/>
  <c r="R42" i="36"/>
  <c r="V42" i="36" s="1"/>
  <c r="R36" i="36"/>
  <c r="V36" i="36" s="1"/>
  <c r="R30" i="36"/>
  <c r="V30" i="36" s="1"/>
  <c r="R24" i="36"/>
  <c r="V24" i="36" s="1"/>
  <c r="R18" i="36"/>
  <c r="U18" i="36" s="1"/>
  <c r="R43" i="36"/>
  <c r="U43" i="36" s="1"/>
  <c r="R37" i="36"/>
  <c r="V37" i="36" s="1"/>
  <c r="R31" i="36"/>
  <c r="U31" i="36" s="1"/>
  <c r="R25" i="36"/>
  <c r="V25" i="36" s="1"/>
  <c r="R19" i="36"/>
  <c r="U19" i="36" s="1"/>
  <c r="R44" i="36"/>
  <c r="U44" i="36" s="1"/>
  <c r="V20" i="36"/>
  <c r="U20" i="36"/>
  <c r="V26" i="36"/>
  <c r="U26" i="36"/>
  <c r="V32" i="36"/>
  <c r="U32" i="36"/>
  <c r="V38" i="36"/>
  <c r="U38" i="36"/>
  <c r="R40" i="36"/>
  <c r="U46" i="36"/>
  <c r="V45" i="36"/>
  <c r="U45" i="36"/>
  <c r="I18" i="36"/>
  <c r="I24" i="36"/>
  <c r="T24" i="36" s="1"/>
  <c r="S24" i="36" s="1"/>
  <c r="I30" i="36"/>
  <c r="T30" i="36" s="1"/>
  <c r="S30" i="36" s="1"/>
  <c r="I36" i="36"/>
  <c r="T36" i="36" s="1"/>
  <c r="S36" i="36" s="1"/>
  <c r="K49" i="36"/>
  <c r="L49" i="36"/>
  <c r="H20" i="36"/>
  <c r="H26" i="36"/>
  <c r="H32" i="36"/>
  <c r="H38" i="36"/>
  <c r="V44" i="35"/>
  <c r="U44" i="35"/>
  <c r="V27" i="35"/>
  <c r="U27" i="35"/>
  <c r="M27" i="35"/>
  <c r="R47" i="35"/>
  <c r="R41" i="35"/>
  <c r="R35" i="35"/>
  <c r="R29" i="35"/>
  <c r="R23" i="35"/>
  <c r="R48" i="35"/>
  <c r="V48" i="35" s="1"/>
  <c r="R42" i="35"/>
  <c r="V42" i="35" s="1"/>
  <c r="R36" i="35"/>
  <c r="V36" i="35" s="1"/>
  <c r="R30" i="35"/>
  <c r="V30" i="35" s="1"/>
  <c r="R24" i="35"/>
  <c r="V24" i="35" s="1"/>
  <c r="R18" i="35"/>
  <c r="R43" i="35"/>
  <c r="U43" i="35" s="1"/>
  <c r="R37" i="35"/>
  <c r="V37" i="35" s="1"/>
  <c r="R31" i="35"/>
  <c r="V31" i="35" s="1"/>
  <c r="R25" i="35"/>
  <c r="U25" i="35" s="1"/>
  <c r="R19" i="35"/>
  <c r="V19" i="35" s="1"/>
  <c r="R44" i="35"/>
  <c r="R38" i="35"/>
  <c r="V38" i="35" s="1"/>
  <c r="R32" i="35"/>
  <c r="R26" i="35"/>
  <c r="V26" i="35" s="1"/>
  <c r="R20" i="35"/>
  <c r="V20" i="35" s="1"/>
  <c r="U22" i="35"/>
  <c r="I38" i="35"/>
  <c r="T38" i="35" s="1"/>
  <c r="S38" i="35" s="1"/>
  <c r="R40" i="35"/>
  <c r="V25" i="35"/>
  <c r="U18" i="35"/>
  <c r="I26" i="35"/>
  <c r="T26" i="35" s="1"/>
  <c r="S26" i="35" s="1"/>
  <c r="R28" i="35"/>
  <c r="U30" i="35"/>
  <c r="U38" i="35"/>
  <c r="U48" i="35"/>
  <c r="V34" i="35"/>
  <c r="U34" i="35"/>
  <c r="U24" i="35"/>
  <c r="T32" i="35"/>
  <c r="S32" i="35" s="1"/>
  <c r="I45" i="35"/>
  <c r="T45" i="35" s="1"/>
  <c r="S45" i="35" s="1"/>
  <c r="I39" i="35"/>
  <c r="T39" i="35" s="1"/>
  <c r="S39" i="35" s="1"/>
  <c r="I33" i="35"/>
  <c r="I27" i="35"/>
  <c r="T27" i="35" s="1"/>
  <c r="S27" i="35" s="1"/>
  <c r="I21" i="35"/>
  <c r="I23" i="35"/>
  <c r="T23" i="35" s="1"/>
  <c r="S23" i="35" s="1"/>
  <c r="I47" i="35"/>
  <c r="T47" i="35" s="1"/>
  <c r="S47" i="35" s="1"/>
  <c r="I46" i="35"/>
  <c r="T46" i="35" s="1"/>
  <c r="S46" i="35" s="1"/>
  <c r="I40" i="35"/>
  <c r="T40" i="35" s="1"/>
  <c r="S40" i="35" s="1"/>
  <c r="I34" i="35"/>
  <c r="T34" i="35" s="1"/>
  <c r="S34" i="35" s="1"/>
  <c r="I28" i="35"/>
  <c r="I22" i="35"/>
  <c r="T22" i="35" s="1"/>
  <c r="S22" i="35" s="1"/>
  <c r="I41" i="35"/>
  <c r="T41" i="35" s="1"/>
  <c r="S41" i="35" s="1"/>
  <c r="I35" i="35"/>
  <c r="T35" i="35" s="1"/>
  <c r="S35" i="35" s="1"/>
  <c r="I29" i="35"/>
  <c r="T29" i="35" s="1"/>
  <c r="S29" i="35" s="1"/>
  <c r="I48" i="35"/>
  <c r="T48" i="35" s="1"/>
  <c r="S48" i="35" s="1"/>
  <c r="I42" i="35"/>
  <c r="T42" i="35" s="1"/>
  <c r="S42" i="35" s="1"/>
  <c r="I36" i="35"/>
  <c r="T36" i="35" s="1"/>
  <c r="S36" i="35" s="1"/>
  <c r="I30" i="35"/>
  <c r="I24" i="35"/>
  <c r="I18" i="35"/>
  <c r="V32" i="35"/>
  <c r="U32" i="35"/>
  <c r="I25" i="35"/>
  <c r="T25" i="35" s="1"/>
  <c r="S25" i="35" s="1"/>
  <c r="R45" i="35"/>
  <c r="M21" i="35"/>
  <c r="M49" i="35" s="1"/>
  <c r="P3" i="35" s="1"/>
  <c r="M33" i="35"/>
  <c r="R46" i="35"/>
  <c r="V45" i="35"/>
  <c r="U45" i="35"/>
  <c r="R21" i="35"/>
  <c r="V21" i="35" s="1"/>
  <c r="R33" i="35"/>
  <c r="V33" i="35" s="1"/>
  <c r="I19" i="35"/>
  <c r="T19" i="35" s="1"/>
  <c r="S19" i="35" s="1"/>
  <c r="M26" i="35"/>
  <c r="I31" i="35"/>
  <c r="T31" i="35" s="1"/>
  <c r="S31" i="35" s="1"/>
  <c r="I44" i="35"/>
  <c r="U36" i="35"/>
  <c r="V39" i="35"/>
  <c r="U39" i="35"/>
  <c r="M44" i="35"/>
  <c r="K49" i="35"/>
  <c r="L49" i="35"/>
  <c r="H22" i="35"/>
  <c r="H28" i="35"/>
  <c r="H34" i="35"/>
  <c r="H40" i="35"/>
  <c r="H46" i="35"/>
  <c r="U19" i="35"/>
  <c r="U37" i="35"/>
  <c r="H20" i="35"/>
  <c r="H26" i="35"/>
  <c r="H32" i="35"/>
  <c r="H38" i="35"/>
  <c r="I29" i="34"/>
  <c r="T29" i="34" s="1"/>
  <c r="S29" i="34" s="1"/>
  <c r="I45" i="34"/>
  <c r="I39" i="34"/>
  <c r="I33" i="34"/>
  <c r="T33" i="34" s="1"/>
  <c r="S33" i="34" s="1"/>
  <c r="I27" i="34"/>
  <c r="T27" i="34" s="1"/>
  <c r="S27" i="34" s="1"/>
  <c r="I21" i="34"/>
  <c r="I18" i="34"/>
  <c r="I47" i="34"/>
  <c r="T47" i="34" s="1"/>
  <c r="S47" i="34" s="1"/>
  <c r="I46" i="34"/>
  <c r="T46" i="34" s="1"/>
  <c r="S46" i="34" s="1"/>
  <c r="I40" i="34"/>
  <c r="T40" i="34" s="1"/>
  <c r="S40" i="34" s="1"/>
  <c r="I34" i="34"/>
  <c r="T34" i="34" s="1"/>
  <c r="S34" i="34" s="1"/>
  <c r="I28" i="34"/>
  <c r="T28" i="34" s="1"/>
  <c r="S28" i="34" s="1"/>
  <c r="I22" i="34"/>
  <c r="T22" i="34" s="1"/>
  <c r="S22" i="34" s="1"/>
  <c r="I41" i="34"/>
  <c r="T41" i="34" s="1"/>
  <c r="S41" i="34" s="1"/>
  <c r="I35" i="34"/>
  <c r="T35" i="34" s="1"/>
  <c r="S35" i="34" s="1"/>
  <c r="I23" i="34"/>
  <c r="T23" i="34" s="1"/>
  <c r="S23" i="34" s="1"/>
  <c r="I48" i="34"/>
  <c r="T48" i="34" s="1"/>
  <c r="S48" i="34" s="1"/>
  <c r="I42" i="34"/>
  <c r="T42" i="34" s="1"/>
  <c r="S42" i="34" s="1"/>
  <c r="I36" i="34"/>
  <c r="T36" i="34" s="1"/>
  <c r="S36" i="34" s="1"/>
  <c r="I30" i="34"/>
  <c r="I24" i="34"/>
  <c r="I25" i="34"/>
  <c r="T25" i="34" s="1"/>
  <c r="S25" i="34" s="1"/>
  <c r="R47" i="34"/>
  <c r="R41" i="34"/>
  <c r="R35" i="34"/>
  <c r="R29" i="34"/>
  <c r="R23" i="34"/>
  <c r="R48" i="34"/>
  <c r="V48" i="34" s="1"/>
  <c r="R42" i="34"/>
  <c r="V42" i="34" s="1"/>
  <c r="R36" i="34"/>
  <c r="V36" i="34" s="1"/>
  <c r="R30" i="34"/>
  <c r="V30" i="34" s="1"/>
  <c r="R24" i="34"/>
  <c r="V24" i="34" s="1"/>
  <c r="R18" i="34"/>
  <c r="R43" i="34"/>
  <c r="R37" i="34"/>
  <c r="V37" i="34" s="1"/>
  <c r="R31" i="34"/>
  <c r="U31" i="34" s="1"/>
  <c r="R25" i="34"/>
  <c r="V25" i="34" s="1"/>
  <c r="R19" i="34"/>
  <c r="V19" i="34" s="1"/>
  <c r="R44" i="34"/>
  <c r="U44" i="34" s="1"/>
  <c r="R38" i="34"/>
  <c r="U38" i="34" s="1"/>
  <c r="R32" i="34"/>
  <c r="R26" i="34"/>
  <c r="R20" i="34"/>
  <c r="V20" i="34" s="1"/>
  <c r="R28" i="34"/>
  <c r="M39" i="34"/>
  <c r="U36" i="34"/>
  <c r="R39" i="34"/>
  <c r="V39" i="34" s="1"/>
  <c r="M49" i="34"/>
  <c r="P3" i="34" s="1"/>
  <c r="I26" i="34"/>
  <c r="T26" i="34" s="1"/>
  <c r="S26" i="34" s="1"/>
  <c r="I31" i="34"/>
  <c r="T31" i="34" s="1"/>
  <c r="S31" i="34" s="1"/>
  <c r="R34" i="34"/>
  <c r="M21" i="34"/>
  <c r="R21" i="34"/>
  <c r="V21" i="34" s="1"/>
  <c r="V26" i="34"/>
  <c r="U26" i="34"/>
  <c r="V31" i="34"/>
  <c r="I37" i="34"/>
  <c r="T37" i="34" s="1"/>
  <c r="S37" i="34" s="1"/>
  <c r="R40" i="34"/>
  <c r="I32" i="34"/>
  <c r="T32" i="34" s="1"/>
  <c r="S32" i="34" s="1"/>
  <c r="I19" i="34"/>
  <c r="T19" i="34" s="1"/>
  <c r="S19" i="34" s="1"/>
  <c r="M32" i="34"/>
  <c r="I43" i="34"/>
  <c r="T43" i="34" s="1"/>
  <c r="S43" i="34" s="1"/>
  <c r="R46" i="34"/>
  <c r="R45" i="34"/>
  <c r="V45" i="34" s="1"/>
  <c r="V32" i="34"/>
  <c r="U32" i="34"/>
  <c r="I38" i="34"/>
  <c r="T38" i="34" s="1"/>
  <c r="S38" i="34" s="1"/>
  <c r="R22" i="34"/>
  <c r="V43" i="34"/>
  <c r="M45" i="34"/>
  <c r="I20" i="34"/>
  <c r="R27" i="34"/>
  <c r="V27" i="34" s="1"/>
  <c r="V33" i="34"/>
  <c r="U33" i="34"/>
  <c r="I44" i="34"/>
  <c r="T44" i="34" s="1"/>
  <c r="S44" i="34" s="1"/>
  <c r="K49" i="34"/>
  <c r="L49" i="34"/>
  <c r="H22" i="34"/>
  <c r="H28" i="34"/>
  <c r="H34" i="34"/>
  <c r="H40" i="34"/>
  <c r="H46" i="34"/>
  <c r="H21" i="34"/>
  <c r="H27" i="34"/>
  <c r="H33" i="34"/>
  <c r="U37" i="34"/>
  <c r="H39" i="34"/>
  <c r="U43" i="34"/>
  <c r="H45" i="34"/>
  <c r="H20" i="34"/>
  <c r="H26" i="34"/>
  <c r="H32" i="34"/>
  <c r="H38" i="34"/>
  <c r="U45" i="33"/>
  <c r="M33" i="33"/>
  <c r="U43" i="33"/>
  <c r="V43" i="33"/>
  <c r="U48" i="33"/>
  <c r="V19" i="33"/>
  <c r="U19" i="33"/>
  <c r="V38" i="33"/>
  <c r="U38" i="33"/>
  <c r="M43" i="33"/>
  <c r="M19" i="33"/>
  <c r="U31" i="33"/>
  <c r="V31" i="33"/>
  <c r="U36" i="33"/>
  <c r="V48" i="33"/>
  <c r="I47" i="33"/>
  <c r="T47" i="33" s="1"/>
  <c r="S47" i="33" s="1"/>
  <c r="I41" i="33"/>
  <c r="T41" i="33" s="1"/>
  <c r="S41" i="33" s="1"/>
  <c r="I35" i="33"/>
  <c r="T35" i="33" s="1"/>
  <c r="S35" i="33" s="1"/>
  <c r="I29" i="33"/>
  <c r="V26" i="33"/>
  <c r="U26" i="33"/>
  <c r="M31" i="33"/>
  <c r="I44" i="33"/>
  <c r="T44" i="33" s="1"/>
  <c r="S44" i="33" s="1"/>
  <c r="I46" i="33"/>
  <c r="T46" i="33" s="1"/>
  <c r="S46" i="33" s="1"/>
  <c r="I20" i="33"/>
  <c r="T20" i="33" s="1"/>
  <c r="S20" i="33" s="1"/>
  <c r="U24" i="33"/>
  <c r="V36" i="33"/>
  <c r="I32" i="33"/>
  <c r="T32" i="33" s="1"/>
  <c r="S32" i="33" s="1"/>
  <c r="V39" i="33"/>
  <c r="M39" i="33"/>
  <c r="I42" i="33"/>
  <c r="T42" i="33" s="1"/>
  <c r="S42" i="33" s="1"/>
  <c r="V45" i="33"/>
  <c r="M45" i="33"/>
  <c r="I18" i="33"/>
  <c r="U22" i="33"/>
  <c r="V24" i="33"/>
  <c r="V44" i="33"/>
  <c r="U44" i="33"/>
  <c r="U18" i="33"/>
  <c r="L49" i="33"/>
  <c r="V32" i="33"/>
  <c r="U32" i="33"/>
  <c r="V25" i="33"/>
  <c r="U25" i="33"/>
  <c r="U30" i="33"/>
  <c r="T48" i="33"/>
  <c r="S48" i="33" s="1"/>
  <c r="V30" i="33"/>
  <c r="M18" i="33"/>
  <c r="V20" i="33"/>
  <c r="U20" i="33"/>
  <c r="V27" i="33"/>
  <c r="M27" i="33"/>
  <c r="I30" i="33"/>
  <c r="T30" i="33" s="1"/>
  <c r="S30" i="33" s="1"/>
  <c r="U37" i="33"/>
  <c r="V37" i="33"/>
  <c r="I19" i="33"/>
  <c r="R21" i="33"/>
  <c r="U21" i="33" s="1"/>
  <c r="I25" i="33"/>
  <c r="T25" i="33" s="1"/>
  <c r="S25" i="33" s="1"/>
  <c r="R27" i="33"/>
  <c r="U27" i="33" s="1"/>
  <c r="I31" i="33"/>
  <c r="T31" i="33" s="1"/>
  <c r="S31" i="33" s="1"/>
  <c r="R33" i="33"/>
  <c r="V33" i="33" s="1"/>
  <c r="I37" i="33"/>
  <c r="T37" i="33" s="1"/>
  <c r="S37" i="33" s="1"/>
  <c r="R39" i="33"/>
  <c r="U39" i="33" s="1"/>
  <c r="I43" i="33"/>
  <c r="R45" i="33"/>
  <c r="H18" i="33"/>
  <c r="H24" i="33"/>
  <c r="H30" i="33"/>
  <c r="H36" i="33"/>
  <c r="H42" i="33"/>
  <c r="H48" i="33"/>
  <c r="I21" i="33"/>
  <c r="T21" i="33" s="1"/>
  <c r="S21" i="33" s="1"/>
  <c r="R23" i="33"/>
  <c r="U23" i="33" s="1"/>
  <c r="I27" i="33"/>
  <c r="T27" i="33" s="1"/>
  <c r="S27" i="33" s="1"/>
  <c r="R29" i="33"/>
  <c r="U29" i="33" s="1"/>
  <c r="I33" i="33"/>
  <c r="T33" i="33" s="1"/>
  <c r="S33" i="33" s="1"/>
  <c r="R35" i="33"/>
  <c r="U35" i="33" s="1"/>
  <c r="I39" i="33"/>
  <c r="R41" i="33"/>
  <c r="U41" i="33" s="1"/>
  <c r="I45" i="33"/>
  <c r="I22" i="33"/>
  <c r="T22" i="33" s="1"/>
  <c r="S22" i="33" s="1"/>
  <c r="I28" i="33"/>
  <c r="I34" i="33"/>
  <c r="T34" i="33" s="1"/>
  <c r="S34" i="33" s="1"/>
  <c r="I40" i="33"/>
  <c r="T40" i="33" s="1"/>
  <c r="S40" i="33" s="1"/>
  <c r="H20" i="33"/>
  <c r="H26" i="33"/>
  <c r="H32" i="33"/>
  <c r="H38" i="33"/>
  <c r="V40" i="32"/>
  <c r="U40" i="32"/>
  <c r="I45" i="32"/>
  <c r="I39" i="32"/>
  <c r="T39" i="32" s="1"/>
  <c r="S39" i="32" s="1"/>
  <c r="I33" i="32"/>
  <c r="T33" i="32" s="1"/>
  <c r="S33" i="32" s="1"/>
  <c r="I27" i="32"/>
  <c r="T27" i="32" s="1"/>
  <c r="S27" i="32" s="1"/>
  <c r="I21" i="32"/>
  <c r="T21" i="32" s="1"/>
  <c r="S21" i="32" s="1"/>
  <c r="I46" i="32"/>
  <c r="T46" i="32" s="1"/>
  <c r="S46" i="32" s="1"/>
  <c r="I40" i="32"/>
  <c r="T40" i="32" s="1"/>
  <c r="S40" i="32" s="1"/>
  <c r="I34" i="32"/>
  <c r="T34" i="32" s="1"/>
  <c r="S34" i="32" s="1"/>
  <c r="I28" i="32"/>
  <c r="T28" i="32" s="1"/>
  <c r="S28" i="32" s="1"/>
  <c r="I22" i="32"/>
  <c r="T22" i="32" s="1"/>
  <c r="S22" i="32" s="1"/>
  <c r="I47" i="32"/>
  <c r="T47" i="32" s="1"/>
  <c r="S47" i="32" s="1"/>
  <c r="I41" i="32"/>
  <c r="T41" i="32" s="1"/>
  <c r="S41" i="32" s="1"/>
  <c r="I35" i="32"/>
  <c r="T35" i="32" s="1"/>
  <c r="S35" i="32" s="1"/>
  <c r="I29" i="32"/>
  <c r="T29" i="32" s="1"/>
  <c r="S29" i="32" s="1"/>
  <c r="I23" i="32"/>
  <c r="T23" i="32" s="1"/>
  <c r="S23" i="32" s="1"/>
  <c r="I48" i="32"/>
  <c r="T48" i="32" s="1"/>
  <c r="S48" i="32" s="1"/>
  <c r="I42" i="32"/>
  <c r="T42" i="32" s="1"/>
  <c r="S42" i="32" s="1"/>
  <c r="I36" i="32"/>
  <c r="T36" i="32" s="1"/>
  <c r="S36" i="32" s="1"/>
  <c r="I30" i="32"/>
  <c r="T30" i="32" s="1"/>
  <c r="S30" i="32" s="1"/>
  <c r="I24" i="32"/>
  <c r="I18" i="32"/>
  <c r="R47" i="32"/>
  <c r="R41" i="32"/>
  <c r="R35" i="32"/>
  <c r="R29" i="32"/>
  <c r="R23" i="32"/>
  <c r="R48" i="32"/>
  <c r="V48" i="32" s="1"/>
  <c r="R42" i="32"/>
  <c r="V42" i="32" s="1"/>
  <c r="R36" i="32"/>
  <c r="V36" i="32" s="1"/>
  <c r="R30" i="32"/>
  <c r="V30" i="32" s="1"/>
  <c r="R24" i="32"/>
  <c r="V24" i="32" s="1"/>
  <c r="R18" i="32"/>
  <c r="R43" i="32"/>
  <c r="R37" i="32"/>
  <c r="V37" i="32" s="1"/>
  <c r="R31" i="32"/>
  <c r="V31" i="32" s="1"/>
  <c r="R25" i="32"/>
  <c r="U25" i="32" s="1"/>
  <c r="R19" i="32"/>
  <c r="U19" i="32" s="1"/>
  <c r="R44" i="32"/>
  <c r="V44" i="32" s="1"/>
  <c r="R38" i="32"/>
  <c r="U38" i="32" s="1"/>
  <c r="R32" i="32"/>
  <c r="V32" i="32" s="1"/>
  <c r="R26" i="32"/>
  <c r="V26" i="32" s="1"/>
  <c r="R20" i="32"/>
  <c r="V20" i="32" s="1"/>
  <c r="U22" i="32"/>
  <c r="I25" i="32"/>
  <c r="T25" i="32" s="1"/>
  <c r="S25" i="32" s="1"/>
  <c r="U34" i="32"/>
  <c r="I37" i="32"/>
  <c r="T37" i="32" s="1"/>
  <c r="S37" i="32" s="1"/>
  <c r="V45" i="32"/>
  <c r="U45" i="32"/>
  <c r="V25" i="32"/>
  <c r="U18" i="32"/>
  <c r="T26" i="32"/>
  <c r="S26" i="32" s="1"/>
  <c r="V46" i="32"/>
  <c r="U46" i="32"/>
  <c r="V21" i="32"/>
  <c r="U21" i="32"/>
  <c r="V33" i="32"/>
  <c r="U33" i="32"/>
  <c r="V38" i="32"/>
  <c r="U28" i="32"/>
  <c r="V43" i="32"/>
  <c r="I44" i="32"/>
  <c r="T44" i="32" s="1"/>
  <c r="S44" i="32" s="1"/>
  <c r="M45" i="32"/>
  <c r="T38" i="32"/>
  <c r="S38" i="32" s="1"/>
  <c r="T20" i="32"/>
  <c r="S20" i="32" s="1"/>
  <c r="U24" i="32"/>
  <c r="V27" i="32"/>
  <c r="U27" i="32"/>
  <c r="T32" i="32"/>
  <c r="S32" i="32" s="1"/>
  <c r="U36" i="32"/>
  <c r="V39" i="32"/>
  <c r="U39" i="32"/>
  <c r="K49" i="32"/>
  <c r="L49" i="32"/>
  <c r="H22" i="32"/>
  <c r="H49" i="32" s="1"/>
  <c r="H28" i="32"/>
  <c r="H34" i="32"/>
  <c r="H40" i="32"/>
  <c r="H46" i="32"/>
  <c r="U31" i="32"/>
  <c r="U43" i="32"/>
  <c r="H20" i="32"/>
  <c r="H26" i="32"/>
  <c r="H32" i="32"/>
  <c r="H38" i="32"/>
  <c r="V37" i="31"/>
  <c r="U37" i="31"/>
  <c r="T44" i="31"/>
  <c r="S44" i="31" s="1"/>
  <c r="M18" i="31"/>
  <c r="K49" i="31"/>
  <c r="V26" i="31"/>
  <c r="U26" i="31"/>
  <c r="T32" i="31"/>
  <c r="S32" i="31" s="1"/>
  <c r="T38" i="31"/>
  <c r="S38" i="31" s="1"/>
  <c r="V44" i="31"/>
  <c r="U44" i="31"/>
  <c r="V32" i="31"/>
  <c r="U32" i="31"/>
  <c r="V38" i="31"/>
  <c r="U38" i="31"/>
  <c r="U22" i="31"/>
  <c r="M21" i="31"/>
  <c r="T25" i="31"/>
  <c r="S25" i="31" s="1"/>
  <c r="U28" i="31"/>
  <c r="U40" i="31"/>
  <c r="V45" i="31"/>
  <c r="U45" i="31"/>
  <c r="V46" i="31"/>
  <c r="M27" i="31"/>
  <c r="U34" i="31"/>
  <c r="I45" i="31"/>
  <c r="T45" i="31" s="1"/>
  <c r="S45" i="31" s="1"/>
  <c r="I39" i="31"/>
  <c r="I33" i="31"/>
  <c r="T33" i="31" s="1"/>
  <c r="S33" i="31" s="1"/>
  <c r="I27" i="31"/>
  <c r="I21" i="31"/>
  <c r="T21" i="31" s="1"/>
  <c r="S21" i="31" s="1"/>
  <c r="I46" i="31"/>
  <c r="T46" i="31" s="1"/>
  <c r="S46" i="31" s="1"/>
  <c r="I40" i="31"/>
  <c r="T40" i="31" s="1"/>
  <c r="S40" i="31" s="1"/>
  <c r="I34" i="31"/>
  <c r="T34" i="31" s="1"/>
  <c r="S34" i="31" s="1"/>
  <c r="I28" i="31"/>
  <c r="T28" i="31" s="1"/>
  <c r="S28" i="31" s="1"/>
  <c r="I22" i="31"/>
  <c r="T22" i="31" s="1"/>
  <c r="S22" i="31" s="1"/>
  <c r="I47" i="31"/>
  <c r="T47" i="31" s="1"/>
  <c r="S47" i="31" s="1"/>
  <c r="I41" i="31"/>
  <c r="T41" i="31" s="1"/>
  <c r="S41" i="31" s="1"/>
  <c r="I35" i="31"/>
  <c r="T35" i="31" s="1"/>
  <c r="S35" i="31" s="1"/>
  <c r="I29" i="31"/>
  <c r="T29" i="31" s="1"/>
  <c r="S29" i="31" s="1"/>
  <c r="I23" i="31"/>
  <c r="T23" i="31" s="1"/>
  <c r="S23" i="31" s="1"/>
  <c r="I20" i="31"/>
  <c r="T20" i="31" s="1"/>
  <c r="S20" i="31" s="1"/>
  <c r="V25" i="31"/>
  <c r="R27" i="31"/>
  <c r="U27" i="31" s="1"/>
  <c r="I31" i="31"/>
  <c r="T31" i="31" s="1"/>
  <c r="S31" i="31" s="1"/>
  <c r="V33" i="31"/>
  <c r="U33" i="31"/>
  <c r="M39" i="31"/>
  <c r="I43" i="31"/>
  <c r="R31" i="31"/>
  <c r="U31" i="31" s="1"/>
  <c r="R47" i="31"/>
  <c r="R41" i="31"/>
  <c r="R35" i="31"/>
  <c r="R29" i="31"/>
  <c r="R23" i="31"/>
  <c r="R48" i="31"/>
  <c r="V48" i="31" s="1"/>
  <c r="R42" i="31"/>
  <c r="V42" i="31" s="1"/>
  <c r="R36" i="31"/>
  <c r="V36" i="31" s="1"/>
  <c r="R30" i="31"/>
  <c r="V30" i="31" s="1"/>
  <c r="R24" i="31"/>
  <c r="V24" i="31" s="1"/>
  <c r="R18" i="31"/>
  <c r="U18" i="31" s="1"/>
  <c r="R43" i="31"/>
  <c r="R37" i="31"/>
  <c r="R25" i="31"/>
  <c r="U25" i="31" s="1"/>
  <c r="R19" i="31"/>
  <c r="V19" i="31" s="1"/>
  <c r="U21" i="31"/>
  <c r="I37" i="31"/>
  <c r="T37" i="31" s="1"/>
  <c r="S37" i="31" s="1"/>
  <c r="R39" i="31"/>
  <c r="U39" i="31" s="1"/>
  <c r="M43" i="31"/>
  <c r="T19" i="31"/>
  <c r="S19" i="31" s="1"/>
  <c r="V20" i="31"/>
  <c r="U20" i="31"/>
  <c r="V31" i="31"/>
  <c r="R33" i="31"/>
  <c r="M37" i="31"/>
  <c r="V43" i="31"/>
  <c r="U43" i="31"/>
  <c r="L49" i="31"/>
  <c r="H20" i="31"/>
  <c r="H49" i="31" s="1"/>
  <c r="H26" i="31"/>
  <c r="H32" i="31"/>
  <c r="H38" i="31"/>
  <c r="V44" i="29"/>
  <c r="U44" i="29"/>
  <c r="M19" i="29"/>
  <c r="T19" i="29" s="1"/>
  <c r="S19" i="29" s="1"/>
  <c r="I26" i="29"/>
  <c r="T26" i="29" s="1"/>
  <c r="S26" i="29" s="1"/>
  <c r="R47" i="29"/>
  <c r="R41" i="29"/>
  <c r="R35" i="29"/>
  <c r="R29" i="29"/>
  <c r="R23" i="29"/>
  <c r="R48" i="29"/>
  <c r="V48" i="29" s="1"/>
  <c r="R19" i="29"/>
  <c r="V19" i="29" s="1"/>
  <c r="R42" i="29"/>
  <c r="V42" i="29" s="1"/>
  <c r="R36" i="29"/>
  <c r="V36" i="29" s="1"/>
  <c r="R30" i="29"/>
  <c r="V30" i="29" s="1"/>
  <c r="R24" i="29"/>
  <c r="V24" i="29" s="1"/>
  <c r="R18" i="29"/>
  <c r="R43" i="29"/>
  <c r="V43" i="29" s="1"/>
  <c r="R37" i="29"/>
  <c r="V37" i="29" s="1"/>
  <c r="R31" i="29"/>
  <c r="U31" i="29" s="1"/>
  <c r="R25" i="29"/>
  <c r="V25" i="29" s="1"/>
  <c r="R44" i="29"/>
  <c r="R38" i="29"/>
  <c r="V38" i="29" s="1"/>
  <c r="R32" i="29"/>
  <c r="U32" i="29" s="1"/>
  <c r="R26" i="29"/>
  <c r="U26" i="29" s="1"/>
  <c r="M20" i="29"/>
  <c r="R22" i="29"/>
  <c r="M38" i="29"/>
  <c r="T38" i="29" s="1"/>
  <c r="S38" i="29" s="1"/>
  <c r="T18" i="29"/>
  <c r="R20" i="29"/>
  <c r="V20" i="29" s="1"/>
  <c r="M27" i="29"/>
  <c r="R27" i="29"/>
  <c r="U27" i="29" s="1"/>
  <c r="T32" i="29"/>
  <c r="S32" i="29" s="1"/>
  <c r="R34" i="29"/>
  <c r="U36" i="29"/>
  <c r="M39" i="29"/>
  <c r="M21" i="29"/>
  <c r="R39" i="29"/>
  <c r="U39" i="29" s="1"/>
  <c r="T44" i="29"/>
  <c r="S44" i="29" s="1"/>
  <c r="R21" i="29"/>
  <c r="V21" i="29" s="1"/>
  <c r="R28" i="29"/>
  <c r="U30" i="29"/>
  <c r="I20" i="29"/>
  <c r="R33" i="29"/>
  <c r="U33" i="29" s="1"/>
  <c r="U45" i="29"/>
  <c r="V45" i="29"/>
  <c r="R46" i="29"/>
  <c r="I45" i="29"/>
  <c r="T45" i="29" s="1"/>
  <c r="S45" i="29" s="1"/>
  <c r="I39" i="29"/>
  <c r="I33" i="29"/>
  <c r="T33" i="29" s="1"/>
  <c r="S33" i="29" s="1"/>
  <c r="I27" i="29"/>
  <c r="I21" i="29"/>
  <c r="T21" i="29" s="1"/>
  <c r="S21" i="29" s="1"/>
  <c r="I35" i="29"/>
  <c r="T35" i="29" s="1"/>
  <c r="S35" i="29" s="1"/>
  <c r="I29" i="29"/>
  <c r="T29" i="29" s="1"/>
  <c r="S29" i="29" s="1"/>
  <c r="I23" i="29"/>
  <c r="I48" i="29"/>
  <c r="T48" i="29" s="1"/>
  <c r="S48" i="29" s="1"/>
  <c r="I42" i="29"/>
  <c r="T42" i="29" s="1"/>
  <c r="S42" i="29" s="1"/>
  <c r="I46" i="29"/>
  <c r="T46" i="29" s="1"/>
  <c r="S46" i="29" s="1"/>
  <c r="I40" i="29"/>
  <c r="T40" i="29" s="1"/>
  <c r="S40" i="29" s="1"/>
  <c r="I34" i="29"/>
  <c r="T34" i="29" s="1"/>
  <c r="S34" i="29" s="1"/>
  <c r="I28" i="29"/>
  <c r="T28" i="29" s="1"/>
  <c r="S28" i="29" s="1"/>
  <c r="I22" i="29"/>
  <c r="T22" i="29" s="1"/>
  <c r="S22" i="29" s="1"/>
  <c r="I47" i="29"/>
  <c r="T47" i="29" s="1"/>
  <c r="S47" i="29" s="1"/>
  <c r="I41" i="29"/>
  <c r="T41" i="29" s="1"/>
  <c r="S41" i="29" s="1"/>
  <c r="I36" i="29"/>
  <c r="T36" i="29" s="1"/>
  <c r="S36" i="29" s="1"/>
  <c r="I30" i="29"/>
  <c r="T30" i="29" s="1"/>
  <c r="S30" i="29" s="1"/>
  <c r="I24" i="29"/>
  <c r="R40" i="29"/>
  <c r="L49" i="29"/>
  <c r="H21" i="29"/>
  <c r="H27" i="29"/>
  <c r="H33" i="29"/>
  <c r="H39" i="29"/>
  <c r="H45" i="29"/>
  <c r="K49" i="29"/>
  <c r="H20" i="29"/>
  <c r="H26" i="29"/>
  <c r="H32" i="29"/>
  <c r="H38" i="29"/>
  <c r="U42" i="28"/>
  <c r="V46" i="28"/>
  <c r="U46" i="28"/>
  <c r="I38" i="28"/>
  <c r="I32" i="28"/>
  <c r="T32" i="28" s="1"/>
  <c r="S32" i="28" s="1"/>
  <c r="I26" i="28"/>
  <c r="T26" i="28" s="1"/>
  <c r="S26" i="28" s="1"/>
  <c r="I42" i="28"/>
  <c r="T42" i="28" s="1"/>
  <c r="S42" i="28" s="1"/>
  <c r="U39" i="28"/>
  <c r="U21" i="28"/>
  <c r="M21" i="28"/>
  <c r="V21" i="28"/>
  <c r="I44" i="28"/>
  <c r="T44" i="28" s="1"/>
  <c r="S44" i="28" s="1"/>
  <c r="U48" i="28"/>
  <c r="V22" i="28"/>
  <c r="U22" i="28"/>
  <c r="U30" i="28"/>
  <c r="V45" i="28"/>
  <c r="M45" i="28"/>
  <c r="I20" i="28"/>
  <c r="T20" i="28" s="1"/>
  <c r="S20" i="28" s="1"/>
  <c r="M27" i="28"/>
  <c r="M39" i="28"/>
  <c r="I19" i="28"/>
  <c r="T19" i="28" s="1"/>
  <c r="S19" i="28" s="1"/>
  <c r="I31" i="28"/>
  <c r="T31" i="28" s="1"/>
  <c r="S31" i="28" s="1"/>
  <c r="R33" i="28"/>
  <c r="U33" i="28" s="1"/>
  <c r="I37" i="28"/>
  <c r="T37" i="28" s="1"/>
  <c r="S37" i="28" s="1"/>
  <c r="R39" i="28"/>
  <c r="R45" i="28"/>
  <c r="U45" i="28" s="1"/>
  <c r="U28" i="28"/>
  <c r="U34" i="28"/>
  <c r="U40" i="28"/>
  <c r="I24" i="28"/>
  <c r="T24" i="28" s="1"/>
  <c r="S24" i="28" s="1"/>
  <c r="R26" i="28"/>
  <c r="V26" i="28" s="1"/>
  <c r="I48" i="28"/>
  <c r="T48" i="28" s="1"/>
  <c r="S48" i="28" s="1"/>
  <c r="R37" i="28"/>
  <c r="V37" i="28" s="1"/>
  <c r="V39" i="28"/>
  <c r="I41" i="28"/>
  <c r="T41" i="28" s="1"/>
  <c r="S41" i="28" s="1"/>
  <c r="L49" i="28"/>
  <c r="M18" i="28"/>
  <c r="H22" i="28"/>
  <c r="H28" i="28"/>
  <c r="U32" i="28"/>
  <c r="H34" i="28"/>
  <c r="H40" i="28"/>
  <c r="H46" i="28"/>
  <c r="I23" i="28"/>
  <c r="T23" i="28" s="1"/>
  <c r="S23" i="28" s="1"/>
  <c r="R25" i="28"/>
  <c r="V25" i="28" s="1"/>
  <c r="R31" i="28"/>
  <c r="V31" i="28" s="1"/>
  <c r="I47" i="28"/>
  <c r="T47" i="28" s="1"/>
  <c r="S47" i="28" s="1"/>
  <c r="R18" i="28"/>
  <c r="I22" i="28"/>
  <c r="T22" i="28" s="1"/>
  <c r="S22" i="28" s="1"/>
  <c r="R24" i="28"/>
  <c r="V24" i="28" s="1"/>
  <c r="I28" i="28"/>
  <c r="T28" i="28" s="1"/>
  <c r="S28" i="28" s="1"/>
  <c r="R30" i="28"/>
  <c r="V30" i="28" s="1"/>
  <c r="I34" i="28"/>
  <c r="T34" i="28" s="1"/>
  <c r="S34" i="28" s="1"/>
  <c r="R36" i="28"/>
  <c r="V36" i="28" s="1"/>
  <c r="I40" i="28"/>
  <c r="T40" i="28" s="1"/>
  <c r="S40" i="28" s="1"/>
  <c r="R42" i="28"/>
  <c r="V42" i="28" s="1"/>
  <c r="I46" i="28"/>
  <c r="T46" i="28" s="1"/>
  <c r="S46" i="28" s="1"/>
  <c r="R48" i="28"/>
  <c r="V48" i="28" s="1"/>
  <c r="R19" i="28"/>
  <c r="V19" i="28" s="1"/>
  <c r="I29" i="28"/>
  <c r="T29" i="28" s="1"/>
  <c r="S29" i="28" s="1"/>
  <c r="U19" i="28"/>
  <c r="U25" i="28"/>
  <c r="U43" i="28"/>
  <c r="I36" i="28"/>
  <c r="T36" i="28" s="1"/>
  <c r="S36" i="28" s="1"/>
  <c r="I35" i="28"/>
  <c r="T35" i="28" s="1"/>
  <c r="S35" i="28" s="1"/>
  <c r="I21" i="28"/>
  <c r="R23" i="28"/>
  <c r="I27" i="28"/>
  <c r="R29" i="28"/>
  <c r="I33" i="28"/>
  <c r="R35" i="28"/>
  <c r="I39" i="28"/>
  <c r="R41" i="28"/>
  <c r="I45" i="28"/>
  <c r="T45" i="28" s="1"/>
  <c r="S45" i="28" s="1"/>
  <c r="R47" i="28"/>
  <c r="M33" i="28"/>
  <c r="I25" i="28"/>
  <c r="T25" i="28" s="1"/>
  <c r="S25" i="28" s="1"/>
  <c r="I43" i="28"/>
  <c r="T43" i="28" s="1"/>
  <c r="S43" i="28" s="1"/>
  <c r="I18" i="28"/>
  <c r="R20" i="28"/>
  <c r="U20" i="28" s="1"/>
  <c r="I30" i="28"/>
  <c r="T30" i="28" s="1"/>
  <c r="S30" i="28" s="1"/>
  <c r="R32" i="28"/>
  <c r="V32" i="28" s="1"/>
  <c r="R38" i="28"/>
  <c r="V38" i="28" s="1"/>
  <c r="R44" i="28"/>
  <c r="U44" i="28" s="1"/>
  <c r="U27" i="28"/>
  <c r="H20" i="28"/>
  <c r="H26" i="28"/>
  <c r="H32" i="28"/>
  <c r="H38" i="28"/>
  <c r="I45" i="27"/>
  <c r="T45" i="27" s="1"/>
  <c r="S45" i="27" s="1"/>
  <c r="I39" i="27"/>
  <c r="I33" i="27"/>
  <c r="I27" i="27"/>
  <c r="T27" i="27" s="1"/>
  <c r="S27" i="27" s="1"/>
  <c r="I21" i="27"/>
  <c r="I47" i="27"/>
  <c r="T47" i="27" s="1"/>
  <c r="S47" i="27" s="1"/>
  <c r="I23" i="27"/>
  <c r="T23" i="27" s="1"/>
  <c r="S23" i="27" s="1"/>
  <c r="I46" i="27"/>
  <c r="T46" i="27" s="1"/>
  <c r="S46" i="27" s="1"/>
  <c r="I40" i="27"/>
  <c r="T40" i="27" s="1"/>
  <c r="S40" i="27" s="1"/>
  <c r="I34" i="27"/>
  <c r="T34" i="27" s="1"/>
  <c r="S34" i="27" s="1"/>
  <c r="I28" i="27"/>
  <c r="T28" i="27" s="1"/>
  <c r="S28" i="27" s="1"/>
  <c r="I22" i="27"/>
  <c r="T22" i="27" s="1"/>
  <c r="S22" i="27" s="1"/>
  <c r="I41" i="27"/>
  <c r="T41" i="27" s="1"/>
  <c r="S41" i="27" s="1"/>
  <c r="I35" i="27"/>
  <c r="T35" i="27" s="1"/>
  <c r="S35" i="27" s="1"/>
  <c r="I29" i="27"/>
  <c r="T29" i="27" s="1"/>
  <c r="S29" i="27" s="1"/>
  <c r="I48" i="27"/>
  <c r="T48" i="27" s="1"/>
  <c r="S48" i="27" s="1"/>
  <c r="I42" i="27"/>
  <c r="T42" i="27" s="1"/>
  <c r="S42" i="27" s="1"/>
  <c r="I36" i="27"/>
  <c r="I30" i="27"/>
  <c r="T30" i="27" s="1"/>
  <c r="S30" i="27" s="1"/>
  <c r="I24" i="27"/>
  <c r="I18" i="27"/>
  <c r="V20" i="27"/>
  <c r="U20" i="27"/>
  <c r="V31" i="27"/>
  <c r="R25" i="27"/>
  <c r="V25" i="27" s="1"/>
  <c r="R47" i="27"/>
  <c r="R41" i="27"/>
  <c r="R35" i="27"/>
  <c r="R29" i="27"/>
  <c r="R23" i="27"/>
  <c r="R48" i="27"/>
  <c r="V48" i="27" s="1"/>
  <c r="R42" i="27"/>
  <c r="V42" i="27" s="1"/>
  <c r="R36" i="27"/>
  <c r="V36" i="27" s="1"/>
  <c r="R30" i="27"/>
  <c r="V30" i="27" s="1"/>
  <c r="R24" i="27"/>
  <c r="V24" i="27" s="1"/>
  <c r="R18" i="27"/>
  <c r="U18" i="27" s="1"/>
  <c r="R43" i="27"/>
  <c r="U43" i="27" s="1"/>
  <c r="R37" i="27"/>
  <c r="V37" i="27" s="1"/>
  <c r="R31" i="27"/>
  <c r="R19" i="27"/>
  <c r="R44" i="27"/>
  <c r="R38" i="27"/>
  <c r="U38" i="27" s="1"/>
  <c r="R32" i="27"/>
  <c r="V32" i="27" s="1"/>
  <c r="R26" i="27"/>
  <c r="V26" i="27" s="1"/>
  <c r="R20" i="27"/>
  <c r="M20" i="27"/>
  <c r="R27" i="27"/>
  <c r="V27" i="27" s="1"/>
  <c r="I32" i="27"/>
  <c r="T32" i="27" s="1"/>
  <c r="S32" i="27" s="1"/>
  <c r="I25" i="27"/>
  <c r="T25" i="27" s="1"/>
  <c r="S25" i="27" s="1"/>
  <c r="R40" i="27"/>
  <c r="R45" i="27"/>
  <c r="M21" i="27"/>
  <c r="I26" i="27"/>
  <c r="T26" i="27" s="1"/>
  <c r="S26" i="27" s="1"/>
  <c r="R28" i="27"/>
  <c r="I38" i="27"/>
  <c r="T38" i="27" s="1"/>
  <c r="S38" i="27" s="1"/>
  <c r="R21" i="27"/>
  <c r="U21" i="27" s="1"/>
  <c r="U33" i="27"/>
  <c r="I43" i="27"/>
  <c r="T43" i="27" s="1"/>
  <c r="S43" i="27" s="1"/>
  <c r="I19" i="27"/>
  <c r="T19" i="27" s="1"/>
  <c r="S19" i="27" s="1"/>
  <c r="U26" i="27"/>
  <c r="M33" i="27"/>
  <c r="V38" i="27"/>
  <c r="R46" i="27"/>
  <c r="R33" i="27"/>
  <c r="V33" i="27" s="1"/>
  <c r="V45" i="27"/>
  <c r="U45" i="27"/>
  <c r="V19" i="27"/>
  <c r="I44" i="27"/>
  <c r="T44" i="27" s="1"/>
  <c r="S44" i="27" s="1"/>
  <c r="I37" i="27"/>
  <c r="T37" i="27" s="1"/>
  <c r="S37" i="27" s="1"/>
  <c r="I20" i="27"/>
  <c r="R22" i="27"/>
  <c r="I31" i="27"/>
  <c r="T31" i="27" s="1"/>
  <c r="S31" i="27" s="1"/>
  <c r="V39" i="27"/>
  <c r="U39" i="27"/>
  <c r="M44" i="27"/>
  <c r="R34" i="27"/>
  <c r="U36" i="27"/>
  <c r="M39" i="27"/>
  <c r="V44" i="27"/>
  <c r="U44" i="27"/>
  <c r="K49" i="27"/>
  <c r="L49" i="27"/>
  <c r="H22" i="27"/>
  <c r="H28" i="27"/>
  <c r="H34" i="27"/>
  <c r="H40" i="27"/>
  <c r="H46" i="27"/>
  <c r="U19" i="27"/>
  <c r="U31" i="27"/>
  <c r="U37" i="27"/>
  <c r="H20" i="27"/>
  <c r="H26" i="27"/>
  <c r="H32" i="27"/>
  <c r="H38" i="27"/>
  <c r="V46" i="26"/>
  <c r="U46" i="26"/>
  <c r="V21" i="26"/>
  <c r="U21" i="26"/>
  <c r="U30" i="26"/>
  <c r="V33" i="26"/>
  <c r="U33" i="26"/>
  <c r="T38" i="26"/>
  <c r="S38" i="26" s="1"/>
  <c r="M21" i="26"/>
  <c r="M33" i="26"/>
  <c r="I19" i="26"/>
  <c r="T19" i="26" s="1"/>
  <c r="S19" i="26" s="1"/>
  <c r="U28" i="26"/>
  <c r="I31" i="26"/>
  <c r="T31" i="26" s="1"/>
  <c r="S31" i="26" s="1"/>
  <c r="U40" i="26"/>
  <c r="I43" i="26"/>
  <c r="T43" i="26" s="1"/>
  <c r="S43" i="26" s="1"/>
  <c r="I20" i="26"/>
  <c r="T20" i="26" s="1"/>
  <c r="S20" i="26" s="1"/>
  <c r="R22" i="26"/>
  <c r="U24" i="26"/>
  <c r="V27" i="26"/>
  <c r="U27" i="26"/>
  <c r="I32" i="26"/>
  <c r="T32" i="26" s="1"/>
  <c r="S32" i="26" s="1"/>
  <c r="R34" i="26"/>
  <c r="V39" i="26"/>
  <c r="U39" i="26"/>
  <c r="V45" i="26"/>
  <c r="U45" i="26"/>
  <c r="I28" i="26"/>
  <c r="T28" i="26" s="1"/>
  <c r="S28" i="26" s="1"/>
  <c r="I45" i="26"/>
  <c r="T45" i="26" s="1"/>
  <c r="S45" i="26" s="1"/>
  <c r="I39" i="26"/>
  <c r="T39" i="26" s="1"/>
  <c r="S39" i="26" s="1"/>
  <c r="I33" i="26"/>
  <c r="T33" i="26" s="1"/>
  <c r="S33" i="26" s="1"/>
  <c r="I27" i="26"/>
  <c r="T27" i="26" s="1"/>
  <c r="S27" i="26" s="1"/>
  <c r="I21" i="26"/>
  <c r="I46" i="26"/>
  <c r="T46" i="26" s="1"/>
  <c r="S46" i="26" s="1"/>
  <c r="I40" i="26"/>
  <c r="T40" i="26" s="1"/>
  <c r="S40" i="26" s="1"/>
  <c r="I34" i="26"/>
  <c r="T34" i="26" s="1"/>
  <c r="S34" i="26" s="1"/>
  <c r="I22" i="26"/>
  <c r="T22" i="26" s="1"/>
  <c r="S22" i="26" s="1"/>
  <c r="I48" i="26"/>
  <c r="T48" i="26" s="1"/>
  <c r="S48" i="26" s="1"/>
  <c r="I47" i="26"/>
  <c r="T47" i="26" s="1"/>
  <c r="S47" i="26" s="1"/>
  <c r="I41" i="26"/>
  <c r="T41" i="26" s="1"/>
  <c r="S41" i="26" s="1"/>
  <c r="I35" i="26"/>
  <c r="T35" i="26" s="1"/>
  <c r="S35" i="26" s="1"/>
  <c r="I29" i="26"/>
  <c r="T29" i="26" s="1"/>
  <c r="S29" i="26" s="1"/>
  <c r="I23" i="26"/>
  <c r="T23" i="26" s="1"/>
  <c r="S23" i="26" s="1"/>
  <c r="I42" i="26"/>
  <c r="T42" i="26" s="1"/>
  <c r="S42" i="26" s="1"/>
  <c r="I36" i="26"/>
  <c r="T36" i="26" s="1"/>
  <c r="S36" i="26" s="1"/>
  <c r="I30" i="26"/>
  <c r="T30" i="26" s="1"/>
  <c r="S30" i="26" s="1"/>
  <c r="I24" i="26"/>
  <c r="T24" i="26" s="1"/>
  <c r="S24" i="26" s="1"/>
  <c r="I18" i="26"/>
  <c r="R36" i="26"/>
  <c r="V36" i="26" s="1"/>
  <c r="R47" i="26"/>
  <c r="R41" i="26"/>
  <c r="R35" i="26"/>
  <c r="R29" i="26"/>
  <c r="R23" i="26"/>
  <c r="R48" i="26"/>
  <c r="V48" i="26" s="1"/>
  <c r="R42" i="26"/>
  <c r="V42" i="26" s="1"/>
  <c r="R30" i="26"/>
  <c r="V30" i="26" s="1"/>
  <c r="R24" i="26"/>
  <c r="V24" i="26" s="1"/>
  <c r="R18" i="26"/>
  <c r="R43" i="26"/>
  <c r="V43" i="26" s="1"/>
  <c r="R37" i="26"/>
  <c r="V37" i="26" s="1"/>
  <c r="R31" i="26"/>
  <c r="V31" i="26" s="1"/>
  <c r="R25" i="26"/>
  <c r="V25" i="26" s="1"/>
  <c r="R19" i="26"/>
  <c r="U19" i="26" s="1"/>
  <c r="R44" i="26"/>
  <c r="V44" i="26" s="1"/>
  <c r="R38" i="26"/>
  <c r="V38" i="26" s="1"/>
  <c r="R32" i="26"/>
  <c r="V32" i="26" s="1"/>
  <c r="R26" i="26"/>
  <c r="V26" i="26" s="1"/>
  <c r="R20" i="26"/>
  <c r="U20" i="26" s="1"/>
  <c r="I25" i="26"/>
  <c r="T25" i="26" s="1"/>
  <c r="S25" i="26" s="1"/>
  <c r="I37" i="26"/>
  <c r="T37" i="26" s="1"/>
  <c r="S37" i="26" s="1"/>
  <c r="K49" i="26"/>
  <c r="L49" i="26"/>
  <c r="H22" i="26"/>
  <c r="H28" i="26"/>
  <c r="H34" i="26"/>
  <c r="H40" i="26"/>
  <c r="H46" i="26"/>
  <c r="H20" i="26"/>
  <c r="H26" i="26"/>
  <c r="H32" i="26"/>
  <c r="H38" i="26"/>
  <c r="V27" i="24"/>
  <c r="U27" i="24"/>
  <c r="T38" i="24"/>
  <c r="S38" i="24" s="1"/>
  <c r="M27" i="24"/>
  <c r="M21" i="24"/>
  <c r="I25" i="24"/>
  <c r="T25" i="24" s="1"/>
  <c r="S25" i="24" s="1"/>
  <c r="U40" i="24"/>
  <c r="I43" i="24"/>
  <c r="T43" i="24" s="1"/>
  <c r="S43" i="24" s="1"/>
  <c r="R21" i="24"/>
  <c r="I32" i="24"/>
  <c r="T32" i="24" s="1"/>
  <c r="S32" i="24" s="1"/>
  <c r="I19" i="24"/>
  <c r="T19" i="24" s="1"/>
  <c r="S19" i="24" s="1"/>
  <c r="U39" i="24"/>
  <c r="V39" i="24"/>
  <c r="I26" i="24"/>
  <c r="U32" i="24"/>
  <c r="V32" i="24"/>
  <c r="R34" i="24"/>
  <c r="M39" i="24"/>
  <c r="I44" i="24"/>
  <c r="R46" i="24"/>
  <c r="I20" i="24"/>
  <c r="T20" i="24" s="1"/>
  <c r="S20" i="24" s="1"/>
  <c r="I45" i="24"/>
  <c r="T45" i="24" s="1"/>
  <c r="S45" i="24" s="1"/>
  <c r="I39" i="24"/>
  <c r="I33" i="24"/>
  <c r="I27" i="24"/>
  <c r="T27" i="24" s="1"/>
  <c r="S27" i="24" s="1"/>
  <c r="I21" i="24"/>
  <c r="T21" i="24" s="1"/>
  <c r="S21" i="24" s="1"/>
  <c r="I41" i="24"/>
  <c r="T41" i="24" s="1"/>
  <c r="S41" i="24" s="1"/>
  <c r="I35" i="24"/>
  <c r="T35" i="24" s="1"/>
  <c r="S35" i="24" s="1"/>
  <c r="I29" i="24"/>
  <c r="T29" i="24" s="1"/>
  <c r="S29" i="24" s="1"/>
  <c r="I23" i="24"/>
  <c r="T23" i="24" s="1"/>
  <c r="S23" i="24" s="1"/>
  <c r="I48" i="24"/>
  <c r="T48" i="24" s="1"/>
  <c r="S48" i="24" s="1"/>
  <c r="I42" i="24"/>
  <c r="T42" i="24" s="1"/>
  <c r="S42" i="24" s="1"/>
  <c r="I36" i="24"/>
  <c r="T36" i="24" s="1"/>
  <c r="S36" i="24" s="1"/>
  <c r="I46" i="24"/>
  <c r="T46" i="24" s="1"/>
  <c r="S46" i="24" s="1"/>
  <c r="I40" i="24"/>
  <c r="T40" i="24" s="1"/>
  <c r="S40" i="24" s="1"/>
  <c r="I34" i="24"/>
  <c r="I28" i="24"/>
  <c r="T28" i="24" s="1"/>
  <c r="S28" i="24" s="1"/>
  <c r="I22" i="24"/>
  <c r="T22" i="24" s="1"/>
  <c r="S22" i="24" s="1"/>
  <c r="I47" i="24"/>
  <c r="T47" i="24" s="1"/>
  <c r="S47" i="24" s="1"/>
  <c r="M26" i="24"/>
  <c r="I37" i="24"/>
  <c r="T37" i="24" s="1"/>
  <c r="S37" i="24" s="1"/>
  <c r="M44" i="24"/>
  <c r="R47" i="24"/>
  <c r="R41" i="24"/>
  <c r="R35" i="24"/>
  <c r="R29" i="24"/>
  <c r="R23" i="24"/>
  <c r="R43" i="24"/>
  <c r="V43" i="24" s="1"/>
  <c r="R37" i="24"/>
  <c r="U37" i="24" s="1"/>
  <c r="R31" i="24"/>
  <c r="V31" i="24" s="1"/>
  <c r="R25" i="24"/>
  <c r="R19" i="24"/>
  <c r="V19" i="24" s="1"/>
  <c r="R44" i="24"/>
  <c r="R38" i="24"/>
  <c r="R48" i="24"/>
  <c r="R42" i="24"/>
  <c r="R36" i="24"/>
  <c r="V36" i="24" s="1"/>
  <c r="R30" i="24"/>
  <c r="V30" i="24" s="1"/>
  <c r="R24" i="24"/>
  <c r="V24" i="24" s="1"/>
  <c r="R18" i="24"/>
  <c r="U20" i="24"/>
  <c r="V20" i="24"/>
  <c r="R22" i="24"/>
  <c r="I24" i="24"/>
  <c r="T24" i="24" s="1"/>
  <c r="S24" i="24" s="1"/>
  <c r="R26" i="24"/>
  <c r="V33" i="24"/>
  <c r="U33" i="24"/>
  <c r="M33" i="24"/>
  <c r="V45" i="24"/>
  <c r="U45" i="24"/>
  <c r="K49" i="24"/>
  <c r="L49" i="24"/>
  <c r="H21" i="24"/>
  <c r="H27" i="24"/>
  <c r="H33" i="24"/>
  <c r="H39" i="24"/>
  <c r="H45" i="24"/>
  <c r="H20" i="24"/>
  <c r="H26" i="24"/>
  <c r="H32" i="24"/>
  <c r="H38" i="24"/>
  <c r="S18" i="21"/>
  <c r="T42" i="21"/>
  <c r="S42" i="21" s="1"/>
  <c r="U48" i="21"/>
  <c r="I20" i="21"/>
  <c r="T20" i="21" s="1"/>
  <c r="S20" i="21" s="1"/>
  <c r="I26" i="21"/>
  <c r="T26" i="21" s="1"/>
  <c r="S26" i="21" s="1"/>
  <c r="I32" i="21"/>
  <c r="T32" i="21" s="1"/>
  <c r="S32" i="21" s="1"/>
  <c r="I38" i="21"/>
  <c r="T38" i="21" s="1"/>
  <c r="S38" i="21" s="1"/>
  <c r="I44" i="21"/>
  <c r="T44" i="21" s="1"/>
  <c r="S44" i="21" s="1"/>
  <c r="M21" i="21"/>
  <c r="M27" i="21"/>
  <c r="M33" i="21"/>
  <c r="M39" i="21"/>
  <c r="M45" i="21"/>
  <c r="T45" i="21" s="1"/>
  <c r="S45" i="21" s="1"/>
  <c r="I19" i="21"/>
  <c r="T19" i="21" s="1"/>
  <c r="S19" i="21" s="1"/>
  <c r="R21" i="21"/>
  <c r="U21" i="21" s="1"/>
  <c r="I25" i="21"/>
  <c r="T25" i="21" s="1"/>
  <c r="S25" i="21" s="1"/>
  <c r="R27" i="21"/>
  <c r="V27" i="21" s="1"/>
  <c r="I31" i="21"/>
  <c r="T31" i="21" s="1"/>
  <c r="S31" i="21" s="1"/>
  <c r="R33" i="21"/>
  <c r="V33" i="21" s="1"/>
  <c r="I37" i="21"/>
  <c r="T37" i="21" s="1"/>
  <c r="S37" i="21" s="1"/>
  <c r="R39" i="21"/>
  <c r="V39" i="21" s="1"/>
  <c r="I43" i="21"/>
  <c r="T43" i="21" s="1"/>
  <c r="S43" i="21" s="1"/>
  <c r="R45" i="21"/>
  <c r="U45" i="21" s="1"/>
  <c r="I30" i="21"/>
  <c r="T30" i="21" s="1"/>
  <c r="S30" i="21" s="1"/>
  <c r="U27" i="21"/>
  <c r="U39" i="21"/>
  <c r="K49" i="21"/>
  <c r="I29" i="21"/>
  <c r="T29" i="21" s="1"/>
  <c r="S29" i="21" s="1"/>
  <c r="L49" i="21"/>
  <c r="H22" i="21"/>
  <c r="H28" i="21"/>
  <c r="H34" i="21"/>
  <c r="H40" i="21"/>
  <c r="H46" i="21"/>
  <c r="R18" i="21"/>
  <c r="I22" i="21"/>
  <c r="T22" i="21" s="1"/>
  <c r="S22" i="21" s="1"/>
  <c r="R24" i="21"/>
  <c r="I28" i="21"/>
  <c r="T28" i="21" s="1"/>
  <c r="S28" i="21" s="1"/>
  <c r="R30" i="21"/>
  <c r="V30" i="21" s="1"/>
  <c r="I34" i="21"/>
  <c r="T34" i="21" s="1"/>
  <c r="S34" i="21" s="1"/>
  <c r="R36" i="21"/>
  <c r="I40" i="21"/>
  <c r="T40" i="21" s="1"/>
  <c r="S40" i="21" s="1"/>
  <c r="R42" i="21"/>
  <c r="V42" i="21" s="1"/>
  <c r="I46" i="21"/>
  <c r="T46" i="21" s="1"/>
  <c r="S46" i="21" s="1"/>
  <c r="R48" i="21"/>
  <c r="V48" i="21" s="1"/>
  <c r="I23" i="21"/>
  <c r="T23" i="21" s="1"/>
  <c r="S23" i="21" s="1"/>
  <c r="I47" i="21"/>
  <c r="T47" i="21" s="1"/>
  <c r="S47" i="21" s="1"/>
  <c r="U19" i="21"/>
  <c r="H21" i="21"/>
  <c r="U25" i="21"/>
  <c r="H27" i="21"/>
  <c r="U31" i="21"/>
  <c r="H33" i="21"/>
  <c r="U37" i="21"/>
  <c r="H39" i="21"/>
  <c r="U43" i="21"/>
  <c r="H45" i="21"/>
  <c r="I35" i="21"/>
  <c r="T35" i="21" s="1"/>
  <c r="S35" i="21" s="1"/>
  <c r="I41" i="21"/>
  <c r="T41" i="21" s="1"/>
  <c r="S41" i="21" s="1"/>
  <c r="I21" i="21"/>
  <c r="T21" i="21" s="1"/>
  <c r="S21" i="21" s="1"/>
  <c r="R23" i="21"/>
  <c r="I27" i="21"/>
  <c r="T27" i="21" s="1"/>
  <c r="S27" i="21" s="1"/>
  <c r="R29" i="21"/>
  <c r="I33" i="21"/>
  <c r="R35" i="21"/>
  <c r="I39" i="21"/>
  <c r="R41" i="21"/>
  <c r="H20" i="21"/>
  <c r="H26" i="21"/>
  <c r="H32" i="21"/>
  <c r="H38" i="21"/>
  <c r="V45" i="18"/>
  <c r="U45" i="18"/>
  <c r="V18" i="18"/>
  <c r="I20" i="18"/>
  <c r="T20" i="18" s="1"/>
  <c r="S20" i="18" s="1"/>
  <c r="V24" i="18"/>
  <c r="I26" i="18"/>
  <c r="T26" i="18" s="1"/>
  <c r="S26" i="18" s="1"/>
  <c r="V30" i="18"/>
  <c r="I32" i="18"/>
  <c r="T32" i="18" s="1"/>
  <c r="S32" i="18" s="1"/>
  <c r="V36" i="18"/>
  <c r="I38" i="18"/>
  <c r="T38" i="18" s="1"/>
  <c r="S38" i="18" s="1"/>
  <c r="V42" i="18"/>
  <c r="I44" i="18"/>
  <c r="T44" i="18" s="1"/>
  <c r="S44" i="18" s="1"/>
  <c r="V48" i="18"/>
  <c r="H19" i="18"/>
  <c r="U23" i="18"/>
  <c r="H25" i="18"/>
  <c r="U29" i="18"/>
  <c r="H31" i="18"/>
  <c r="U35" i="18"/>
  <c r="H37" i="18"/>
  <c r="U41" i="18"/>
  <c r="H43" i="18"/>
  <c r="U47" i="18"/>
  <c r="I19" i="18"/>
  <c r="T19" i="18" s="1"/>
  <c r="S19" i="18" s="1"/>
  <c r="R21" i="18"/>
  <c r="U21" i="18" s="1"/>
  <c r="I25" i="18"/>
  <c r="T25" i="18" s="1"/>
  <c r="S25" i="18" s="1"/>
  <c r="R27" i="18"/>
  <c r="U27" i="18" s="1"/>
  <c r="I31" i="18"/>
  <c r="T31" i="18" s="1"/>
  <c r="S31" i="18" s="1"/>
  <c r="R33" i="18"/>
  <c r="U33" i="18" s="1"/>
  <c r="I37" i="18"/>
  <c r="R39" i="18"/>
  <c r="U39" i="18" s="1"/>
  <c r="I43" i="18"/>
  <c r="T43" i="18" s="1"/>
  <c r="S43" i="18" s="1"/>
  <c r="I41" i="18"/>
  <c r="T41" i="18" s="1"/>
  <c r="S41" i="18" s="1"/>
  <c r="L49" i="18"/>
  <c r="U20" i="18"/>
  <c r="H28" i="18"/>
  <c r="U32" i="18"/>
  <c r="H40" i="18"/>
  <c r="I40" i="18"/>
  <c r="T40" i="18" s="1"/>
  <c r="S40" i="18" s="1"/>
  <c r="V44" i="18"/>
  <c r="I46" i="18"/>
  <c r="T46" i="18" s="1"/>
  <c r="S46" i="18" s="1"/>
  <c r="U19" i="18"/>
  <c r="H21" i="18"/>
  <c r="U25" i="18"/>
  <c r="H27" i="18"/>
  <c r="U31" i="18"/>
  <c r="H33" i="18"/>
  <c r="U37" i="18"/>
  <c r="H39" i="18"/>
  <c r="U43" i="18"/>
  <c r="H45" i="18"/>
  <c r="I23" i="18"/>
  <c r="T23" i="18" s="1"/>
  <c r="S23" i="18" s="1"/>
  <c r="I35" i="18"/>
  <c r="T35" i="18" s="1"/>
  <c r="S35" i="18" s="1"/>
  <c r="M18" i="18"/>
  <c r="H22" i="18"/>
  <c r="U26" i="18"/>
  <c r="H34" i="18"/>
  <c r="U38" i="18"/>
  <c r="H46" i="18"/>
  <c r="I22" i="18"/>
  <c r="T22" i="18" s="1"/>
  <c r="S22" i="18" s="1"/>
  <c r="I28" i="18"/>
  <c r="T28" i="18" s="1"/>
  <c r="S28" i="18" s="1"/>
  <c r="I34" i="18"/>
  <c r="T34" i="18" s="1"/>
  <c r="S34" i="18" s="1"/>
  <c r="I21" i="18"/>
  <c r="T21" i="18" s="1"/>
  <c r="S21" i="18" s="1"/>
  <c r="I27" i="18"/>
  <c r="T27" i="18" s="1"/>
  <c r="S27" i="18" s="1"/>
  <c r="I33" i="18"/>
  <c r="T33" i="18" s="1"/>
  <c r="S33" i="18" s="1"/>
  <c r="I39" i="18"/>
  <c r="T39" i="18" s="1"/>
  <c r="S39" i="18" s="1"/>
  <c r="I29" i="18"/>
  <c r="T29" i="18" s="1"/>
  <c r="S29" i="18" s="1"/>
  <c r="H20" i="18"/>
  <c r="H26" i="18"/>
  <c r="H32" i="18"/>
  <c r="H38" i="18"/>
  <c r="R21" i="17"/>
  <c r="I48" i="17"/>
  <c r="T48" i="17" s="1"/>
  <c r="S48" i="17" s="1"/>
  <c r="I30" i="17"/>
  <c r="T30" i="17" s="1"/>
  <c r="S30" i="17" s="1"/>
  <c r="I24" i="17"/>
  <c r="I18" i="17"/>
  <c r="R47" i="17"/>
  <c r="R41" i="17"/>
  <c r="R35" i="17"/>
  <c r="R29" i="17"/>
  <c r="R23" i="17"/>
  <c r="R48" i="17"/>
  <c r="R42" i="17"/>
  <c r="R36" i="17"/>
  <c r="R30" i="17"/>
  <c r="R24" i="17"/>
  <c r="R18" i="17"/>
  <c r="R37" i="17"/>
  <c r="U37" i="17" s="1"/>
  <c r="R31" i="17"/>
  <c r="V31" i="17" s="1"/>
  <c r="R43" i="17"/>
  <c r="R25" i="17"/>
  <c r="R19" i="17"/>
  <c r="V19" i="17" s="1"/>
  <c r="R44" i="17"/>
  <c r="R38" i="17"/>
  <c r="R32" i="17"/>
  <c r="R26" i="17"/>
  <c r="R20" i="17"/>
  <c r="I25" i="17"/>
  <c r="T25" i="17" s="1"/>
  <c r="S25" i="17" s="1"/>
  <c r="V37" i="17"/>
  <c r="I43" i="17"/>
  <c r="T43" i="17" s="1"/>
  <c r="S43" i="17" s="1"/>
  <c r="V25" i="17"/>
  <c r="V43" i="17"/>
  <c r="R28" i="17"/>
  <c r="V44" i="17"/>
  <c r="U44" i="17"/>
  <c r="R46" i="17"/>
  <c r="I19" i="17"/>
  <c r="T19" i="17" s="1"/>
  <c r="S19" i="17" s="1"/>
  <c r="I31" i="17"/>
  <c r="T31" i="17" s="1"/>
  <c r="S31" i="17" s="1"/>
  <c r="H36" i="17"/>
  <c r="H42" i="17"/>
  <c r="H23" i="17"/>
  <c r="H29" i="17"/>
  <c r="H35" i="17"/>
  <c r="H41" i="17"/>
  <c r="H47" i="17"/>
  <c r="K49" i="17"/>
  <c r="H22" i="17"/>
  <c r="H28" i="17"/>
  <c r="H34" i="17"/>
  <c r="H40" i="17"/>
  <c r="H46" i="17"/>
  <c r="U19" i="17"/>
  <c r="H21" i="17"/>
  <c r="U25" i="17"/>
  <c r="H27" i="17"/>
  <c r="U31" i="17"/>
  <c r="H33" i="17"/>
  <c r="H39" i="17"/>
  <c r="U43" i="17"/>
  <c r="H45" i="17"/>
  <c r="H20" i="17"/>
  <c r="H26" i="17"/>
  <c r="H32" i="17"/>
  <c r="H38" i="17"/>
  <c r="T26" i="16"/>
  <c r="S26" i="16" s="1"/>
  <c r="T32" i="16"/>
  <c r="S32" i="16" s="1"/>
  <c r="T38" i="16"/>
  <c r="S38" i="16" s="1"/>
  <c r="T44" i="16"/>
  <c r="S44" i="16" s="1"/>
  <c r="U22" i="16"/>
  <c r="V21" i="16"/>
  <c r="U21" i="16"/>
  <c r="H27" i="16"/>
  <c r="U28" i="16"/>
  <c r="H33" i="16"/>
  <c r="U34" i="16"/>
  <c r="H39" i="16"/>
  <c r="U40" i="16"/>
  <c r="H45" i="16"/>
  <c r="I45" i="16"/>
  <c r="T45" i="16" s="1"/>
  <c r="S45" i="16" s="1"/>
  <c r="I39" i="16"/>
  <c r="I33" i="16"/>
  <c r="T33" i="16" s="1"/>
  <c r="S33" i="16" s="1"/>
  <c r="I27" i="16"/>
  <c r="T27" i="16" s="1"/>
  <c r="S27" i="16" s="1"/>
  <c r="I21" i="16"/>
  <c r="T21" i="16" s="1"/>
  <c r="S21" i="16" s="1"/>
  <c r="I46" i="16"/>
  <c r="T46" i="16" s="1"/>
  <c r="S46" i="16" s="1"/>
  <c r="I40" i="16"/>
  <c r="T40" i="16" s="1"/>
  <c r="S40" i="16" s="1"/>
  <c r="I34" i="16"/>
  <c r="T34" i="16" s="1"/>
  <c r="S34" i="16" s="1"/>
  <c r="I28" i="16"/>
  <c r="T28" i="16" s="1"/>
  <c r="S28" i="16" s="1"/>
  <c r="I22" i="16"/>
  <c r="T22" i="16" s="1"/>
  <c r="S22" i="16" s="1"/>
  <c r="I47" i="16"/>
  <c r="T47" i="16" s="1"/>
  <c r="S47" i="16" s="1"/>
  <c r="I41" i="16"/>
  <c r="T41" i="16" s="1"/>
  <c r="S41" i="16" s="1"/>
  <c r="I35" i="16"/>
  <c r="I29" i="16"/>
  <c r="T29" i="16" s="1"/>
  <c r="S29" i="16" s="1"/>
  <c r="I23" i="16"/>
  <c r="T23" i="16" s="1"/>
  <c r="S23" i="16" s="1"/>
  <c r="I48" i="16"/>
  <c r="T48" i="16" s="1"/>
  <c r="S48" i="16" s="1"/>
  <c r="I42" i="16"/>
  <c r="T42" i="16" s="1"/>
  <c r="S42" i="16" s="1"/>
  <c r="I36" i="16"/>
  <c r="T36" i="16" s="1"/>
  <c r="S36" i="16" s="1"/>
  <c r="I30" i="16"/>
  <c r="T30" i="16" s="1"/>
  <c r="S30" i="16" s="1"/>
  <c r="I24" i="16"/>
  <c r="T24" i="16" s="1"/>
  <c r="S24" i="16" s="1"/>
  <c r="H25" i="16"/>
  <c r="H31" i="16"/>
  <c r="V33" i="16"/>
  <c r="U33" i="16"/>
  <c r="H37" i="16"/>
  <c r="H43" i="16"/>
  <c r="R47" i="16"/>
  <c r="R41" i="16"/>
  <c r="R35" i="16"/>
  <c r="R29" i="16"/>
  <c r="R23" i="16"/>
  <c r="R48" i="16"/>
  <c r="R42" i="16"/>
  <c r="R36" i="16"/>
  <c r="R30" i="16"/>
  <c r="R24" i="16"/>
  <c r="R18" i="16"/>
  <c r="R43" i="16"/>
  <c r="U43" i="16" s="1"/>
  <c r="R37" i="16"/>
  <c r="U37" i="16" s="1"/>
  <c r="R31" i="16"/>
  <c r="U31" i="16" s="1"/>
  <c r="R25" i="16"/>
  <c r="U25" i="16" s="1"/>
  <c r="R19" i="16"/>
  <c r="U19" i="16" s="1"/>
  <c r="R44" i="16"/>
  <c r="V44" i="16" s="1"/>
  <c r="R38" i="16"/>
  <c r="V38" i="16" s="1"/>
  <c r="R32" i="16"/>
  <c r="V32" i="16" s="1"/>
  <c r="R26" i="16"/>
  <c r="V26" i="16" s="1"/>
  <c r="I25" i="16"/>
  <c r="T25" i="16" s="1"/>
  <c r="S25" i="16" s="1"/>
  <c r="I31" i="16"/>
  <c r="T31" i="16" s="1"/>
  <c r="S31" i="16" s="1"/>
  <c r="I37" i="16"/>
  <c r="T37" i="16" s="1"/>
  <c r="S37" i="16" s="1"/>
  <c r="I43" i="16"/>
  <c r="T43" i="16" s="1"/>
  <c r="S43" i="16" s="1"/>
  <c r="H18" i="16"/>
  <c r="R27" i="16"/>
  <c r="V27" i="16" s="1"/>
  <c r="R33" i="16"/>
  <c r="R39" i="16"/>
  <c r="V39" i="16" s="1"/>
  <c r="R45" i="16"/>
  <c r="V45" i="16" s="1"/>
  <c r="H46" i="16"/>
  <c r="H40" i="16"/>
  <c r="H34" i="16"/>
  <c r="H28" i="16"/>
  <c r="H22" i="16"/>
  <c r="H47" i="16"/>
  <c r="H41" i="16"/>
  <c r="H35" i="16"/>
  <c r="H29" i="16"/>
  <c r="H23" i="16"/>
  <c r="U46" i="16"/>
  <c r="I18" i="16"/>
  <c r="I20" i="16"/>
  <c r="T20" i="16" s="1"/>
  <c r="S20" i="16" s="1"/>
  <c r="V25" i="16"/>
  <c r="M49" i="16"/>
  <c r="P3" i="16" s="1"/>
  <c r="V20" i="16"/>
  <c r="U20" i="16"/>
  <c r="K49" i="16"/>
  <c r="M32" i="15"/>
  <c r="M20" i="15"/>
  <c r="I45" i="15"/>
  <c r="I39" i="15"/>
  <c r="I33" i="15"/>
  <c r="I27" i="15"/>
  <c r="I21" i="15"/>
  <c r="I22" i="15"/>
  <c r="T22" i="15" s="1"/>
  <c r="S22" i="15" s="1"/>
  <c r="I46" i="15"/>
  <c r="T46" i="15" s="1"/>
  <c r="S46" i="15" s="1"/>
  <c r="I40" i="15"/>
  <c r="T40" i="15" s="1"/>
  <c r="S40" i="15" s="1"/>
  <c r="I34" i="15"/>
  <c r="T34" i="15" s="1"/>
  <c r="S34" i="15" s="1"/>
  <c r="I28" i="15"/>
  <c r="T28" i="15" s="1"/>
  <c r="S28" i="15" s="1"/>
  <c r="I42" i="15"/>
  <c r="T42" i="15" s="1"/>
  <c r="S42" i="15" s="1"/>
  <c r="I47" i="15"/>
  <c r="T47" i="15" s="1"/>
  <c r="S47" i="15" s="1"/>
  <c r="I41" i="15"/>
  <c r="T41" i="15" s="1"/>
  <c r="S41" i="15" s="1"/>
  <c r="I35" i="15"/>
  <c r="T35" i="15" s="1"/>
  <c r="S35" i="15" s="1"/>
  <c r="I29" i="15"/>
  <c r="T29" i="15" s="1"/>
  <c r="S29" i="15" s="1"/>
  <c r="I23" i="15"/>
  <c r="T23" i="15" s="1"/>
  <c r="S23" i="15" s="1"/>
  <c r="I48" i="15"/>
  <c r="T48" i="15" s="1"/>
  <c r="S48" i="15" s="1"/>
  <c r="I36" i="15"/>
  <c r="T36" i="15" s="1"/>
  <c r="S36" i="15" s="1"/>
  <c r="I30" i="15"/>
  <c r="T30" i="15" s="1"/>
  <c r="S30" i="15" s="1"/>
  <c r="I24" i="15"/>
  <c r="T24" i="15" s="1"/>
  <c r="S24" i="15" s="1"/>
  <c r="I18" i="15"/>
  <c r="I44" i="15"/>
  <c r="I32" i="15"/>
  <c r="I20" i="15"/>
  <c r="T20" i="15" s="1"/>
  <c r="S20" i="15" s="1"/>
  <c r="I43" i="15"/>
  <c r="T43" i="15" s="1"/>
  <c r="S43" i="15" s="1"/>
  <c r="I31" i="15"/>
  <c r="T31" i="15" s="1"/>
  <c r="S31" i="15" s="1"/>
  <c r="I19" i="15"/>
  <c r="T19" i="15" s="1"/>
  <c r="S19" i="15" s="1"/>
  <c r="I38" i="15"/>
  <c r="T38" i="15" s="1"/>
  <c r="S38" i="15" s="1"/>
  <c r="I26" i="15"/>
  <c r="T26" i="15" s="1"/>
  <c r="S26" i="15" s="1"/>
  <c r="I37" i="15"/>
  <c r="T37" i="15" s="1"/>
  <c r="S37" i="15" s="1"/>
  <c r="I25" i="15"/>
  <c r="T25" i="15" s="1"/>
  <c r="S25" i="15" s="1"/>
  <c r="V44" i="15"/>
  <c r="U44" i="15"/>
  <c r="R47" i="15"/>
  <c r="R41" i="15"/>
  <c r="R35" i="15"/>
  <c r="R29" i="15"/>
  <c r="R23" i="15"/>
  <c r="R18" i="15"/>
  <c r="R48" i="15"/>
  <c r="V48" i="15" s="1"/>
  <c r="R42" i="15"/>
  <c r="V42" i="15" s="1"/>
  <c r="R36" i="15"/>
  <c r="V36" i="15" s="1"/>
  <c r="R30" i="15"/>
  <c r="V30" i="15" s="1"/>
  <c r="R24" i="15"/>
  <c r="V24" i="15" s="1"/>
  <c r="R43" i="15"/>
  <c r="V43" i="15" s="1"/>
  <c r="R37" i="15"/>
  <c r="V37" i="15" s="1"/>
  <c r="R31" i="15"/>
  <c r="R25" i="15"/>
  <c r="V25" i="15" s="1"/>
  <c r="R19" i="15"/>
  <c r="R44" i="15"/>
  <c r="R38" i="15"/>
  <c r="R32" i="15"/>
  <c r="V32" i="15" s="1"/>
  <c r="R26" i="15"/>
  <c r="U26" i="15" s="1"/>
  <c r="R20" i="15"/>
  <c r="V20" i="15" s="1"/>
  <c r="M44" i="15"/>
  <c r="R28" i="15"/>
  <c r="U30" i="15"/>
  <c r="R40" i="15"/>
  <c r="M21" i="15"/>
  <c r="M33" i="15"/>
  <c r="M45" i="15"/>
  <c r="R21" i="15"/>
  <c r="V21" i="15" s="1"/>
  <c r="R33" i="15"/>
  <c r="V38" i="15"/>
  <c r="U38" i="15"/>
  <c r="R45" i="15"/>
  <c r="V45" i="15" s="1"/>
  <c r="V19" i="15"/>
  <c r="V31" i="15"/>
  <c r="R22" i="15"/>
  <c r="V27" i="15"/>
  <c r="U27" i="15"/>
  <c r="R34" i="15"/>
  <c r="V39" i="15"/>
  <c r="U39" i="15"/>
  <c r="R46" i="15"/>
  <c r="M27" i="15"/>
  <c r="M39" i="15"/>
  <c r="K49" i="15"/>
  <c r="L49" i="15"/>
  <c r="H22" i="15"/>
  <c r="H28" i="15"/>
  <c r="H34" i="15"/>
  <c r="H40" i="15"/>
  <c r="H46" i="15"/>
  <c r="U19" i="15"/>
  <c r="U25" i="15"/>
  <c r="U31" i="15"/>
  <c r="U37" i="15"/>
  <c r="H20" i="15"/>
  <c r="H26" i="15"/>
  <c r="H32" i="15"/>
  <c r="H38" i="15"/>
  <c r="T22" i="70" l="1"/>
  <c r="S22" i="70" s="1"/>
  <c r="V28" i="80"/>
  <c r="I28" i="80"/>
  <c r="U28" i="80"/>
  <c r="M32" i="81"/>
  <c r="I32" i="81"/>
  <c r="V32" i="81"/>
  <c r="T19" i="63"/>
  <c r="S19" i="63" s="1"/>
  <c r="T28" i="70"/>
  <c r="S28" i="70" s="1"/>
  <c r="T24" i="62"/>
  <c r="S24" i="62" s="1"/>
  <c r="T34" i="84"/>
  <c r="S34" i="84" s="1"/>
  <c r="T22" i="84"/>
  <c r="S22" i="84" s="1"/>
  <c r="T35" i="82"/>
  <c r="S35" i="82" s="1"/>
  <c r="T21" i="80"/>
  <c r="S21" i="80" s="1"/>
  <c r="V20" i="80"/>
  <c r="T42" i="80"/>
  <c r="S42" i="80" s="1"/>
  <c r="L49" i="80"/>
  <c r="T38" i="80"/>
  <c r="S38" i="80" s="1"/>
  <c r="M22" i="80"/>
  <c r="M49" i="80" s="1"/>
  <c r="P3" i="80" s="1"/>
  <c r="M20" i="80"/>
  <c r="I48" i="80"/>
  <c r="I39" i="80"/>
  <c r="T39" i="80" s="1"/>
  <c r="S39" i="80" s="1"/>
  <c r="T32" i="80"/>
  <c r="S32" i="80" s="1"/>
  <c r="U46" i="80"/>
  <c r="U38" i="80"/>
  <c r="U24" i="80"/>
  <c r="M48" i="80"/>
  <c r="I33" i="80"/>
  <c r="T33" i="80" s="1"/>
  <c r="S33" i="80" s="1"/>
  <c r="U23" i="80"/>
  <c r="V30" i="80"/>
  <c r="V41" i="80"/>
  <c r="T18" i="80"/>
  <c r="S18" i="80" s="1"/>
  <c r="T36" i="80"/>
  <c r="S36" i="80" s="1"/>
  <c r="M43" i="80"/>
  <c r="T43" i="80" s="1"/>
  <c r="S43" i="80" s="1"/>
  <c r="M30" i="80"/>
  <c r="T31" i="80"/>
  <c r="S31" i="80" s="1"/>
  <c r="I20" i="80"/>
  <c r="T20" i="80" s="1"/>
  <c r="S20" i="80" s="1"/>
  <c r="M40" i="80"/>
  <c r="T34" i="80"/>
  <c r="S34" i="80" s="1"/>
  <c r="V44" i="80"/>
  <c r="V18" i="80"/>
  <c r="I30" i="80"/>
  <c r="T30" i="80" s="1"/>
  <c r="S30" i="80" s="1"/>
  <c r="U31" i="80"/>
  <c r="I40" i="80"/>
  <c r="T25" i="80"/>
  <c r="S25" i="80" s="1"/>
  <c r="U42" i="80"/>
  <c r="I22" i="80"/>
  <c r="T37" i="80"/>
  <c r="S37" i="80" s="1"/>
  <c r="T19" i="80"/>
  <c r="S19" i="80" s="1"/>
  <c r="I26" i="80"/>
  <c r="T26" i="80" s="1"/>
  <c r="S26" i="80" s="1"/>
  <c r="T28" i="80"/>
  <c r="S28" i="80" s="1"/>
  <c r="I23" i="80"/>
  <c r="T23" i="80" s="1"/>
  <c r="S23" i="80" s="1"/>
  <c r="I41" i="80"/>
  <c r="T41" i="80" s="1"/>
  <c r="S41" i="80" s="1"/>
  <c r="T45" i="80"/>
  <c r="S45" i="80" s="1"/>
  <c r="T40" i="80"/>
  <c r="S40" i="80" s="1"/>
  <c r="T47" i="80"/>
  <c r="S47" i="80" s="1"/>
  <c r="T27" i="80"/>
  <c r="S27" i="80" s="1"/>
  <c r="T43" i="79"/>
  <c r="S43" i="79" s="1"/>
  <c r="T44" i="79"/>
  <c r="S44" i="79" s="1"/>
  <c r="T41" i="79"/>
  <c r="S41" i="79" s="1"/>
  <c r="T46" i="78"/>
  <c r="S46" i="78" s="1"/>
  <c r="T47" i="78"/>
  <c r="S47" i="78" s="1"/>
  <c r="T43" i="78"/>
  <c r="S43" i="78" s="1"/>
  <c r="T37" i="78"/>
  <c r="S37" i="78" s="1"/>
  <c r="T29" i="78"/>
  <c r="S29" i="78" s="1"/>
  <c r="T25" i="78"/>
  <c r="S25" i="78" s="1"/>
  <c r="T37" i="72"/>
  <c r="S37" i="72" s="1"/>
  <c r="V48" i="72"/>
  <c r="M32" i="72"/>
  <c r="M49" i="72" s="1"/>
  <c r="P3" i="72" s="1"/>
  <c r="M20" i="72"/>
  <c r="T20" i="72" s="1"/>
  <c r="S20" i="72" s="1"/>
  <c r="T34" i="72"/>
  <c r="S34" i="72" s="1"/>
  <c r="U32" i="72"/>
  <c r="V26" i="72"/>
  <c r="U20" i="72"/>
  <c r="M38" i="72"/>
  <c r="L49" i="72"/>
  <c r="T46" i="72"/>
  <c r="S46" i="72" s="1"/>
  <c r="I32" i="72"/>
  <c r="T32" i="72" s="1"/>
  <c r="S32" i="72" s="1"/>
  <c r="V38" i="72"/>
  <c r="I38" i="72"/>
  <c r="T35" i="72"/>
  <c r="S35" i="72" s="1"/>
  <c r="T43" i="72"/>
  <c r="S43" i="72" s="1"/>
  <c r="T25" i="72"/>
  <c r="S25" i="72" s="1"/>
  <c r="I26" i="72"/>
  <c r="T26" i="72" s="1"/>
  <c r="S26" i="72" s="1"/>
  <c r="U33" i="71"/>
  <c r="M45" i="71"/>
  <c r="T26" i="71"/>
  <c r="S26" i="71" s="1"/>
  <c r="M20" i="71"/>
  <c r="T31" i="71"/>
  <c r="S31" i="71" s="1"/>
  <c r="U20" i="71"/>
  <c r="T39" i="71"/>
  <c r="S39" i="71" s="1"/>
  <c r="V20" i="71"/>
  <c r="U27" i="71"/>
  <c r="I20" i="71"/>
  <c r="T20" i="71" s="1"/>
  <c r="S20" i="71" s="1"/>
  <c r="M48" i="71"/>
  <c r="T48" i="71" s="1"/>
  <c r="S48" i="71" s="1"/>
  <c r="I33" i="71"/>
  <c r="T33" i="71" s="1"/>
  <c r="S33" i="71" s="1"/>
  <c r="T25" i="71"/>
  <c r="S25" i="71" s="1"/>
  <c r="V38" i="71"/>
  <c r="I38" i="71"/>
  <c r="T38" i="71" s="1"/>
  <c r="S38" i="71" s="1"/>
  <c r="T35" i="71"/>
  <c r="S35" i="71" s="1"/>
  <c r="I27" i="71"/>
  <c r="T27" i="71" s="1"/>
  <c r="S27" i="71" s="1"/>
  <c r="U39" i="71"/>
  <c r="I32" i="71"/>
  <c r="T32" i="71" s="1"/>
  <c r="S32" i="71" s="1"/>
  <c r="U38" i="71"/>
  <c r="I45" i="71"/>
  <c r="T45" i="71" s="1"/>
  <c r="S45" i="71" s="1"/>
  <c r="V26" i="70"/>
  <c r="M45" i="70"/>
  <c r="V20" i="70"/>
  <c r="T39" i="70"/>
  <c r="S39" i="70" s="1"/>
  <c r="T31" i="70"/>
  <c r="S31" i="70" s="1"/>
  <c r="I32" i="70"/>
  <c r="T32" i="70" s="1"/>
  <c r="S32" i="70" s="1"/>
  <c r="T24" i="70"/>
  <c r="S24" i="70" s="1"/>
  <c r="M38" i="70"/>
  <c r="T38" i="70" s="1"/>
  <c r="S38" i="70" s="1"/>
  <c r="L49" i="70"/>
  <c r="U45" i="70"/>
  <c r="U27" i="70"/>
  <c r="I26" i="70"/>
  <c r="T26" i="70" s="1"/>
  <c r="S26" i="70" s="1"/>
  <c r="I27" i="70"/>
  <c r="T27" i="70" s="1"/>
  <c r="S27" i="70" s="1"/>
  <c r="I20" i="70"/>
  <c r="T20" i="70" s="1"/>
  <c r="S20" i="70" s="1"/>
  <c r="T36" i="70"/>
  <c r="S36" i="70" s="1"/>
  <c r="T30" i="70"/>
  <c r="S30" i="70" s="1"/>
  <c r="U39" i="70"/>
  <c r="U21" i="70"/>
  <c r="U26" i="70"/>
  <c r="I45" i="70"/>
  <c r="T45" i="70" s="1"/>
  <c r="S45" i="70" s="1"/>
  <c r="T18" i="70"/>
  <c r="S18" i="70" s="1"/>
  <c r="U26" i="81"/>
  <c r="V20" i="81"/>
  <c r="M38" i="81"/>
  <c r="I39" i="81"/>
  <c r="I21" i="81"/>
  <c r="T21" i="81" s="1"/>
  <c r="S21" i="81" s="1"/>
  <c r="I38" i="81"/>
  <c r="T38" i="81" s="1"/>
  <c r="S38" i="81" s="1"/>
  <c r="U42" i="81"/>
  <c r="V26" i="81"/>
  <c r="I33" i="81"/>
  <c r="T33" i="81" s="1"/>
  <c r="S33" i="81" s="1"/>
  <c r="T29" i="81"/>
  <c r="S29" i="81" s="1"/>
  <c r="I26" i="81"/>
  <c r="T26" i="81" s="1"/>
  <c r="S26" i="81" s="1"/>
  <c r="U38" i="81"/>
  <c r="L49" i="81"/>
  <c r="I20" i="81"/>
  <c r="T20" i="81" s="1"/>
  <c r="S20" i="81" s="1"/>
  <c r="T22" i="76"/>
  <c r="S22" i="76" s="1"/>
  <c r="T24" i="76"/>
  <c r="S24" i="76" s="1"/>
  <c r="T36" i="76"/>
  <c r="S36" i="76" s="1"/>
  <c r="T23" i="75"/>
  <c r="S23" i="75" s="1"/>
  <c r="T35" i="74"/>
  <c r="S35" i="74" s="1"/>
  <c r="T25" i="74"/>
  <c r="S25" i="74" s="1"/>
  <c r="T39" i="73"/>
  <c r="S39" i="73" s="1"/>
  <c r="T29" i="73"/>
  <c r="S29" i="73" s="1"/>
  <c r="T29" i="72"/>
  <c r="S29" i="72" s="1"/>
  <c r="T40" i="72"/>
  <c r="S40" i="72" s="1"/>
  <c r="T23" i="72"/>
  <c r="S23" i="72" s="1"/>
  <c r="T27" i="72"/>
  <c r="S27" i="72" s="1"/>
  <c r="T41" i="70"/>
  <c r="S41" i="70" s="1"/>
  <c r="T43" i="70"/>
  <c r="S43" i="70" s="1"/>
  <c r="T29" i="69"/>
  <c r="S29" i="69" s="1"/>
  <c r="T33" i="68"/>
  <c r="S33" i="68" s="1"/>
  <c r="T27" i="68"/>
  <c r="S27" i="68" s="1"/>
  <c r="V32" i="65"/>
  <c r="V20" i="65"/>
  <c r="H49" i="65"/>
  <c r="L38" i="65"/>
  <c r="I26" i="65"/>
  <c r="T26" i="65" s="1"/>
  <c r="S26" i="65" s="1"/>
  <c r="U21" i="65"/>
  <c r="T40" i="65"/>
  <c r="S40" i="65" s="1"/>
  <c r="T28" i="65"/>
  <c r="S28" i="65" s="1"/>
  <c r="T43" i="65"/>
  <c r="S43" i="65" s="1"/>
  <c r="T25" i="65"/>
  <c r="S25" i="65" s="1"/>
  <c r="U26" i="65"/>
  <c r="T35" i="65"/>
  <c r="S35" i="65" s="1"/>
  <c r="I20" i="65"/>
  <c r="L49" i="65"/>
  <c r="T48" i="65"/>
  <c r="S48" i="65" s="1"/>
  <c r="T29" i="65"/>
  <c r="S29" i="65" s="1"/>
  <c r="T42" i="65"/>
  <c r="S42" i="65" s="1"/>
  <c r="T37" i="65"/>
  <c r="S37" i="65" s="1"/>
  <c r="M20" i="65"/>
  <c r="U33" i="65"/>
  <c r="T21" i="65"/>
  <c r="S21" i="65" s="1"/>
  <c r="I32" i="65"/>
  <c r="T32" i="65" s="1"/>
  <c r="S32" i="65" s="1"/>
  <c r="T24" i="65"/>
  <c r="S24" i="65" s="1"/>
  <c r="V21" i="67"/>
  <c r="U22" i="67"/>
  <c r="M38" i="67"/>
  <c r="M49" i="67" s="1"/>
  <c r="P3" i="67" s="1"/>
  <c r="L49" i="67"/>
  <c r="U27" i="67"/>
  <c r="V45" i="67"/>
  <c r="V38" i="67"/>
  <c r="I38" i="67"/>
  <c r="I28" i="67"/>
  <c r="T28" i="67" s="1"/>
  <c r="S28" i="67" s="1"/>
  <c r="I33" i="67"/>
  <c r="V22" i="67"/>
  <c r="T32" i="67"/>
  <c r="S32" i="67" s="1"/>
  <c r="I22" i="67"/>
  <c r="T22" i="67" s="1"/>
  <c r="S22" i="67" s="1"/>
  <c r="T27" i="67"/>
  <c r="S27" i="67" s="1"/>
  <c r="U45" i="67"/>
  <c r="U20" i="67"/>
  <c r="I34" i="67"/>
  <c r="T34" i="67" s="1"/>
  <c r="S34" i="67" s="1"/>
  <c r="I39" i="67"/>
  <c r="M40" i="67"/>
  <c r="I40" i="67"/>
  <c r="T40" i="67" s="1"/>
  <c r="S40" i="67" s="1"/>
  <c r="V40" i="67"/>
  <c r="U31" i="67"/>
  <c r="T42" i="67"/>
  <c r="S42" i="67" s="1"/>
  <c r="I21" i="67"/>
  <c r="T21" i="67" s="1"/>
  <c r="S21" i="67" s="1"/>
  <c r="I20" i="67"/>
  <c r="T20" i="67" s="1"/>
  <c r="S20" i="67" s="1"/>
  <c r="T23" i="67"/>
  <c r="S23" i="67" s="1"/>
  <c r="T25" i="67"/>
  <c r="S25" i="67" s="1"/>
  <c r="T42" i="64"/>
  <c r="S42" i="64" s="1"/>
  <c r="T35" i="64"/>
  <c r="S35" i="64" s="1"/>
  <c r="T29" i="64"/>
  <c r="S29" i="64" s="1"/>
  <c r="T24" i="64"/>
  <c r="S24" i="64" s="1"/>
  <c r="T23" i="64"/>
  <c r="S23" i="64" s="1"/>
  <c r="T42" i="63"/>
  <c r="S42" i="63" s="1"/>
  <c r="T30" i="62"/>
  <c r="S30" i="62" s="1"/>
  <c r="T31" i="62"/>
  <c r="S31" i="62" s="1"/>
  <c r="T25" i="60"/>
  <c r="S25" i="60" s="1"/>
  <c r="T27" i="58"/>
  <c r="S27" i="58" s="1"/>
  <c r="T23" i="58"/>
  <c r="S23" i="58" s="1"/>
  <c r="T33" i="58"/>
  <c r="S33" i="58" s="1"/>
  <c r="T24" i="58"/>
  <c r="S24" i="58" s="1"/>
  <c r="T22" i="57"/>
  <c r="S22" i="57" s="1"/>
  <c r="T34" i="57"/>
  <c r="S34" i="57" s="1"/>
  <c r="T39" i="56"/>
  <c r="S39" i="56" s="1"/>
  <c r="T34" i="56"/>
  <c r="S34" i="56" s="1"/>
  <c r="T23" i="56"/>
  <c r="S23" i="56" s="1"/>
  <c r="T37" i="55"/>
  <c r="S37" i="55" s="1"/>
  <c r="T28" i="55"/>
  <c r="S28" i="55" s="1"/>
  <c r="T19" i="55"/>
  <c r="S19" i="55" s="1"/>
  <c r="T41" i="54"/>
  <c r="S41" i="54" s="1"/>
  <c r="T28" i="54"/>
  <c r="S28" i="54" s="1"/>
  <c r="T34" i="54"/>
  <c r="S34" i="54" s="1"/>
  <c r="T23" i="53"/>
  <c r="S23" i="53" s="1"/>
  <c r="T34" i="53"/>
  <c r="S34" i="53" s="1"/>
  <c r="T29" i="53"/>
  <c r="S29" i="53" s="1"/>
  <c r="T21" i="53"/>
  <c r="S21" i="53" s="1"/>
  <c r="T39" i="52"/>
  <c r="S39" i="52" s="1"/>
  <c r="T29" i="52"/>
  <c r="S29" i="52" s="1"/>
  <c r="T31" i="52"/>
  <c r="S31" i="52" s="1"/>
  <c r="T24" i="52"/>
  <c r="S24" i="52" s="1"/>
  <c r="T34" i="52"/>
  <c r="S34" i="52" s="1"/>
  <c r="T42" i="52"/>
  <c r="S42" i="52" s="1"/>
  <c r="T37" i="52"/>
  <c r="S37" i="52" s="1"/>
  <c r="T19" i="52"/>
  <c r="S19" i="52" s="1"/>
  <c r="T33" i="50"/>
  <c r="S33" i="50" s="1"/>
  <c r="T34" i="50"/>
  <c r="S34" i="50" s="1"/>
  <c r="T40" i="50"/>
  <c r="S40" i="50" s="1"/>
  <c r="T35" i="50"/>
  <c r="S35" i="50" s="1"/>
  <c r="T27" i="50"/>
  <c r="S27" i="50" s="1"/>
  <c r="T30" i="49"/>
  <c r="S30" i="49" s="1"/>
  <c r="T24" i="49"/>
  <c r="S24" i="49" s="1"/>
  <c r="T31" i="48"/>
  <c r="S31" i="48" s="1"/>
  <c r="T34" i="48"/>
  <c r="S34" i="48" s="1"/>
  <c r="T43" i="48"/>
  <c r="S43" i="48" s="1"/>
  <c r="T23" i="47"/>
  <c r="S23" i="47" s="1"/>
  <c r="T30" i="47"/>
  <c r="S30" i="47" s="1"/>
  <c r="M49" i="18"/>
  <c r="P3" i="18" s="1"/>
  <c r="T37" i="18"/>
  <c r="S37" i="18" s="1"/>
  <c r="T24" i="17"/>
  <c r="S24" i="17" s="1"/>
  <c r="T39" i="16"/>
  <c r="S39" i="16" s="1"/>
  <c r="T35" i="16"/>
  <c r="S35" i="16" s="1"/>
  <c r="T35" i="51"/>
  <c r="S35" i="51" s="1"/>
  <c r="T23" i="51"/>
  <c r="S23" i="51" s="1"/>
  <c r="T24" i="29"/>
  <c r="S24" i="29" s="1"/>
  <c r="T23" i="29"/>
  <c r="S23" i="29" s="1"/>
  <c r="T24" i="27"/>
  <c r="S24" i="27" s="1"/>
  <c r="T36" i="27"/>
  <c r="S36" i="27" s="1"/>
  <c r="M49" i="26"/>
  <c r="P3" i="26" s="1"/>
  <c r="T28" i="45"/>
  <c r="S28" i="45" s="1"/>
  <c r="T21" i="45"/>
  <c r="S21" i="45" s="1"/>
  <c r="M49" i="44"/>
  <c r="P3" i="44" s="1"/>
  <c r="T31" i="44"/>
  <c r="S31" i="44" s="1"/>
  <c r="T25" i="44"/>
  <c r="S25" i="44" s="1"/>
  <c r="T32" i="44"/>
  <c r="S32" i="44" s="1"/>
  <c r="T25" i="42"/>
  <c r="S25" i="42" s="1"/>
  <c r="T28" i="42"/>
  <c r="S28" i="42" s="1"/>
  <c r="T36" i="38"/>
  <c r="S36" i="38" s="1"/>
  <c r="U30" i="38"/>
  <c r="H49" i="41"/>
  <c r="T39" i="41"/>
  <c r="S39" i="41" s="1"/>
  <c r="U36" i="41"/>
  <c r="U21" i="41"/>
  <c r="U24" i="41"/>
  <c r="V19" i="41"/>
  <c r="V20" i="41"/>
  <c r="T25" i="41"/>
  <c r="S25" i="41" s="1"/>
  <c r="T23" i="40"/>
  <c r="S23" i="40" s="1"/>
  <c r="T31" i="39"/>
  <c r="S31" i="39" s="1"/>
  <c r="T25" i="39"/>
  <c r="S25" i="39" s="1"/>
  <c r="M49" i="38"/>
  <c r="P3" i="38" s="1"/>
  <c r="T28" i="36"/>
  <c r="S28" i="36" s="1"/>
  <c r="T27" i="36"/>
  <c r="S27" i="36" s="1"/>
  <c r="T24" i="35"/>
  <c r="S24" i="35" s="1"/>
  <c r="T30" i="35"/>
  <c r="S30" i="35" s="1"/>
  <c r="T28" i="35"/>
  <c r="S28" i="35" s="1"/>
  <c r="T21" i="35"/>
  <c r="S21" i="35" s="1"/>
  <c r="T24" i="34"/>
  <c r="S24" i="34" s="1"/>
  <c r="T30" i="34"/>
  <c r="S30" i="34" s="1"/>
  <c r="T20" i="34"/>
  <c r="S20" i="34" s="1"/>
  <c r="T28" i="33"/>
  <c r="S28" i="33" s="1"/>
  <c r="T34" i="24"/>
  <c r="S34" i="24" s="1"/>
  <c r="T39" i="24"/>
  <c r="S39" i="24" s="1"/>
  <c r="L38" i="58"/>
  <c r="I38" i="58"/>
  <c r="L32" i="58"/>
  <c r="M32" i="58" s="1"/>
  <c r="I32" i="58"/>
  <c r="T32" i="58" s="1"/>
  <c r="S32" i="58" s="1"/>
  <c r="L26" i="58"/>
  <c r="M26" i="58" s="1"/>
  <c r="I26" i="58"/>
  <c r="L20" i="58"/>
  <c r="I20" i="58"/>
  <c r="T36" i="58"/>
  <c r="S36" i="58" s="1"/>
  <c r="T19" i="58"/>
  <c r="S19" i="58" s="1"/>
  <c r="T25" i="58"/>
  <c r="S25" i="58" s="1"/>
  <c r="T31" i="58"/>
  <c r="S31" i="58" s="1"/>
  <c r="T37" i="58"/>
  <c r="S37" i="58" s="1"/>
  <c r="T43" i="58"/>
  <c r="S43" i="58" s="1"/>
  <c r="L38" i="60"/>
  <c r="I38" i="60"/>
  <c r="L32" i="60"/>
  <c r="M32" i="60" s="1"/>
  <c r="I32" i="60"/>
  <c r="T32" i="60" s="1"/>
  <c r="S32" i="60" s="1"/>
  <c r="L26" i="60"/>
  <c r="I26" i="60"/>
  <c r="L20" i="60"/>
  <c r="I20" i="60"/>
  <c r="L45" i="60"/>
  <c r="I45" i="60"/>
  <c r="L39" i="60"/>
  <c r="I39" i="60"/>
  <c r="L33" i="60"/>
  <c r="I33" i="60"/>
  <c r="L27" i="60"/>
  <c r="I27" i="60"/>
  <c r="L21" i="60"/>
  <c r="I21" i="60"/>
  <c r="L46" i="60"/>
  <c r="M46" i="60" s="1"/>
  <c r="I46" i="60"/>
  <c r="T46" i="60" s="1"/>
  <c r="S46" i="60" s="1"/>
  <c r="L40" i="60"/>
  <c r="I40" i="60"/>
  <c r="L34" i="60"/>
  <c r="I34" i="60"/>
  <c r="L28" i="60"/>
  <c r="M28" i="60" s="1"/>
  <c r="I28" i="60"/>
  <c r="L22" i="60"/>
  <c r="I22" i="60"/>
  <c r="V26" i="60"/>
  <c r="V32" i="60"/>
  <c r="T19" i="60"/>
  <c r="S19" i="60" s="1"/>
  <c r="T37" i="60"/>
  <c r="S37" i="60" s="1"/>
  <c r="T31" i="60"/>
  <c r="S31" i="60" s="1"/>
  <c r="L38" i="59"/>
  <c r="I38" i="59"/>
  <c r="L32" i="59"/>
  <c r="M32" i="59" s="1"/>
  <c r="I32" i="59"/>
  <c r="T32" i="59" s="1"/>
  <c r="S32" i="59" s="1"/>
  <c r="L26" i="59"/>
  <c r="I26" i="59"/>
  <c r="L20" i="59"/>
  <c r="I20" i="59"/>
  <c r="L45" i="59"/>
  <c r="I45" i="59"/>
  <c r="L39" i="59"/>
  <c r="M39" i="59" s="1"/>
  <c r="I39" i="59"/>
  <c r="T39" i="59" s="1"/>
  <c r="S39" i="59" s="1"/>
  <c r="L33" i="59"/>
  <c r="M33" i="59" s="1"/>
  <c r="I33" i="59"/>
  <c r="T33" i="59" s="1"/>
  <c r="S33" i="59" s="1"/>
  <c r="L27" i="59"/>
  <c r="I27" i="59"/>
  <c r="L21" i="59"/>
  <c r="M21" i="59" s="1"/>
  <c r="I21" i="59"/>
  <c r="L46" i="59"/>
  <c r="M46" i="59" s="1"/>
  <c r="I46" i="59"/>
  <c r="T46" i="59" s="1"/>
  <c r="S46" i="59" s="1"/>
  <c r="L40" i="59"/>
  <c r="I40" i="59"/>
  <c r="L34" i="59"/>
  <c r="M34" i="59" s="1"/>
  <c r="I34" i="59"/>
  <c r="L28" i="59"/>
  <c r="M28" i="59" s="1"/>
  <c r="I28" i="59"/>
  <c r="L22" i="59"/>
  <c r="I22" i="59"/>
  <c r="V39" i="59"/>
  <c r="V20" i="59"/>
  <c r="V26" i="59"/>
  <c r="T37" i="59"/>
  <c r="S37" i="59" s="1"/>
  <c r="H49" i="59"/>
  <c r="H49" i="60"/>
  <c r="V20" i="60"/>
  <c r="U20" i="60"/>
  <c r="H49" i="58"/>
  <c r="V25" i="58"/>
  <c r="U25" i="58"/>
  <c r="V31" i="58"/>
  <c r="U31" i="58"/>
  <c r="U37" i="58"/>
  <c r="V37" i="58"/>
  <c r="V26" i="58"/>
  <c r="U26" i="58"/>
  <c r="V20" i="58"/>
  <c r="U20" i="58"/>
  <c r="L38" i="57"/>
  <c r="I38" i="57"/>
  <c r="L32" i="57"/>
  <c r="I32" i="57"/>
  <c r="L26" i="57"/>
  <c r="I26" i="57"/>
  <c r="L20" i="57"/>
  <c r="I20" i="57"/>
  <c r="V20" i="57"/>
  <c r="T43" i="57"/>
  <c r="S43" i="57" s="1"/>
  <c r="T24" i="57"/>
  <c r="S24" i="57" s="1"/>
  <c r="T30" i="57"/>
  <c r="S30" i="57" s="1"/>
  <c r="T36" i="57"/>
  <c r="S36" i="57" s="1"/>
  <c r="T42" i="57"/>
  <c r="S42" i="57" s="1"/>
  <c r="T48" i="57"/>
  <c r="S48" i="57" s="1"/>
  <c r="H49" i="57"/>
  <c r="V39" i="57"/>
  <c r="U39" i="57"/>
  <c r="L38" i="56"/>
  <c r="I38" i="56"/>
  <c r="L32" i="56"/>
  <c r="I32" i="56"/>
  <c r="L26" i="56"/>
  <c r="I26" i="56"/>
  <c r="H49" i="56"/>
  <c r="L20" i="56"/>
  <c r="I20" i="56"/>
  <c r="L45" i="56"/>
  <c r="I45" i="56"/>
  <c r="U39" i="56"/>
  <c r="U33" i="56"/>
  <c r="U27" i="56"/>
  <c r="U21" i="56"/>
  <c r="T24" i="56"/>
  <c r="S24" i="56" s="1"/>
  <c r="T42" i="56"/>
  <c r="S42" i="56" s="1"/>
  <c r="T48" i="56"/>
  <c r="S48" i="56" s="1"/>
  <c r="T41" i="56"/>
  <c r="S41" i="56" s="1"/>
  <c r="U19" i="84"/>
  <c r="V19" i="84"/>
  <c r="V25" i="84"/>
  <c r="U25" i="84"/>
  <c r="V36" i="84"/>
  <c r="U36" i="84"/>
  <c r="L38" i="84"/>
  <c r="M38" i="84" s="1"/>
  <c r="I38" i="84"/>
  <c r="T38" i="84" s="1"/>
  <c r="S38" i="84" s="1"/>
  <c r="L32" i="84"/>
  <c r="I32" i="84"/>
  <c r="L26" i="84"/>
  <c r="I26" i="84"/>
  <c r="H49" i="84"/>
  <c r="L20" i="84"/>
  <c r="I20" i="84"/>
  <c r="L45" i="84"/>
  <c r="I45" i="84"/>
  <c r="L39" i="84"/>
  <c r="I39" i="84"/>
  <c r="L33" i="84"/>
  <c r="M33" i="84" s="1"/>
  <c r="I33" i="84"/>
  <c r="L27" i="84"/>
  <c r="M27" i="84" s="1"/>
  <c r="I27" i="84"/>
  <c r="T27" i="84" s="1"/>
  <c r="S27" i="84" s="1"/>
  <c r="L21" i="84"/>
  <c r="I21" i="84"/>
  <c r="V27" i="84"/>
  <c r="V20" i="84"/>
  <c r="T37" i="84"/>
  <c r="S37" i="84" s="1"/>
  <c r="T19" i="84"/>
  <c r="S19" i="84" s="1"/>
  <c r="T25" i="84"/>
  <c r="S25" i="84" s="1"/>
  <c r="T36" i="84"/>
  <c r="S36" i="84" s="1"/>
  <c r="T43" i="84"/>
  <c r="S43" i="84" s="1"/>
  <c r="T48" i="84"/>
  <c r="S48" i="84" s="1"/>
  <c r="T44" i="84"/>
  <c r="S44" i="84" s="1"/>
  <c r="T31" i="84"/>
  <c r="S31" i="84" s="1"/>
  <c r="U33" i="84"/>
  <c r="V30" i="82"/>
  <c r="U30" i="82"/>
  <c r="V25" i="82"/>
  <c r="U25" i="82"/>
  <c r="V24" i="82"/>
  <c r="U24" i="82"/>
  <c r="L38" i="82"/>
  <c r="I38" i="82"/>
  <c r="L32" i="82"/>
  <c r="I32" i="82"/>
  <c r="L26" i="82"/>
  <c r="I26" i="82"/>
  <c r="H49" i="82"/>
  <c r="L20" i="82"/>
  <c r="I20" i="82"/>
  <c r="L45" i="82"/>
  <c r="I45" i="82"/>
  <c r="L39" i="82"/>
  <c r="M39" i="82" s="1"/>
  <c r="I39" i="82"/>
  <c r="L33" i="82"/>
  <c r="M33" i="82" s="1"/>
  <c r="I33" i="82"/>
  <c r="T33" i="82" s="1"/>
  <c r="S33" i="82" s="1"/>
  <c r="L27" i="82"/>
  <c r="M27" i="82" s="1"/>
  <c r="I27" i="82"/>
  <c r="T27" i="82" s="1"/>
  <c r="S27" i="82" s="1"/>
  <c r="L21" i="82"/>
  <c r="M21" i="82" s="1"/>
  <c r="I21" i="82"/>
  <c r="T21" i="82" s="1"/>
  <c r="S21" i="82" s="1"/>
  <c r="U45" i="82"/>
  <c r="U39" i="82"/>
  <c r="U27" i="82"/>
  <c r="T31" i="82"/>
  <c r="S31" i="82" s="1"/>
  <c r="T43" i="82"/>
  <c r="S43" i="82" s="1"/>
  <c r="T24" i="82"/>
  <c r="S24" i="82" s="1"/>
  <c r="T36" i="82"/>
  <c r="S36" i="82" s="1"/>
  <c r="T48" i="82"/>
  <c r="S48" i="82" s="1"/>
  <c r="T44" i="82"/>
  <c r="S44" i="82" s="1"/>
  <c r="V19" i="82"/>
  <c r="U19" i="82"/>
  <c r="V21" i="82"/>
  <c r="U21" i="82"/>
  <c r="R49" i="80"/>
  <c r="P7" i="80" s="1"/>
  <c r="L38" i="79"/>
  <c r="M38" i="79" s="1"/>
  <c r="I38" i="79"/>
  <c r="T38" i="79" s="1"/>
  <c r="S38" i="79" s="1"/>
  <c r="L32" i="79"/>
  <c r="M32" i="79" s="1"/>
  <c r="I32" i="79"/>
  <c r="T32" i="79" s="1"/>
  <c r="S32" i="79" s="1"/>
  <c r="L26" i="79"/>
  <c r="M26" i="79" s="1"/>
  <c r="T26" i="79" s="1"/>
  <c r="S26" i="79" s="1"/>
  <c r="I26" i="79"/>
  <c r="L20" i="79"/>
  <c r="I20" i="79"/>
  <c r="L45" i="79"/>
  <c r="M45" i="79" s="1"/>
  <c r="I45" i="79"/>
  <c r="L39" i="79"/>
  <c r="M39" i="79" s="1"/>
  <c r="I39" i="79"/>
  <c r="L33" i="79"/>
  <c r="M33" i="79" s="1"/>
  <c r="I33" i="79"/>
  <c r="L27" i="79"/>
  <c r="I27" i="79"/>
  <c r="L21" i="79"/>
  <c r="M21" i="79" s="1"/>
  <c r="I21" i="79"/>
  <c r="V33" i="79"/>
  <c r="V20" i="79"/>
  <c r="V32" i="79"/>
  <c r="V38" i="79"/>
  <c r="H49" i="79"/>
  <c r="V39" i="79"/>
  <c r="U39" i="79"/>
  <c r="V21" i="79"/>
  <c r="U21" i="79"/>
  <c r="U45" i="79"/>
  <c r="V45" i="79"/>
  <c r="T21" i="79"/>
  <c r="S21" i="79" s="1"/>
  <c r="T39" i="79"/>
  <c r="S39" i="79" s="1"/>
  <c r="L38" i="78"/>
  <c r="M38" i="78" s="1"/>
  <c r="I38" i="78"/>
  <c r="T38" i="78" s="1"/>
  <c r="S38" i="78" s="1"/>
  <c r="L32" i="78"/>
  <c r="M32" i="78" s="1"/>
  <c r="I32" i="78"/>
  <c r="L26" i="78"/>
  <c r="I26" i="78"/>
  <c r="L20" i="78"/>
  <c r="I20" i="78"/>
  <c r="L45" i="78"/>
  <c r="M45" i="78" s="1"/>
  <c r="I45" i="78"/>
  <c r="L39" i="78"/>
  <c r="M39" i="78" s="1"/>
  <c r="I39" i="78"/>
  <c r="T39" i="78" s="1"/>
  <c r="S39" i="78" s="1"/>
  <c r="L33" i="78"/>
  <c r="M33" i="78" s="1"/>
  <c r="I33" i="78"/>
  <c r="L27" i="78"/>
  <c r="M27" i="78" s="1"/>
  <c r="I27" i="78"/>
  <c r="L21" i="78"/>
  <c r="M21" i="78" s="1"/>
  <c r="I21" i="78"/>
  <c r="U38" i="78"/>
  <c r="V26" i="78"/>
  <c r="V20" i="78"/>
  <c r="V21" i="78"/>
  <c r="T44" i="78"/>
  <c r="S44" i="78" s="1"/>
  <c r="H49" i="78"/>
  <c r="U44" i="78"/>
  <c r="V44" i="78"/>
  <c r="V42" i="78"/>
  <c r="U42" i="78"/>
  <c r="U39" i="78"/>
  <c r="V39" i="78"/>
  <c r="T21" i="78"/>
  <c r="S21" i="78" s="1"/>
  <c r="L38" i="77"/>
  <c r="I38" i="77"/>
  <c r="L32" i="77"/>
  <c r="I32" i="77"/>
  <c r="L26" i="77"/>
  <c r="I26" i="77"/>
  <c r="L20" i="77"/>
  <c r="I20" i="77"/>
  <c r="T18" i="77"/>
  <c r="S18" i="77" s="1"/>
  <c r="T24" i="77"/>
  <c r="S24" i="77" s="1"/>
  <c r="T30" i="77"/>
  <c r="S30" i="77" s="1"/>
  <c r="T36" i="77"/>
  <c r="S36" i="77" s="1"/>
  <c r="T42" i="77"/>
  <c r="S42" i="77" s="1"/>
  <c r="T48" i="77"/>
  <c r="S48" i="77" s="1"/>
  <c r="H49" i="77"/>
  <c r="U45" i="77"/>
  <c r="V45" i="77"/>
  <c r="V42" i="77"/>
  <c r="U42" i="77"/>
  <c r="U39" i="77"/>
  <c r="V39" i="77"/>
  <c r="V30" i="77"/>
  <c r="U30" i="77"/>
  <c r="U21" i="77"/>
  <c r="V21" i="77"/>
  <c r="L38" i="76"/>
  <c r="M38" i="76" s="1"/>
  <c r="I38" i="76"/>
  <c r="T38" i="76" s="1"/>
  <c r="S38" i="76" s="1"/>
  <c r="L32" i="76"/>
  <c r="M32" i="76" s="1"/>
  <c r="I32" i="76"/>
  <c r="L26" i="76"/>
  <c r="M26" i="76" s="1"/>
  <c r="I26" i="76"/>
  <c r="L20" i="76"/>
  <c r="I20" i="76"/>
  <c r="L45" i="76"/>
  <c r="I45" i="76"/>
  <c r="L39" i="76"/>
  <c r="I39" i="76"/>
  <c r="L33" i="76"/>
  <c r="I33" i="76"/>
  <c r="L27" i="76"/>
  <c r="I27" i="76"/>
  <c r="L21" i="76"/>
  <c r="M21" i="76" s="1"/>
  <c r="I21" i="76"/>
  <c r="T21" i="76" s="1"/>
  <c r="S21" i="76" s="1"/>
  <c r="U21" i="76"/>
  <c r="V26" i="76"/>
  <c r="U32" i="76"/>
  <c r="T19" i="76"/>
  <c r="S19" i="76" s="1"/>
  <c r="T31" i="76"/>
  <c r="S31" i="76" s="1"/>
  <c r="T37" i="76"/>
  <c r="S37" i="76" s="1"/>
  <c r="H49" i="76"/>
  <c r="U31" i="76"/>
  <c r="V31" i="76"/>
  <c r="V36" i="76"/>
  <c r="U36" i="76"/>
  <c r="V20" i="76"/>
  <c r="U20" i="76"/>
  <c r="U37" i="76"/>
  <c r="V37" i="76"/>
  <c r="T26" i="76"/>
  <c r="S26" i="76" s="1"/>
  <c r="V36" i="75"/>
  <c r="U36" i="75"/>
  <c r="L38" i="75"/>
  <c r="I38" i="75"/>
  <c r="L32" i="75"/>
  <c r="I32" i="75"/>
  <c r="L26" i="75"/>
  <c r="I26" i="75"/>
  <c r="L20" i="75"/>
  <c r="I20" i="75"/>
  <c r="L45" i="75"/>
  <c r="I45" i="75"/>
  <c r="L39" i="75"/>
  <c r="U39" i="75" s="1"/>
  <c r="I39" i="75"/>
  <c r="L33" i="75"/>
  <c r="M33" i="75" s="1"/>
  <c r="I33" i="75"/>
  <c r="L27" i="75"/>
  <c r="I27" i="75"/>
  <c r="L21" i="75"/>
  <c r="I21" i="75"/>
  <c r="T37" i="75"/>
  <c r="S37" i="75" s="1"/>
  <c r="U45" i="75"/>
  <c r="T19" i="75"/>
  <c r="S19" i="75" s="1"/>
  <c r="T24" i="75"/>
  <c r="S24" i="75" s="1"/>
  <c r="T30" i="75"/>
  <c r="S30" i="75" s="1"/>
  <c r="T36" i="75"/>
  <c r="S36" i="75" s="1"/>
  <c r="T48" i="75"/>
  <c r="S48" i="75" s="1"/>
  <c r="T25" i="75"/>
  <c r="S25" i="75" s="1"/>
  <c r="H49" i="75"/>
  <c r="V30" i="75"/>
  <c r="U30" i="75"/>
  <c r="V24" i="75"/>
  <c r="U24" i="75"/>
  <c r="L38" i="74"/>
  <c r="I38" i="74"/>
  <c r="L32" i="74"/>
  <c r="I32" i="74"/>
  <c r="L26" i="74"/>
  <c r="I26" i="74"/>
  <c r="L20" i="74"/>
  <c r="I20" i="74"/>
  <c r="T24" i="74"/>
  <c r="S24" i="74" s="1"/>
  <c r="T42" i="74"/>
  <c r="S42" i="74" s="1"/>
  <c r="T48" i="74"/>
  <c r="S48" i="74" s="1"/>
  <c r="H49" i="74"/>
  <c r="U39" i="74"/>
  <c r="V39" i="74"/>
  <c r="U33" i="74"/>
  <c r="V33" i="74"/>
  <c r="L38" i="73"/>
  <c r="I38" i="73"/>
  <c r="L32" i="73"/>
  <c r="I32" i="73"/>
  <c r="L26" i="73"/>
  <c r="I26" i="73"/>
  <c r="H49" i="73"/>
  <c r="L20" i="73"/>
  <c r="I20" i="73"/>
  <c r="L45" i="73"/>
  <c r="I45" i="73"/>
  <c r="U39" i="73"/>
  <c r="U27" i="73"/>
  <c r="T36" i="73"/>
  <c r="S36" i="73" s="1"/>
  <c r="T42" i="73"/>
  <c r="S42" i="73" s="1"/>
  <c r="T48" i="73"/>
  <c r="S48" i="73" s="1"/>
  <c r="T41" i="73"/>
  <c r="S41" i="73" s="1"/>
  <c r="U33" i="73"/>
  <c r="V33" i="73"/>
  <c r="U21" i="73"/>
  <c r="V21" i="73"/>
  <c r="H49" i="72"/>
  <c r="V36" i="72"/>
  <c r="U36" i="72"/>
  <c r="V30" i="72"/>
  <c r="U30" i="72"/>
  <c r="V24" i="72"/>
  <c r="U24" i="72"/>
  <c r="H49" i="71"/>
  <c r="U21" i="71"/>
  <c r="V21" i="71"/>
  <c r="M49" i="71"/>
  <c r="P3" i="71" s="1"/>
  <c r="H49" i="70"/>
  <c r="V42" i="70"/>
  <c r="U42" i="70"/>
  <c r="V30" i="70"/>
  <c r="U30" i="70"/>
  <c r="V24" i="70"/>
  <c r="U24" i="70"/>
  <c r="M49" i="70"/>
  <c r="P3" i="70" s="1"/>
  <c r="L38" i="69"/>
  <c r="M38" i="69" s="1"/>
  <c r="I38" i="69"/>
  <c r="L32" i="69"/>
  <c r="M32" i="69" s="1"/>
  <c r="I32" i="69"/>
  <c r="T32" i="69" s="1"/>
  <c r="S32" i="69" s="1"/>
  <c r="L26" i="69"/>
  <c r="M26" i="69" s="1"/>
  <c r="I26" i="69"/>
  <c r="H49" i="69"/>
  <c r="L20" i="69"/>
  <c r="I20" i="69"/>
  <c r="L46" i="69"/>
  <c r="M46" i="69" s="1"/>
  <c r="I46" i="69"/>
  <c r="T46" i="69" s="1"/>
  <c r="S46" i="69" s="1"/>
  <c r="L40" i="69"/>
  <c r="I40" i="69"/>
  <c r="L34" i="69"/>
  <c r="M34" i="69" s="1"/>
  <c r="I34" i="69"/>
  <c r="T34" i="69" s="1"/>
  <c r="S34" i="69" s="1"/>
  <c r="L28" i="69"/>
  <c r="I28" i="69"/>
  <c r="L22" i="69"/>
  <c r="M22" i="69" s="1"/>
  <c r="I22" i="69"/>
  <c r="T19" i="69"/>
  <c r="S19" i="69" s="1"/>
  <c r="T31" i="69"/>
  <c r="S31" i="69" s="1"/>
  <c r="T43" i="69"/>
  <c r="S43" i="69" s="1"/>
  <c r="T44" i="69"/>
  <c r="S44" i="69" s="1"/>
  <c r="T45" i="69"/>
  <c r="S45" i="69" s="1"/>
  <c r="U43" i="69"/>
  <c r="V43" i="69"/>
  <c r="V20" i="69"/>
  <c r="U20" i="69"/>
  <c r="V32" i="69"/>
  <c r="U32" i="69"/>
  <c r="V24" i="69"/>
  <c r="U24" i="69"/>
  <c r="V30" i="69"/>
  <c r="U30" i="69"/>
  <c r="V36" i="69"/>
  <c r="U36" i="69"/>
  <c r="V42" i="69"/>
  <c r="U42" i="69"/>
  <c r="U27" i="69"/>
  <c r="V27" i="69"/>
  <c r="V36" i="81"/>
  <c r="U36" i="81"/>
  <c r="H49" i="81"/>
  <c r="V30" i="81"/>
  <c r="U30" i="81"/>
  <c r="V24" i="81"/>
  <c r="U24" i="81"/>
  <c r="U33" i="81"/>
  <c r="V33" i="81"/>
  <c r="U27" i="81"/>
  <c r="V27" i="81"/>
  <c r="U21" i="81"/>
  <c r="V21" i="81"/>
  <c r="L45" i="68"/>
  <c r="I45" i="68"/>
  <c r="M23" i="68"/>
  <c r="T23" i="68" s="1"/>
  <c r="S23" i="68" s="1"/>
  <c r="V23" i="68"/>
  <c r="U23" i="68"/>
  <c r="V46" i="68"/>
  <c r="U46" i="68"/>
  <c r="M46" i="68"/>
  <c r="T46" i="68" s="1"/>
  <c r="S46" i="68" s="1"/>
  <c r="M40" i="68"/>
  <c r="T40" i="68" s="1"/>
  <c r="S40" i="68" s="1"/>
  <c r="V40" i="68"/>
  <c r="U40" i="68"/>
  <c r="M34" i="68"/>
  <c r="T34" i="68" s="1"/>
  <c r="S34" i="68" s="1"/>
  <c r="V34" i="68"/>
  <c r="U34" i="68"/>
  <c r="M28" i="68"/>
  <c r="T28" i="68" s="1"/>
  <c r="S28" i="68" s="1"/>
  <c r="V28" i="68"/>
  <c r="U28" i="68"/>
  <c r="M22" i="68"/>
  <c r="T22" i="68" s="1"/>
  <c r="S22" i="68" s="1"/>
  <c r="V22" i="68"/>
  <c r="U22" i="68"/>
  <c r="M41" i="68"/>
  <c r="T41" i="68" s="1"/>
  <c r="S41" i="68" s="1"/>
  <c r="V41" i="68"/>
  <c r="U41" i="68"/>
  <c r="M35" i="68"/>
  <c r="T35" i="68" s="1"/>
  <c r="S35" i="68" s="1"/>
  <c r="V35" i="68"/>
  <c r="U35" i="68"/>
  <c r="M29" i="68"/>
  <c r="T29" i="68" s="1"/>
  <c r="S29" i="68" s="1"/>
  <c r="V29" i="68"/>
  <c r="U29" i="68"/>
  <c r="U33" i="68"/>
  <c r="U27" i="68"/>
  <c r="V21" i="68"/>
  <c r="V43" i="68"/>
  <c r="M43" i="68"/>
  <c r="T43" i="68" s="1"/>
  <c r="S43" i="68" s="1"/>
  <c r="M37" i="68"/>
  <c r="T37" i="68" s="1"/>
  <c r="S37" i="68" s="1"/>
  <c r="V37" i="68"/>
  <c r="M31" i="68"/>
  <c r="T31" i="68" s="1"/>
  <c r="S31" i="68" s="1"/>
  <c r="V31" i="68"/>
  <c r="M25" i="68"/>
  <c r="T25" i="68" s="1"/>
  <c r="S25" i="68" s="1"/>
  <c r="V25" i="68"/>
  <c r="L49" i="68"/>
  <c r="M19" i="68"/>
  <c r="V19" i="68"/>
  <c r="M44" i="68"/>
  <c r="T44" i="68" s="1"/>
  <c r="S44" i="68" s="1"/>
  <c r="V44" i="68"/>
  <c r="M38" i="68"/>
  <c r="T38" i="68" s="1"/>
  <c r="S38" i="68" s="1"/>
  <c r="V38" i="68"/>
  <c r="M32" i="68"/>
  <c r="T32" i="68" s="1"/>
  <c r="S32" i="68" s="1"/>
  <c r="V32" i="68"/>
  <c r="M26" i="68"/>
  <c r="T26" i="68" s="1"/>
  <c r="S26" i="68" s="1"/>
  <c r="V26" i="68"/>
  <c r="M20" i="68"/>
  <c r="T20" i="68" s="1"/>
  <c r="S20" i="68" s="1"/>
  <c r="V20" i="68"/>
  <c r="T24" i="68"/>
  <c r="S24" i="68" s="1"/>
  <c r="T30" i="68"/>
  <c r="S30" i="68" s="1"/>
  <c r="T42" i="68"/>
  <c r="S42" i="68" s="1"/>
  <c r="T48" i="68"/>
  <c r="S48" i="68" s="1"/>
  <c r="T47" i="68"/>
  <c r="S47" i="68" s="1"/>
  <c r="H49" i="68"/>
  <c r="U39" i="68"/>
  <c r="V39" i="68"/>
  <c r="L38" i="66"/>
  <c r="M38" i="66" s="1"/>
  <c r="I38" i="66"/>
  <c r="L32" i="66"/>
  <c r="M32" i="66" s="1"/>
  <c r="I32" i="66"/>
  <c r="L26" i="66"/>
  <c r="M26" i="66" s="1"/>
  <c r="I26" i="66"/>
  <c r="L20" i="66"/>
  <c r="I20" i="66"/>
  <c r="L45" i="66"/>
  <c r="I45" i="66"/>
  <c r="L39" i="66"/>
  <c r="I39" i="66"/>
  <c r="L33" i="66"/>
  <c r="M33" i="66" s="1"/>
  <c r="I33" i="66"/>
  <c r="T33" i="66" s="1"/>
  <c r="S33" i="66" s="1"/>
  <c r="L27" i="66"/>
  <c r="I27" i="66"/>
  <c r="L21" i="66"/>
  <c r="I21" i="66"/>
  <c r="L46" i="66"/>
  <c r="I46" i="66"/>
  <c r="L40" i="66"/>
  <c r="I40" i="66"/>
  <c r="L34" i="66"/>
  <c r="I34" i="66"/>
  <c r="L28" i="66"/>
  <c r="I28" i="66"/>
  <c r="H49" i="66"/>
  <c r="L22" i="66"/>
  <c r="I22" i="66"/>
  <c r="V20" i="66"/>
  <c r="V32" i="66"/>
  <c r="V38" i="66"/>
  <c r="T19" i="66"/>
  <c r="S19" i="66" s="1"/>
  <c r="T31" i="66"/>
  <c r="S31" i="66" s="1"/>
  <c r="T37" i="66"/>
  <c r="S37" i="66" s="1"/>
  <c r="T43" i="66"/>
  <c r="S43" i="66" s="1"/>
  <c r="V39" i="67"/>
  <c r="U39" i="67"/>
  <c r="V42" i="67"/>
  <c r="U42" i="67"/>
  <c r="T39" i="67"/>
  <c r="S39" i="67" s="1"/>
  <c r="H49" i="67"/>
  <c r="V33" i="67"/>
  <c r="U33" i="67"/>
  <c r="V32" i="67"/>
  <c r="U32" i="67"/>
  <c r="U37" i="67"/>
  <c r="V37" i="67"/>
  <c r="T33" i="67"/>
  <c r="S33" i="67" s="1"/>
  <c r="V33" i="66"/>
  <c r="U33" i="66"/>
  <c r="V36" i="66"/>
  <c r="U36" i="66"/>
  <c r="V36" i="65"/>
  <c r="U36" i="65"/>
  <c r="V24" i="65"/>
  <c r="U24" i="65"/>
  <c r="L38" i="64"/>
  <c r="I38" i="64"/>
  <c r="L32" i="64"/>
  <c r="I32" i="64"/>
  <c r="L26" i="64"/>
  <c r="M26" i="64" s="1"/>
  <c r="I26" i="64"/>
  <c r="L20" i="64"/>
  <c r="I20" i="64"/>
  <c r="L45" i="64"/>
  <c r="I45" i="64"/>
  <c r="V39" i="64"/>
  <c r="M39" i="64"/>
  <c r="T39" i="64" s="1"/>
  <c r="S39" i="64" s="1"/>
  <c r="U39" i="64"/>
  <c r="M33" i="64"/>
  <c r="T33" i="64" s="1"/>
  <c r="S33" i="64" s="1"/>
  <c r="U33" i="64"/>
  <c r="V21" i="64"/>
  <c r="M21" i="64"/>
  <c r="U21" i="64"/>
  <c r="V46" i="64"/>
  <c r="M46" i="64"/>
  <c r="T46" i="64" s="1"/>
  <c r="S46" i="64" s="1"/>
  <c r="U46" i="64"/>
  <c r="V40" i="64"/>
  <c r="M40" i="64"/>
  <c r="T40" i="64" s="1"/>
  <c r="S40" i="64" s="1"/>
  <c r="U40" i="64"/>
  <c r="V34" i="64"/>
  <c r="M34" i="64"/>
  <c r="T34" i="64" s="1"/>
  <c r="S34" i="64" s="1"/>
  <c r="U34" i="64"/>
  <c r="V28" i="64"/>
  <c r="M28" i="64"/>
  <c r="T28" i="64" s="1"/>
  <c r="S28" i="64" s="1"/>
  <c r="U28" i="64"/>
  <c r="V22" i="64"/>
  <c r="M22" i="64"/>
  <c r="T22" i="64" s="1"/>
  <c r="S22" i="64" s="1"/>
  <c r="U22" i="64"/>
  <c r="M47" i="64"/>
  <c r="T47" i="64" s="1"/>
  <c r="S47" i="64" s="1"/>
  <c r="U47" i="64"/>
  <c r="V47" i="64"/>
  <c r="V20" i="64"/>
  <c r="L49" i="64"/>
  <c r="M18" i="64"/>
  <c r="V33" i="64"/>
  <c r="U27" i="64"/>
  <c r="T44" i="64"/>
  <c r="S44" i="64" s="1"/>
  <c r="U27" i="63"/>
  <c r="V27" i="63"/>
  <c r="L38" i="63"/>
  <c r="I38" i="63"/>
  <c r="L32" i="63"/>
  <c r="I32" i="63"/>
  <c r="L26" i="63"/>
  <c r="M26" i="63" s="1"/>
  <c r="I26" i="63"/>
  <c r="H49" i="63"/>
  <c r="L20" i="63"/>
  <c r="I20" i="63"/>
  <c r="L46" i="63"/>
  <c r="I46" i="63"/>
  <c r="L40" i="63"/>
  <c r="M40" i="63" s="1"/>
  <c r="I40" i="63"/>
  <c r="T40" i="63" s="1"/>
  <c r="S40" i="63" s="1"/>
  <c r="L34" i="63"/>
  <c r="M34" i="63" s="1"/>
  <c r="I34" i="63"/>
  <c r="L28" i="63"/>
  <c r="I28" i="63"/>
  <c r="L22" i="63"/>
  <c r="M22" i="63" s="1"/>
  <c r="I22" i="63"/>
  <c r="T22" i="63" s="1"/>
  <c r="S22" i="63" s="1"/>
  <c r="T33" i="63"/>
  <c r="S33" i="63" s="1"/>
  <c r="T39" i="63"/>
  <c r="S39" i="63" s="1"/>
  <c r="T45" i="63"/>
  <c r="S45" i="63" s="1"/>
  <c r="T25" i="63"/>
  <c r="S25" i="63" s="1"/>
  <c r="L38" i="62"/>
  <c r="I38" i="62"/>
  <c r="L32" i="62"/>
  <c r="I32" i="62"/>
  <c r="L26" i="62"/>
  <c r="M26" i="62" s="1"/>
  <c r="I26" i="62"/>
  <c r="T26" i="62" s="1"/>
  <c r="S26" i="62" s="1"/>
  <c r="H49" i="62"/>
  <c r="L20" i="62"/>
  <c r="I20" i="62"/>
  <c r="L45" i="62"/>
  <c r="I45" i="62"/>
  <c r="L39" i="62"/>
  <c r="I39" i="62"/>
  <c r="L33" i="62"/>
  <c r="I33" i="62"/>
  <c r="L27" i="62"/>
  <c r="I27" i="62"/>
  <c r="L21" i="62"/>
  <c r="I21" i="62"/>
  <c r="L46" i="62"/>
  <c r="M46" i="62" s="1"/>
  <c r="I46" i="62"/>
  <c r="T46" i="62" s="1"/>
  <c r="S46" i="62" s="1"/>
  <c r="L40" i="62"/>
  <c r="I40" i="62"/>
  <c r="L34" i="62"/>
  <c r="M34" i="62" s="1"/>
  <c r="I34" i="62"/>
  <c r="L28" i="62"/>
  <c r="M28" i="62" s="1"/>
  <c r="I28" i="62"/>
  <c r="L22" i="62"/>
  <c r="M22" i="62" s="1"/>
  <c r="I22" i="62"/>
  <c r="T22" i="62" s="1"/>
  <c r="S22" i="62" s="1"/>
  <c r="V33" i="62"/>
  <c r="U38" i="62"/>
  <c r="T37" i="62"/>
  <c r="S37" i="62" s="1"/>
  <c r="R49" i="61"/>
  <c r="L38" i="61"/>
  <c r="I38" i="61"/>
  <c r="L32" i="61"/>
  <c r="I32" i="61"/>
  <c r="L26" i="61"/>
  <c r="M26" i="61" s="1"/>
  <c r="I26" i="61"/>
  <c r="H49" i="61"/>
  <c r="L20" i="61"/>
  <c r="U20" i="61" s="1"/>
  <c r="I20" i="61"/>
  <c r="L45" i="61"/>
  <c r="M45" i="61" s="1"/>
  <c r="I45" i="61"/>
  <c r="T45" i="61" s="1"/>
  <c r="S45" i="61" s="1"/>
  <c r="L39" i="61"/>
  <c r="M39" i="61" s="1"/>
  <c r="I39" i="61"/>
  <c r="L33" i="61"/>
  <c r="M33" i="61" s="1"/>
  <c r="I33" i="61"/>
  <c r="L27" i="61"/>
  <c r="M27" i="61" s="1"/>
  <c r="I27" i="61"/>
  <c r="L21" i="61"/>
  <c r="I21" i="61"/>
  <c r="U21" i="61"/>
  <c r="V26" i="61"/>
  <c r="U33" i="61"/>
  <c r="T19" i="61"/>
  <c r="S19" i="61" s="1"/>
  <c r="U45" i="61"/>
  <c r="T24" i="61"/>
  <c r="S24" i="61" s="1"/>
  <c r="T30" i="61"/>
  <c r="S30" i="61" s="1"/>
  <c r="T36" i="61"/>
  <c r="S36" i="61" s="1"/>
  <c r="T48" i="61"/>
  <c r="S48" i="61" s="1"/>
  <c r="T42" i="61"/>
  <c r="S42" i="61" s="1"/>
  <c r="L38" i="55"/>
  <c r="I38" i="55"/>
  <c r="L32" i="55"/>
  <c r="M32" i="55" s="1"/>
  <c r="I32" i="55"/>
  <c r="L26" i="55"/>
  <c r="I26" i="55"/>
  <c r="L20" i="55"/>
  <c r="I20" i="55"/>
  <c r="T48" i="55"/>
  <c r="S48" i="55" s="1"/>
  <c r="T24" i="55"/>
  <c r="S24" i="55" s="1"/>
  <c r="T36" i="55"/>
  <c r="S36" i="55" s="1"/>
  <c r="L38" i="54"/>
  <c r="I38" i="54"/>
  <c r="L32" i="54"/>
  <c r="I32" i="54"/>
  <c r="L26" i="54"/>
  <c r="I26" i="54"/>
  <c r="L20" i="54"/>
  <c r="I20" i="54"/>
  <c r="L45" i="54"/>
  <c r="I45" i="54"/>
  <c r="L39" i="54"/>
  <c r="I39" i="54"/>
  <c r="L33" i="54"/>
  <c r="M33" i="54" s="1"/>
  <c r="I33" i="54"/>
  <c r="T33" i="54" s="1"/>
  <c r="S33" i="54" s="1"/>
  <c r="L27" i="54"/>
  <c r="I27" i="54"/>
  <c r="L21" i="54"/>
  <c r="I21" i="54"/>
  <c r="U33" i="54"/>
  <c r="T37" i="54"/>
  <c r="S37" i="54" s="1"/>
  <c r="T24" i="54"/>
  <c r="S24" i="54" s="1"/>
  <c r="T25" i="54"/>
  <c r="S25" i="54" s="1"/>
  <c r="T30" i="54"/>
  <c r="S30" i="54" s="1"/>
  <c r="T36" i="54"/>
  <c r="S36" i="54" s="1"/>
  <c r="T42" i="54"/>
  <c r="S42" i="54" s="1"/>
  <c r="T48" i="54"/>
  <c r="S48" i="54" s="1"/>
  <c r="L38" i="53"/>
  <c r="I38" i="53"/>
  <c r="L32" i="53"/>
  <c r="I32" i="53"/>
  <c r="L26" i="53"/>
  <c r="I26" i="53"/>
  <c r="L20" i="53"/>
  <c r="V20" i="53" s="1"/>
  <c r="I20" i="53"/>
  <c r="T43" i="53"/>
  <c r="S43" i="53" s="1"/>
  <c r="T24" i="53"/>
  <c r="S24" i="53" s="1"/>
  <c r="T30" i="53"/>
  <c r="S30" i="53" s="1"/>
  <c r="T36" i="53"/>
  <c r="S36" i="53" s="1"/>
  <c r="T42" i="53"/>
  <c r="S42" i="53" s="1"/>
  <c r="T48" i="53"/>
  <c r="S48" i="53" s="1"/>
  <c r="L38" i="52"/>
  <c r="M38" i="52" s="1"/>
  <c r="I38" i="52"/>
  <c r="T38" i="52" s="1"/>
  <c r="S38" i="52" s="1"/>
  <c r="L32" i="52"/>
  <c r="I32" i="52"/>
  <c r="L26" i="52"/>
  <c r="M26" i="52" s="1"/>
  <c r="I26" i="52"/>
  <c r="L20" i="52"/>
  <c r="U20" i="52" s="1"/>
  <c r="I20" i="52"/>
  <c r="U45" i="52"/>
  <c r="V45" i="52"/>
  <c r="M45" i="52"/>
  <c r="T45" i="52" s="1"/>
  <c r="S45" i="52" s="1"/>
  <c r="M27" i="52"/>
  <c r="T27" i="52" s="1"/>
  <c r="S27" i="52" s="1"/>
  <c r="U27" i="52"/>
  <c r="M21" i="52"/>
  <c r="T21" i="52" s="1"/>
  <c r="S21" i="52" s="1"/>
  <c r="V21" i="52"/>
  <c r="U39" i="52"/>
  <c r="U33" i="52"/>
  <c r="V27" i="52"/>
  <c r="U21" i="52"/>
  <c r="T47" i="52"/>
  <c r="S47" i="52" s="1"/>
  <c r="T42" i="55"/>
  <c r="S42" i="55" s="1"/>
  <c r="U18" i="55"/>
  <c r="V18" i="55"/>
  <c r="U24" i="55"/>
  <c r="V24" i="55"/>
  <c r="U36" i="55"/>
  <c r="V36" i="55"/>
  <c r="V42" i="55"/>
  <c r="U42" i="55"/>
  <c r="H49" i="54"/>
  <c r="V19" i="54"/>
  <c r="U19" i="54"/>
  <c r="V25" i="54"/>
  <c r="U25" i="54"/>
  <c r="V31" i="54"/>
  <c r="U31" i="54"/>
  <c r="H49" i="53"/>
  <c r="H49" i="52"/>
  <c r="U38" i="52"/>
  <c r="V38" i="52"/>
  <c r="V36" i="52"/>
  <c r="U36" i="52"/>
  <c r="V30" i="52"/>
  <c r="U30" i="52"/>
  <c r="U31" i="52"/>
  <c r="V31" i="52"/>
  <c r="L38" i="50"/>
  <c r="I38" i="50"/>
  <c r="L32" i="50"/>
  <c r="I32" i="50"/>
  <c r="L26" i="50"/>
  <c r="I26" i="50"/>
  <c r="L20" i="50"/>
  <c r="I20" i="50"/>
  <c r="L45" i="50"/>
  <c r="I45" i="50"/>
  <c r="U39" i="50"/>
  <c r="U33" i="50"/>
  <c r="U27" i="50"/>
  <c r="T36" i="50"/>
  <c r="S36" i="50" s="1"/>
  <c r="T42" i="50"/>
  <c r="S42" i="50" s="1"/>
  <c r="T48" i="50"/>
  <c r="S48" i="50" s="1"/>
  <c r="T41" i="50"/>
  <c r="S41" i="50" s="1"/>
  <c r="H49" i="50"/>
  <c r="U21" i="50"/>
  <c r="V21" i="50"/>
  <c r="V36" i="49"/>
  <c r="U36" i="49"/>
  <c r="V24" i="49"/>
  <c r="U24" i="49"/>
  <c r="L38" i="49"/>
  <c r="I38" i="49"/>
  <c r="L32" i="49"/>
  <c r="I32" i="49"/>
  <c r="L26" i="49"/>
  <c r="I26" i="49"/>
  <c r="L20" i="49"/>
  <c r="I20" i="49"/>
  <c r="H49" i="49"/>
  <c r="L45" i="49"/>
  <c r="V27" i="49"/>
  <c r="M27" i="49"/>
  <c r="T27" i="49" s="1"/>
  <c r="S27" i="49" s="1"/>
  <c r="V21" i="49"/>
  <c r="M21" i="49"/>
  <c r="T21" i="49" s="1"/>
  <c r="S21" i="49" s="1"/>
  <c r="M46" i="49"/>
  <c r="T46" i="49" s="1"/>
  <c r="S46" i="49" s="1"/>
  <c r="U46" i="49"/>
  <c r="V46" i="49"/>
  <c r="M40" i="49"/>
  <c r="T40" i="49" s="1"/>
  <c r="S40" i="49" s="1"/>
  <c r="V40" i="49"/>
  <c r="M34" i="49"/>
  <c r="T34" i="49" s="1"/>
  <c r="S34" i="49" s="1"/>
  <c r="V34" i="49"/>
  <c r="M28" i="49"/>
  <c r="T28" i="49" s="1"/>
  <c r="S28" i="49" s="1"/>
  <c r="V28" i="49"/>
  <c r="M22" i="49"/>
  <c r="T22" i="49" s="1"/>
  <c r="S22" i="49" s="1"/>
  <c r="V22" i="49"/>
  <c r="V45" i="49"/>
  <c r="U39" i="49"/>
  <c r="U33" i="49"/>
  <c r="L38" i="48"/>
  <c r="I38" i="48"/>
  <c r="L32" i="48"/>
  <c r="I32" i="48"/>
  <c r="L26" i="48"/>
  <c r="I26" i="48"/>
  <c r="L20" i="48"/>
  <c r="I20" i="48"/>
  <c r="L48" i="48"/>
  <c r="I48" i="48"/>
  <c r="L42" i="48"/>
  <c r="I42" i="48"/>
  <c r="L36" i="48"/>
  <c r="I36" i="48"/>
  <c r="L30" i="48"/>
  <c r="I30" i="48"/>
  <c r="L24" i="48"/>
  <c r="I24" i="48"/>
  <c r="L18" i="48"/>
  <c r="I18" i="48"/>
  <c r="L38" i="47"/>
  <c r="M38" i="47" s="1"/>
  <c r="I38" i="47"/>
  <c r="L32" i="47"/>
  <c r="I32" i="47"/>
  <c r="L26" i="47"/>
  <c r="I26" i="47"/>
  <c r="L20" i="47"/>
  <c r="U20" i="47" s="1"/>
  <c r="I20" i="47"/>
  <c r="L46" i="47"/>
  <c r="M46" i="47" s="1"/>
  <c r="I46" i="47"/>
  <c r="T46" i="47" s="1"/>
  <c r="S46" i="47" s="1"/>
  <c r="L40" i="47"/>
  <c r="I40" i="47"/>
  <c r="L34" i="47"/>
  <c r="M34" i="47" s="1"/>
  <c r="I34" i="47"/>
  <c r="L28" i="47"/>
  <c r="M28" i="47" s="1"/>
  <c r="I28" i="47"/>
  <c r="L22" i="47"/>
  <c r="M22" i="47" s="1"/>
  <c r="I22" i="47"/>
  <c r="V20" i="47"/>
  <c r="U26" i="47"/>
  <c r="T37" i="47"/>
  <c r="S37" i="47" s="1"/>
  <c r="U41" i="48"/>
  <c r="V41" i="48"/>
  <c r="U35" i="48"/>
  <c r="V35" i="48"/>
  <c r="U29" i="48"/>
  <c r="V29" i="48"/>
  <c r="U23" i="48"/>
  <c r="V23" i="48"/>
  <c r="U33" i="48"/>
  <c r="V33" i="48"/>
  <c r="U21" i="48"/>
  <c r="V21" i="48"/>
  <c r="H49" i="47"/>
  <c r="V33" i="47"/>
  <c r="U33" i="47"/>
  <c r="T44" i="47"/>
  <c r="S44" i="47" s="1"/>
  <c r="U27" i="47"/>
  <c r="V27" i="47"/>
  <c r="T21" i="47"/>
  <c r="S21" i="47" s="1"/>
  <c r="T27" i="47"/>
  <c r="S27" i="47" s="1"/>
  <c r="T39" i="47"/>
  <c r="S39" i="47" s="1"/>
  <c r="V44" i="46"/>
  <c r="U44" i="46"/>
  <c r="V24" i="46"/>
  <c r="U24" i="46"/>
  <c r="V42" i="46"/>
  <c r="U42" i="46"/>
  <c r="L38" i="46"/>
  <c r="I38" i="46"/>
  <c r="L32" i="46"/>
  <c r="M32" i="46" s="1"/>
  <c r="I32" i="46"/>
  <c r="L26" i="46"/>
  <c r="M26" i="46" s="1"/>
  <c r="T26" i="46" s="1"/>
  <c r="S26" i="46" s="1"/>
  <c r="I26" i="46"/>
  <c r="L20" i="46"/>
  <c r="I20" i="46"/>
  <c r="L45" i="46"/>
  <c r="M45" i="46" s="1"/>
  <c r="I45" i="46"/>
  <c r="L39" i="46"/>
  <c r="V39" i="46" s="1"/>
  <c r="I39" i="46"/>
  <c r="L33" i="46"/>
  <c r="M33" i="46" s="1"/>
  <c r="I33" i="46"/>
  <c r="L27" i="46"/>
  <c r="V27" i="46" s="1"/>
  <c r="I27" i="46"/>
  <c r="L46" i="46"/>
  <c r="M46" i="46" s="1"/>
  <c r="I46" i="46"/>
  <c r="L40" i="46"/>
  <c r="M40" i="46" s="1"/>
  <c r="T40" i="46" s="1"/>
  <c r="S40" i="46" s="1"/>
  <c r="I40" i="46"/>
  <c r="L34" i="46"/>
  <c r="M34" i="46" s="1"/>
  <c r="I34" i="46"/>
  <c r="L28" i="46"/>
  <c r="M28" i="46" s="1"/>
  <c r="T28" i="46" s="1"/>
  <c r="S28" i="46" s="1"/>
  <c r="I28" i="46"/>
  <c r="L22" i="46"/>
  <c r="I22" i="46"/>
  <c r="M38" i="46"/>
  <c r="V38" i="46"/>
  <c r="U38" i="46"/>
  <c r="V26" i="46"/>
  <c r="U26" i="46"/>
  <c r="M20" i="46"/>
  <c r="T20" i="46" s="1"/>
  <c r="S20" i="46" s="1"/>
  <c r="V20" i="46"/>
  <c r="U39" i="46"/>
  <c r="M27" i="46"/>
  <c r="H49" i="46"/>
  <c r="L21" i="46"/>
  <c r="M22" i="46"/>
  <c r="V22" i="46"/>
  <c r="U22" i="46"/>
  <c r="T22" i="46"/>
  <c r="S22" i="46" s="1"/>
  <c r="T34" i="46"/>
  <c r="S34" i="46" s="1"/>
  <c r="T46" i="46"/>
  <c r="S46" i="46" s="1"/>
  <c r="T27" i="46"/>
  <c r="S27" i="46" s="1"/>
  <c r="T33" i="46"/>
  <c r="S33" i="46" s="1"/>
  <c r="V21" i="46"/>
  <c r="V33" i="46"/>
  <c r="V45" i="46"/>
  <c r="T38" i="46"/>
  <c r="S38" i="46" s="1"/>
  <c r="U20" i="46"/>
  <c r="T31" i="46"/>
  <c r="S31" i="46" s="1"/>
  <c r="T37" i="46"/>
  <c r="S37" i="46" s="1"/>
  <c r="H49" i="45"/>
  <c r="T27" i="45"/>
  <c r="S27" i="45" s="1"/>
  <c r="U33" i="45"/>
  <c r="U24" i="45"/>
  <c r="U30" i="45"/>
  <c r="V23" i="44"/>
  <c r="H49" i="44"/>
  <c r="T33" i="43"/>
  <c r="S33" i="43" s="1"/>
  <c r="T28" i="43"/>
  <c r="S28" i="43" s="1"/>
  <c r="T24" i="43"/>
  <c r="S24" i="43" s="1"/>
  <c r="M49" i="43"/>
  <c r="P3" i="43" s="1"/>
  <c r="U26" i="43"/>
  <c r="T27" i="43"/>
  <c r="S27" i="43" s="1"/>
  <c r="T21" i="43"/>
  <c r="S21" i="43" s="1"/>
  <c r="H49" i="43"/>
  <c r="V20" i="43"/>
  <c r="U19" i="43"/>
  <c r="T26" i="42"/>
  <c r="S26" i="42" s="1"/>
  <c r="T21" i="42"/>
  <c r="S21" i="42" s="1"/>
  <c r="U19" i="42"/>
  <c r="M49" i="42"/>
  <c r="P3" i="42" s="1"/>
  <c r="T22" i="42"/>
  <c r="S22" i="42" s="1"/>
  <c r="V31" i="42"/>
  <c r="U32" i="42"/>
  <c r="U27" i="42"/>
  <c r="H49" i="42"/>
  <c r="U30" i="41"/>
  <c r="U25" i="41"/>
  <c r="T27" i="41"/>
  <c r="S27" i="41" s="1"/>
  <c r="M49" i="41"/>
  <c r="P3" i="41" s="1"/>
  <c r="U37" i="41"/>
  <c r="H49" i="40"/>
  <c r="U24" i="40"/>
  <c r="T27" i="40"/>
  <c r="S27" i="40" s="1"/>
  <c r="U30" i="40"/>
  <c r="T37" i="39"/>
  <c r="S37" i="39" s="1"/>
  <c r="T33" i="39"/>
  <c r="S33" i="39" s="1"/>
  <c r="U30" i="39"/>
  <c r="U24" i="39"/>
  <c r="T27" i="39"/>
  <c r="S27" i="39" s="1"/>
  <c r="T23" i="39"/>
  <c r="S23" i="39" s="1"/>
  <c r="T39" i="39"/>
  <c r="S39" i="39" s="1"/>
  <c r="M49" i="39"/>
  <c r="P3" i="39" s="1"/>
  <c r="H49" i="39"/>
  <c r="H49" i="38"/>
  <c r="V31" i="38"/>
  <c r="V27" i="38"/>
  <c r="V19" i="38"/>
  <c r="U24" i="38"/>
  <c r="U25" i="38"/>
  <c r="T33" i="36"/>
  <c r="S33" i="36" s="1"/>
  <c r="T32" i="36"/>
  <c r="S32" i="36" s="1"/>
  <c r="H49" i="36"/>
  <c r="U25" i="36"/>
  <c r="M49" i="36"/>
  <c r="P3" i="36" s="1"/>
  <c r="V19" i="36"/>
  <c r="V21" i="27"/>
  <c r="T38" i="28"/>
  <c r="S38" i="28" s="1"/>
  <c r="U48" i="29"/>
  <c r="U20" i="29"/>
  <c r="M49" i="32"/>
  <c r="P3" i="32" s="1"/>
  <c r="U24" i="34"/>
  <c r="H49" i="34"/>
  <c r="H49" i="35"/>
  <c r="V21" i="33"/>
  <c r="U32" i="26"/>
  <c r="V19" i="26"/>
  <c r="U25" i="27"/>
  <c r="M49" i="27"/>
  <c r="P3" i="27" s="1"/>
  <c r="U38" i="28"/>
  <c r="V26" i="29"/>
  <c r="V32" i="29"/>
  <c r="T29" i="33"/>
  <c r="S29" i="33" s="1"/>
  <c r="U43" i="51"/>
  <c r="U42" i="26"/>
  <c r="U37" i="28"/>
  <c r="H49" i="28"/>
  <c r="V27" i="29"/>
  <c r="U26" i="32"/>
  <c r="T21" i="34"/>
  <c r="S21" i="34" s="1"/>
  <c r="U21" i="35"/>
  <c r="U48" i="26"/>
  <c r="V20" i="26"/>
  <c r="U31" i="28"/>
  <c r="H49" i="29"/>
  <c r="T20" i="29"/>
  <c r="S20" i="29" s="1"/>
  <c r="U36" i="51"/>
  <c r="H49" i="27"/>
  <c r="T27" i="29"/>
  <c r="S27" i="29" s="1"/>
  <c r="M49" i="29"/>
  <c r="P3" i="29" s="1"/>
  <c r="T27" i="31"/>
  <c r="S27" i="31" s="1"/>
  <c r="T24" i="32"/>
  <c r="S24" i="32" s="1"/>
  <c r="U37" i="26"/>
  <c r="T33" i="28"/>
  <c r="S33" i="28" s="1"/>
  <c r="U43" i="29"/>
  <c r="U19" i="29"/>
  <c r="U21" i="29"/>
  <c r="U38" i="29"/>
  <c r="V33" i="29"/>
  <c r="U21" i="34"/>
  <c r="U26" i="35"/>
  <c r="U20" i="35"/>
  <c r="H49" i="51"/>
  <c r="H49" i="26"/>
  <c r="T21" i="26"/>
  <c r="S21" i="26" s="1"/>
  <c r="U26" i="26"/>
  <c r="T39" i="29"/>
  <c r="S39" i="29" s="1"/>
  <c r="V39" i="29"/>
  <c r="U24" i="31"/>
  <c r="T40" i="51"/>
  <c r="S40" i="51" s="1"/>
  <c r="V36" i="21"/>
  <c r="U36" i="21"/>
  <c r="M49" i="21"/>
  <c r="P3" i="21" s="1"/>
  <c r="H49" i="21"/>
  <c r="V24" i="21"/>
  <c r="U24" i="21"/>
  <c r="H49" i="24"/>
  <c r="U26" i="24"/>
  <c r="V26" i="24"/>
  <c r="V42" i="24"/>
  <c r="U42" i="24"/>
  <c r="V48" i="24"/>
  <c r="U48" i="24"/>
  <c r="U38" i="24"/>
  <c r="V38" i="24"/>
  <c r="U44" i="24"/>
  <c r="V44" i="24"/>
  <c r="V25" i="24"/>
  <c r="U25" i="24"/>
  <c r="T33" i="24"/>
  <c r="S33" i="24" s="1"/>
  <c r="T44" i="24"/>
  <c r="S44" i="24" s="1"/>
  <c r="V21" i="24"/>
  <c r="U21" i="24"/>
  <c r="M49" i="24"/>
  <c r="P3" i="24" s="1"/>
  <c r="H49" i="18"/>
  <c r="L38" i="17"/>
  <c r="M38" i="17" s="1"/>
  <c r="I38" i="17"/>
  <c r="T38" i="17" s="1"/>
  <c r="S38" i="17" s="1"/>
  <c r="L32" i="17"/>
  <c r="M32" i="17" s="1"/>
  <c r="I32" i="17"/>
  <c r="T32" i="17" s="1"/>
  <c r="S32" i="17" s="1"/>
  <c r="L26" i="17"/>
  <c r="M26" i="17" s="1"/>
  <c r="I26" i="17"/>
  <c r="H49" i="17"/>
  <c r="L20" i="17"/>
  <c r="I20" i="17"/>
  <c r="L45" i="17"/>
  <c r="I45" i="17"/>
  <c r="L39" i="17"/>
  <c r="I39" i="17"/>
  <c r="L33" i="17"/>
  <c r="I33" i="17"/>
  <c r="L27" i="17"/>
  <c r="I27" i="17"/>
  <c r="L21" i="17"/>
  <c r="I21" i="17"/>
  <c r="L46" i="17"/>
  <c r="M46" i="17" s="1"/>
  <c r="I46" i="17"/>
  <c r="T46" i="17" s="1"/>
  <c r="S46" i="17" s="1"/>
  <c r="L40" i="17"/>
  <c r="I40" i="17"/>
  <c r="L34" i="17"/>
  <c r="I34" i="17"/>
  <c r="L28" i="17"/>
  <c r="M28" i="17" s="1"/>
  <c r="I28" i="17"/>
  <c r="T28" i="17" s="1"/>
  <c r="S28" i="17" s="1"/>
  <c r="L22" i="17"/>
  <c r="I22" i="17"/>
  <c r="L47" i="17"/>
  <c r="M47" i="17" s="1"/>
  <c r="I47" i="17"/>
  <c r="T47" i="17" s="1"/>
  <c r="S47" i="17" s="1"/>
  <c r="L41" i="17"/>
  <c r="M41" i="17" s="1"/>
  <c r="I41" i="17"/>
  <c r="T41" i="17" s="1"/>
  <c r="S41" i="17" s="1"/>
  <c r="L35" i="17"/>
  <c r="M35" i="17" s="1"/>
  <c r="I35" i="17"/>
  <c r="L29" i="17"/>
  <c r="M29" i="17" s="1"/>
  <c r="I29" i="17"/>
  <c r="T29" i="17" s="1"/>
  <c r="S29" i="17" s="1"/>
  <c r="L23" i="17"/>
  <c r="M23" i="17" s="1"/>
  <c r="I23" i="17"/>
  <c r="L42" i="17"/>
  <c r="M42" i="17" s="1"/>
  <c r="I42" i="17"/>
  <c r="T42" i="17" s="1"/>
  <c r="S42" i="17" s="1"/>
  <c r="L36" i="17"/>
  <c r="M36" i="17" s="1"/>
  <c r="I36" i="17"/>
  <c r="V32" i="17"/>
  <c r="V38" i="17"/>
  <c r="T44" i="17"/>
  <c r="S44" i="17" s="1"/>
  <c r="T37" i="17"/>
  <c r="S37" i="17" s="1"/>
  <c r="T39" i="15"/>
  <c r="S39" i="15" s="1"/>
  <c r="V33" i="15"/>
  <c r="U33" i="15"/>
  <c r="T33" i="15"/>
  <c r="S33" i="15" s="1"/>
  <c r="T27" i="15"/>
  <c r="S27" i="15" s="1"/>
  <c r="M49" i="15"/>
  <c r="P3" i="15" s="1"/>
  <c r="T21" i="15"/>
  <c r="S21" i="15" s="1"/>
  <c r="H49" i="15"/>
  <c r="U38" i="84"/>
  <c r="V44" i="84"/>
  <c r="V47" i="84"/>
  <c r="U47" i="84"/>
  <c r="R49" i="84"/>
  <c r="V18" i="84"/>
  <c r="U48" i="84"/>
  <c r="T18" i="84"/>
  <c r="I49" i="84"/>
  <c r="P2" i="84" s="1"/>
  <c r="U42" i="84"/>
  <c r="V23" i="84"/>
  <c r="U23" i="84"/>
  <c r="V40" i="84"/>
  <c r="U40" i="84"/>
  <c r="V29" i="84"/>
  <c r="U29" i="84"/>
  <c r="V35" i="84"/>
  <c r="U35" i="84"/>
  <c r="V41" i="84"/>
  <c r="U41" i="84"/>
  <c r="U31" i="84"/>
  <c r="U18" i="84"/>
  <c r="U27" i="84"/>
  <c r="V22" i="84"/>
  <c r="U22" i="84"/>
  <c r="T33" i="84"/>
  <c r="S33" i="84" s="1"/>
  <c r="V23" i="82"/>
  <c r="U23" i="82"/>
  <c r="V29" i="82"/>
  <c r="U29" i="82"/>
  <c r="R49" i="82"/>
  <c r="V18" i="82"/>
  <c r="V39" i="82"/>
  <c r="V27" i="82"/>
  <c r="T18" i="82"/>
  <c r="I49" i="82"/>
  <c r="P2" i="82" s="1"/>
  <c r="U48" i="82"/>
  <c r="U31" i="82"/>
  <c r="U42" i="82"/>
  <c r="V41" i="82"/>
  <c r="U41" i="82"/>
  <c r="T19" i="82"/>
  <c r="S19" i="82" s="1"/>
  <c r="U18" i="82"/>
  <c r="V35" i="82"/>
  <c r="U35" i="82"/>
  <c r="V29" i="81"/>
  <c r="U29" i="81"/>
  <c r="V45" i="81"/>
  <c r="U48" i="81"/>
  <c r="T27" i="81"/>
  <c r="S27" i="81" s="1"/>
  <c r="V23" i="81"/>
  <c r="U23" i="81"/>
  <c r="R49" i="81"/>
  <c r="V18" i="81"/>
  <c r="T19" i="81"/>
  <c r="S19" i="81" s="1"/>
  <c r="V39" i="81"/>
  <c r="T39" i="81"/>
  <c r="S39" i="81" s="1"/>
  <c r="U18" i="81"/>
  <c r="S18" i="81"/>
  <c r="V35" i="81"/>
  <c r="U35" i="81"/>
  <c r="V41" i="81"/>
  <c r="U41" i="81"/>
  <c r="V14" i="80"/>
  <c r="P9" i="80" s="1"/>
  <c r="V27" i="80"/>
  <c r="U27" i="80"/>
  <c r="V21" i="80"/>
  <c r="U21" i="80"/>
  <c r="V39" i="80"/>
  <c r="U39" i="80"/>
  <c r="V33" i="80"/>
  <c r="U33" i="80"/>
  <c r="H49" i="80"/>
  <c r="U30" i="79"/>
  <c r="U26" i="79"/>
  <c r="T33" i="79"/>
  <c r="S33" i="79" s="1"/>
  <c r="U36" i="79"/>
  <c r="V35" i="79"/>
  <c r="U35" i="79"/>
  <c r="T45" i="79"/>
  <c r="S45" i="79" s="1"/>
  <c r="U19" i="79"/>
  <c r="U38" i="79"/>
  <c r="V41" i="79"/>
  <c r="U41" i="79"/>
  <c r="T18" i="79"/>
  <c r="I49" i="79"/>
  <c r="P2" i="79" s="1"/>
  <c r="V29" i="79"/>
  <c r="U29" i="79"/>
  <c r="U42" i="79"/>
  <c r="V47" i="79"/>
  <c r="U47" i="79"/>
  <c r="V23" i="79"/>
  <c r="U23" i="79"/>
  <c r="U44" i="79"/>
  <c r="U48" i="79"/>
  <c r="V40" i="79"/>
  <c r="U40" i="79"/>
  <c r="U20" i="79"/>
  <c r="V28" i="79"/>
  <c r="U28" i="79"/>
  <c r="V34" i="79"/>
  <c r="U34" i="79"/>
  <c r="V46" i="79"/>
  <c r="U46" i="79"/>
  <c r="U32" i="79"/>
  <c r="R49" i="79"/>
  <c r="V18" i="79"/>
  <c r="U24" i="79"/>
  <c r="U21" i="78"/>
  <c r="U24" i="78"/>
  <c r="R49" i="78"/>
  <c r="V18" i="78"/>
  <c r="U36" i="78"/>
  <c r="U30" i="78"/>
  <c r="V38" i="78"/>
  <c r="V41" i="78"/>
  <c r="U41" i="78"/>
  <c r="U18" i="78"/>
  <c r="V35" i="78"/>
  <c r="U35" i="78"/>
  <c r="T18" i="78"/>
  <c r="I49" i="78"/>
  <c r="P2" i="78" s="1"/>
  <c r="U48" i="78"/>
  <c r="V29" i="78"/>
  <c r="U29" i="78"/>
  <c r="V23" i="78"/>
  <c r="U23" i="78"/>
  <c r="V32" i="78"/>
  <c r="R49" i="77"/>
  <c r="V18" i="77"/>
  <c r="V33" i="77"/>
  <c r="V41" i="77"/>
  <c r="U41" i="77"/>
  <c r="V27" i="77"/>
  <c r="V29" i="77"/>
  <c r="U29" i="77"/>
  <c r="U48" i="77"/>
  <c r="V23" i="77"/>
  <c r="U23" i="77"/>
  <c r="I49" i="77"/>
  <c r="P2" i="77" s="1"/>
  <c r="U24" i="77"/>
  <c r="T21" i="77"/>
  <c r="S21" i="77" s="1"/>
  <c r="U18" i="77"/>
  <c r="V35" i="77"/>
  <c r="U35" i="77"/>
  <c r="U36" i="77"/>
  <c r="V29" i="76"/>
  <c r="U29" i="76"/>
  <c r="U26" i="76"/>
  <c r="V21" i="76"/>
  <c r="T18" i="76"/>
  <c r="I49" i="76"/>
  <c r="P2" i="76" s="1"/>
  <c r="R49" i="76"/>
  <c r="V18" i="76"/>
  <c r="U24" i="76"/>
  <c r="V23" i="76"/>
  <c r="U23" i="76"/>
  <c r="V35" i="76"/>
  <c r="U35" i="76"/>
  <c r="U44" i="76"/>
  <c r="V25" i="76"/>
  <c r="U41" i="76"/>
  <c r="V41" i="76"/>
  <c r="U30" i="76"/>
  <c r="U46" i="76"/>
  <c r="V46" i="76"/>
  <c r="U38" i="76"/>
  <c r="V47" i="76"/>
  <c r="U47" i="76"/>
  <c r="V28" i="76"/>
  <c r="U28" i="76"/>
  <c r="U31" i="75"/>
  <c r="U29" i="75"/>
  <c r="V29" i="75"/>
  <c r="V25" i="75"/>
  <c r="U43" i="75"/>
  <c r="R49" i="75"/>
  <c r="V18" i="75"/>
  <c r="V41" i="75"/>
  <c r="U41" i="75"/>
  <c r="V19" i="75"/>
  <c r="I49" i="75"/>
  <c r="P2" i="75" s="1"/>
  <c r="T18" i="75"/>
  <c r="U47" i="75"/>
  <c r="V47" i="75"/>
  <c r="T31" i="75"/>
  <c r="S31" i="75" s="1"/>
  <c r="V37" i="75"/>
  <c r="V22" i="75"/>
  <c r="U22" i="75"/>
  <c r="V35" i="75"/>
  <c r="U35" i="75"/>
  <c r="U18" i="75"/>
  <c r="S18" i="74"/>
  <c r="T33" i="74"/>
  <c r="S33" i="74" s="1"/>
  <c r="I49" i="74"/>
  <c r="P2" i="74" s="1"/>
  <c r="V27" i="74"/>
  <c r="R49" i="74"/>
  <c r="V21" i="74"/>
  <c r="T21" i="73"/>
  <c r="S21" i="73" s="1"/>
  <c r="V27" i="73"/>
  <c r="S18" i="73"/>
  <c r="V39" i="73"/>
  <c r="R49" i="73"/>
  <c r="I49" i="73"/>
  <c r="P2" i="73" s="1"/>
  <c r="V29" i="72"/>
  <c r="U29" i="72"/>
  <c r="T21" i="72"/>
  <c r="S21" i="72" s="1"/>
  <c r="S18" i="72"/>
  <c r="V39" i="72"/>
  <c r="V33" i="72"/>
  <c r="V27" i="72"/>
  <c r="R49" i="72"/>
  <c r="V18" i="72"/>
  <c r="U18" i="72"/>
  <c r="V41" i="72"/>
  <c r="U41" i="72"/>
  <c r="V21" i="72"/>
  <c r="V35" i="72"/>
  <c r="U35" i="72"/>
  <c r="T33" i="72"/>
  <c r="S33" i="72" s="1"/>
  <c r="U42" i="72"/>
  <c r="T21" i="71"/>
  <c r="S21" i="71" s="1"/>
  <c r="V27" i="71"/>
  <c r="S18" i="71"/>
  <c r="I49" i="71"/>
  <c r="P2" i="71" s="1"/>
  <c r="V39" i="71"/>
  <c r="R49" i="71"/>
  <c r="V33" i="71"/>
  <c r="V39" i="70"/>
  <c r="V33" i="70"/>
  <c r="T21" i="70"/>
  <c r="S21" i="70" s="1"/>
  <c r="V27" i="70"/>
  <c r="V21" i="70"/>
  <c r="R49" i="70"/>
  <c r="V18" i="70"/>
  <c r="U36" i="70"/>
  <c r="V23" i="69"/>
  <c r="U23" i="69"/>
  <c r="V29" i="69"/>
  <c r="U29" i="69"/>
  <c r="V46" i="69"/>
  <c r="U46" i="69"/>
  <c r="V35" i="69"/>
  <c r="U35" i="69"/>
  <c r="T18" i="69"/>
  <c r="I49" i="69"/>
  <c r="P2" i="69" s="1"/>
  <c r="V41" i="69"/>
  <c r="U41" i="69"/>
  <c r="V47" i="69"/>
  <c r="U47" i="69"/>
  <c r="V34" i="69"/>
  <c r="U34" i="69"/>
  <c r="V19" i="69"/>
  <c r="R49" i="69"/>
  <c r="V18" i="69"/>
  <c r="T33" i="69"/>
  <c r="S33" i="69" s="1"/>
  <c r="V31" i="69"/>
  <c r="U37" i="69"/>
  <c r="U44" i="69"/>
  <c r="V25" i="69"/>
  <c r="V22" i="69"/>
  <c r="U22" i="69"/>
  <c r="T18" i="68"/>
  <c r="U21" i="68"/>
  <c r="I49" i="68"/>
  <c r="P2" i="68" s="1"/>
  <c r="V33" i="68"/>
  <c r="R49" i="68"/>
  <c r="V27" i="68"/>
  <c r="V35" i="67"/>
  <c r="U35" i="67"/>
  <c r="V28" i="67"/>
  <c r="U28" i="67"/>
  <c r="U41" i="67"/>
  <c r="V41" i="67"/>
  <c r="U25" i="67"/>
  <c r="T44" i="67"/>
  <c r="S44" i="67" s="1"/>
  <c r="V47" i="67"/>
  <c r="U47" i="67"/>
  <c r="R49" i="67"/>
  <c r="V18" i="67"/>
  <c r="U43" i="67"/>
  <c r="U36" i="67"/>
  <c r="U21" i="67"/>
  <c r="V20" i="67"/>
  <c r="V34" i="67"/>
  <c r="U34" i="67"/>
  <c r="T18" i="67"/>
  <c r="U24" i="67"/>
  <c r="V46" i="67"/>
  <c r="U46" i="67"/>
  <c r="V23" i="67"/>
  <c r="U23" i="67"/>
  <c r="V29" i="67"/>
  <c r="U29" i="67"/>
  <c r="R49" i="66"/>
  <c r="V18" i="66"/>
  <c r="U30" i="66"/>
  <c r="T38" i="66"/>
  <c r="S38" i="66" s="1"/>
  <c r="U18" i="66"/>
  <c r="U20" i="66"/>
  <c r="U42" i="66"/>
  <c r="U23" i="66"/>
  <c r="V23" i="66"/>
  <c r="T18" i="66"/>
  <c r="I49" i="66"/>
  <c r="P2" i="66" s="1"/>
  <c r="U32" i="66"/>
  <c r="V29" i="66"/>
  <c r="U29" i="66"/>
  <c r="V35" i="66"/>
  <c r="U35" i="66"/>
  <c r="U24" i="66"/>
  <c r="V41" i="66"/>
  <c r="U41" i="66"/>
  <c r="U38" i="66"/>
  <c r="V47" i="66"/>
  <c r="U47" i="66"/>
  <c r="U48" i="66"/>
  <c r="T18" i="65"/>
  <c r="I49" i="65"/>
  <c r="P2" i="65" s="1"/>
  <c r="V29" i="65"/>
  <c r="U29" i="65"/>
  <c r="T27" i="65"/>
  <c r="S27" i="65" s="1"/>
  <c r="U48" i="65"/>
  <c r="V23" i="65"/>
  <c r="U23" i="65"/>
  <c r="R49" i="65"/>
  <c r="V18" i="65"/>
  <c r="U45" i="65"/>
  <c r="U42" i="65"/>
  <c r="U30" i="65"/>
  <c r="V41" i="65"/>
  <c r="U41" i="65"/>
  <c r="U18" i="65"/>
  <c r="T39" i="65"/>
  <c r="S39" i="65" s="1"/>
  <c r="V35" i="65"/>
  <c r="U35" i="65"/>
  <c r="U18" i="64"/>
  <c r="R49" i="64"/>
  <c r="V18" i="64"/>
  <c r="V44" i="64"/>
  <c r="U24" i="64"/>
  <c r="V24" i="64"/>
  <c r="V19" i="64"/>
  <c r="U19" i="64"/>
  <c r="V41" i="64"/>
  <c r="U41" i="64"/>
  <c r="U48" i="64"/>
  <c r="V48" i="64"/>
  <c r="V43" i="64"/>
  <c r="U43" i="64"/>
  <c r="V35" i="64"/>
  <c r="U35" i="64"/>
  <c r="U42" i="64"/>
  <c r="V42" i="64"/>
  <c r="V37" i="64"/>
  <c r="U37" i="64"/>
  <c r="V27" i="64"/>
  <c r="V29" i="64"/>
  <c r="U29" i="64"/>
  <c r="U36" i="64"/>
  <c r="V36" i="64"/>
  <c r="V31" i="64"/>
  <c r="U31" i="64"/>
  <c r="V26" i="64"/>
  <c r="V23" i="64"/>
  <c r="U23" i="64"/>
  <c r="H49" i="64"/>
  <c r="T21" i="64"/>
  <c r="S21" i="64" s="1"/>
  <c r="U30" i="64"/>
  <c r="V30" i="64"/>
  <c r="V25" i="64"/>
  <c r="U25" i="64"/>
  <c r="T18" i="64"/>
  <c r="I49" i="64"/>
  <c r="P2" i="64" s="1"/>
  <c r="U30" i="63"/>
  <c r="V30" i="63"/>
  <c r="U36" i="63"/>
  <c r="V36" i="63"/>
  <c r="U42" i="63"/>
  <c r="V42" i="63"/>
  <c r="V31" i="63"/>
  <c r="U48" i="63"/>
  <c r="V48" i="63"/>
  <c r="V43" i="63"/>
  <c r="V29" i="63"/>
  <c r="U29" i="63"/>
  <c r="V37" i="63"/>
  <c r="V45" i="63"/>
  <c r="V41" i="63"/>
  <c r="U41" i="63"/>
  <c r="U23" i="63"/>
  <c r="V23" i="63"/>
  <c r="V35" i="63"/>
  <c r="U35" i="63"/>
  <c r="V40" i="63"/>
  <c r="U40" i="63"/>
  <c r="V47" i="63"/>
  <c r="U47" i="63"/>
  <c r="V33" i="63"/>
  <c r="U22" i="63"/>
  <c r="V25" i="63"/>
  <c r="U18" i="63"/>
  <c r="R49" i="63"/>
  <c r="V18" i="63"/>
  <c r="U39" i="63"/>
  <c r="T21" i="63"/>
  <c r="S21" i="63" s="1"/>
  <c r="U24" i="63"/>
  <c r="V24" i="63"/>
  <c r="T18" i="63"/>
  <c r="T27" i="63"/>
  <c r="S27" i="63" s="1"/>
  <c r="V35" i="62"/>
  <c r="U35" i="62"/>
  <c r="U41" i="62"/>
  <c r="V41" i="62"/>
  <c r="V47" i="62"/>
  <c r="U47" i="62"/>
  <c r="R49" i="62"/>
  <c r="V18" i="62"/>
  <c r="V46" i="62"/>
  <c r="U46" i="62"/>
  <c r="V43" i="62"/>
  <c r="T18" i="62"/>
  <c r="U26" i="62"/>
  <c r="U36" i="62"/>
  <c r="U24" i="62"/>
  <c r="U30" i="62"/>
  <c r="V23" i="62"/>
  <c r="U23" i="62"/>
  <c r="U48" i="62"/>
  <c r="V28" i="62"/>
  <c r="U28" i="62"/>
  <c r="V29" i="62"/>
  <c r="U29" i="62"/>
  <c r="S18" i="61"/>
  <c r="V40" i="61"/>
  <c r="U40" i="61"/>
  <c r="V39" i="61"/>
  <c r="U24" i="61"/>
  <c r="U36" i="61"/>
  <c r="V18" i="61"/>
  <c r="U30" i="61"/>
  <c r="U47" i="61"/>
  <c r="V47" i="61"/>
  <c r="U34" i="61"/>
  <c r="V27" i="61"/>
  <c r="V28" i="61"/>
  <c r="U28" i="61"/>
  <c r="V33" i="61"/>
  <c r="V45" i="61"/>
  <c r="U18" i="61"/>
  <c r="V23" i="61"/>
  <c r="U23" i="61"/>
  <c r="V29" i="61"/>
  <c r="U29" i="61"/>
  <c r="V41" i="61"/>
  <c r="U41" i="61"/>
  <c r="V37" i="61"/>
  <c r="P7" i="61"/>
  <c r="V14" i="61"/>
  <c r="P9" i="61" s="1"/>
  <c r="V35" i="61"/>
  <c r="U35" i="61"/>
  <c r="T39" i="61"/>
  <c r="S39" i="61" s="1"/>
  <c r="U37" i="60"/>
  <c r="V29" i="60"/>
  <c r="U29" i="60"/>
  <c r="V35" i="60"/>
  <c r="U35" i="60"/>
  <c r="U41" i="60"/>
  <c r="V41" i="60"/>
  <c r="U24" i="60"/>
  <c r="V46" i="60"/>
  <c r="U46" i="60"/>
  <c r="V47" i="60"/>
  <c r="U47" i="60"/>
  <c r="R49" i="60"/>
  <c r="V18" i="60"/>
  <c r="V43" i="60"/>
  <c r="U30" i="60"/>
  <c r="T18" i="60"/>
  <c r="I49" i="60"/>
  <c r="P2" i="60" s="1"/>
  <c r="U32" i="60"/>
  <c r="U36" i="60"/>
  <c r="U18" i="60"/>
  <c r="U23" i="60"/>
  <c r="V23" i="60"/>
  <c r="V47" i="59"/>
  <c r="U47" i="59"/>
  <c r="R49" i="59"/>
  <c r="V18" i="59"/>
  <c r="U34" i="59"/>
  <c r="U39" i="59"/>
  <c r="U33" i="59"/>
  <c r="V46" i="59"/>
  <c r="U46" i="59"/>
  <c r="U20" i="59"/>
  <c r="U36" i="59"/>
  <c r="T18" i="59"/>
  <c r="I49" i="59"/>
  <c r="P2" i="59" s="1"/>
  <c r="U43" i="59"/>
  <c r="U48" i="59"/>
  <c r="U30" i="59"/>
  <c r="V23" i="59"/>
  <c r="U23" i="59"/>
  <c r="V28" i="59"/>
  <c r="U28" i="59"/>
  <c r="V29" i="59"/>
  <c r="U29" i="59"/>
  <c r="U37" i="59"/>
  <c r="U18" i="59"/>
  <c r="V35" i="59"/>
  <c r="U35" i="59"/>
  <c r="T21" i="59"/>
  <c r="S21" i="59" s="1"/>
  <c r="U24" i="59"/>
  <c r="V41" i="59"/>
  <c r="U41" i="59"/>
  <c r="U40" i="58"/>
  <c r="V40" i="58"/>
  <c r="V43" i="58"/>
  <c r="R49" i="58"/>
  <c r="V18" i="58"/>
  <c r="T21" i="58"/>
  <c r="S21" i="58" s="1"/>
  <c r="U34" i="58"/>
  <c r="V34" i="58"/>
  <c r="U22" i="58"/>
  <c r="V22" i="58"/>
  <c r="U28" i="58"/>
  <c r="V28" i="58"/>
  <c r="U30" i="58"/>
  <c r="V29" i="58"/>
  <c r="U29" i="58"/>
  <c r="U35" i="58"/>
  <c r="V35" i="58"/>
  <c r="V47" i="58"/>
  <c r="U47" i="58"/>
  <c r="T18" i="58"/>
  <c r="I49" i="58"/>
  <c r="P2" i="58" s="1"/>
  <c r="U24" i="58"/>
  <c r="V19" i="58"/>
  <c r="U18" i="58"/>
  <c r="V23" i="58"/>
  <c r="U23" i="58"/>
  <c r="U41" i="58"/>
  <c r="V41" i="58"/>
  <c r="U42" i="57"/>
  <c r="U19" i="57"/>
  <c r="V41" i="57"/>
  <c r="U41" i="57"/>
  <c r="V25" i="57"/>
  <c r="T21" i="57"/>
  <c r="S21" i="57" s="1"/>
  <c r="V47" i="57"/>
  <c r="U47" i="57"/>
  <c r="U24" i="57"/>
  <c r="T27" i="57"/>
  <c r="S27" i="57" s="1"/>
  <c r="U30" i="57"/>
  <c r="U20" i="57"/>
  <c r="U48" i="57"/>
  <c r="V23" i="57"/>
  <c r="U23" i="57"/>
  <c r="U29" i="57"/>
  <c r="V29" i="57"/>
  <c r="V35" i="57"/>
  <c r="U35" i="57"/>
  <c r="T18" i="57"/>
  <c r="I49" i="57"/>
  <c r="P2" i="57" s="1"/>
  <c r="T33" i="57"/>
  <c r="S33" i="57" s="1"/>
  <c r="R49" i="57"/>
  <c r="V18" i="57"/>
  <c r="S18" i="56"/>
  <c r="R49" i="56"/>
  <c r="V33" i="56"/>
  <c r="V27" i="56"/>
  <c r="V21" i="56"/>
  <c r="I49" i="56"/>
  <c r="P2" i="56" s="1"/>
  <c r="T27" i="56"/>
  <c r="S27" i="56" s="1"/>
  <c r="V39" i="56"/>
  <c r="U30" i="55"/>
  <c r="V29" i="55"/>
  <c r="U29" i="55"/>
  <c r="H49" i="55"/>
  <c r="V35" i="55"/>
  <c r="U35" i="55"/>
  <c r="T21" i="55"/>
  <c r="S21" i="55" s="1"/>
  <c r="V39" i="55"/>
  <c r="U39" i="55"/>
  <c r="V41" i="55"/>
  <c r="U41" i="55"/>
  <c r="V25" i="55"/>
  <c r="V28" i="55"/>
  <c r="U28" i="55"/>
  <c r="U47" i="55"/>
  <c r="V47" i="55"/>
  <c r="T33" i="55"/>
  <c r="S33" i="55" s="1"/>
  <c r="R49" i="55"/>
  <c r="V22" i="55"/>
  <c r="U22" i="55"/>
  <c r="T18" i="55"/>
  <c r="I49" i="55"/>
  <c r="P2" i="55" s="1"/>
  <c r="V40" i="55"/>
  <c r="U40" i="55"/>
  <c r="U46" i="55"/>
  <c r="V46" i="55"/>
  <c r="U44" i="55"/>
  <c r="V23" i="55"/>
  <c r="U23" i="55"/>
  <c r="T30" i="55"/>
  <c r="S30" i="55" s="1"/>
  <c r="V27" i="55"/>
  <c r="U27" i="55"/>
  <c r="R49" i="54"/>
  <c r="V18" i="54"/>
  <c r="S18" i="54"/>
  <c r="U23" i="54"/>
  <c r="V23" i="54"/>
  <c r="V29" i="54"/>
  <c r="U29" i="54"/>
  <c r="V35" i="54"/>
  <c r="U35" i="54"/>
  <c r="U42" i="54"/>
  <c r="V47" i="54"/>
  <c r="U47" i="54"/>
  <c r="I49" i="54"/>
  <c r="P2" i="54" s="1"/>
  <c r="V33" i="54"/>
  <c r="U18" i="54"/>
  <c r="U37" i="54"/>
  <c r="T43" i="54"/>
  <c r="S43" i="54" s="1"/>
  <c r="U36" i="54"/>
  <c r="U48" i="54"/>
  <c r="U30" i="54"/>
  <c r="U24" i="54"/>
  <c r="V41" i="54"/>
  <c r="U41" i="54"/>
  <c r="T31" i="54"/>
  <c r="R49" i="53"/>
  <c r="V18" i="53"/>
  <c r="V25" i="53"/>
  <c r="T18" i="53"/>
  <c r="I49" i="53"/>
  <c r="P2" i="53" s="1"/>
  <c r="U36" i="53"/>
  <c r="V23" i="53"/>
  <c r="U23" i="53"/>
  <c r="U45" i="53"/>
  <c r="V35" i="53"/>
  <c r="U35" i="53"/>
  <c r="V37" i="53"/>
  <c r="V33" i="53"/>
  <c r="V41" i="53"/>
  <c r="U41" i="53"/>
  <c r="U29" i="53"/>
  <c r="V29" i="53"/>
  <c r="T39" i="53"/>
  <c r="S39" i="53" s="1"/>
  <c r="U42" i="53"/>
  <c r="U18" i="53"/>
  <c r="U48" i="53"/>
  <c r="V47" i="53"/>
  <c r="U47" i="53"/>
  <c r="V35" i="52"/>
  <c r="U35" i="52"/>
  <c r="V29" i="52"/>
  <c r="U29" i="52"/>
  <c r="U42" i="52"/>
  <c r="U47" i="52"/>
  <c r="V47" i="52"/>
  <c r="V20" i="52"/>
  <c r="V39" i="52"/>
  <c r="R49" i="52"/>
  <c r="V18" i="52"/>
  <c r="V41" i="52"/>
  <c r="U41" i="52"/>
  <c r="V33" i="52"/>
  <c r="V25" i="52"/>
  <c r="V23" i="52"/>
  <c r="U23" i="52"/>
  <c r="U48" i="52"/>
  <c r="U24" i="52"/>
  <c r="I49" i="52"/>
  <c r="T18" i="52"/>
  <c r="R49" i="51"/>
  <c r="V18" i="51"/>
  <c r="U18" i="51"/>
  <c r="I49" i="51"/>
  <c r="P2" i="51" s="1"/>
  <c r="V39" i="51"/>
  <c r="T21" i="51"/>
  <c r="S21" i="51" s="1"/>
  <c r="T26" i="51"/>
  <c r="S26" i="51" s="1"/>
  <c r="V23" i="51"/>
  <c r="U23" i="51"/>
  <c r="M49" i="51"/>
  <c r="P3" i="51" s="1"/>
  <c r="U29" i="51"/>
  <c r="V29" i="51"/>
  <c r="T33" i="51"/>
  <c r="S33" i="51" s="1"/>
  <c r="V35" i="51"/>
  <c r="U35" i="51"/>
  <c r="V41" i="51"/>
  <c r="U41" i="51"/>
  <c r="U24" i="51"/>
  <c r="U30" i="51"/>
  <c r="U42" i="51"/>
  <c r="V47" i="51"/>
  <c r="U47" i="51"/>
  <c r="T18" i="51"/>
  <c r="T37" i="51"/>
  <c r="S37" i="51" s="1"/>
  <c r="S18" i="50"/>
  <c r="V27" i="50"/>
  <c r="V39" i="50"/>
  <c r="R49" i="50"/>
  <c r="I49" i="50"/>
  <c r="P2" i="50" s="1"/>
  <c r="V33" i="50"/>
  <c r="V29" i="49"/>
  <c r="U29" i="49"/>
  <c r="U48" i="49"/>
  <c r="R49" i="49"/>
  <c r="V18" i="49"/>
  <c r="V33" i="49"/>
  <c r="I49" i="49"/>
  <c r="P2" i="49" s="1"/>
  <c r="T18" i="49"/>
  <c r="V23" i="49"/>
  <c r="U23" i="49"/>
  <c r="U18" i="49"/>
  <c r="V41" i="49"/>
  <c r="U41" i="49"/>
  <c r="V39" i="49"/>
  <c r="T39" i="49"/>
  <c r="S39" i="49" s="1"/>
  <c r="V35" i="49"/>
  <c r="U35" i="49"/>
  <c r="T33" i="49"/>
  <c r="S33" i="49" s="1"/>
  <c r="U30" i="49"/>
  <c r="U42" i="49"/>
  <c r="I49" i="48"/>
  <c r="P2" i="48" s="1"/>
  <c r="T39" i="48"/>
  <c r="S39" i="48" s="1"/>
  <c r="H49" i="48"/>
  <c r="V45" i="48"/>
  <c r="U45" i="48"/>
  <c r="U27" i="48"/>
  <c r="R49" i="48"/>
  <c r="T33" i="48"/>
  <c r="S33" i="48" s="1"/>
  <c r="V39" i="48"/>
  <c r="V22" i="47"/>
  <c r="U22" i="47"/>
  <c r="U48" i="47"/>
  <c r="U42" i="47"/>
  <c r="V23" i="47"/>
  <c r="U23" i="47"/>
  <c r="U36" i="47"/>
  <c r="V29" i="47"/>
  <c r="U29" i="47"/>
  <c r="U44" i="47"/>
  <c r="T38" i="47"/>
  <c r="S38" i="47" s="1"/>
  <c r="V35" i="47"/>
  <c r="U35" i="47"/>
  <c r="V31" i="47"/>
  <c r="V41" i="47"/>
  <c r="U41" i="47"/>
  <c r="U39" i="47"/>
  <c r="T33" i="47"/>
  <c r="S33" i="47" s="1"/>
  <c r="U30" i="47"/>
  <c r="U46" i="47"/>
  <c r="V46" i="47"/>
  <c r="I49" i="47"/>
  <c r="P2" i="47" s="1"/>
  <c r="T18" i="47"/>
  <c r="U24" i="47"/>
  <c r="V28" i="47"/>
  <c r="U28" i="47"/>
  <c r="R49" i="47"/>
  <c r="V18" i="47"/>
  <c r="V47" i="47"/>
  <c r="U47" i="47"/>
  <c r="V19" i="46"/>
  <c r="T18" i="46"/>
  <c r="I49" i="46"/>
  <c r="P2" i="46" s="1"/>
  <c r="V46" i="46"/>
  <c r="U46" i="46"/>
  <c r="U32" i="46"/>
  <c r="V34" i="46"/>
  <c r="U34" i="46"/>
  <c r="U30" i="46"/>
  <c r="V23" i="46"/>
  <c r="U23" i="46"/>
  <c r="V28" i="46"/>
  <c r="V35" i="46"/>
  <c r="U35" i="46"/>
  <c r="V41" i="46"/>
  <c r="U41" i="46"/>
  <c r="U45" i="46"/>
  <c r="V47" i="46"/>
  <c r="U47" i="46"/>
  <c r="T45" i="46"/>
  <c r="S45" i="46" s="1"/>
  <c r="U43" i="46"/>
  <c r="U33" i="46"/>
  <c r="R49" i="46"/>
  <c r="V18" i="46"/>
  <c r="V37" i="46"/>
  <c r="T44" i="46"/>
  <c r="S44" i="46" s="1"/>
  <c r="V29" i="46"/>
  <c r="U29" i="46"/>
  <c r="U21" i="46"/>
  <c r="V34" i="45"/>
  <c r="U34" i="45"/>
  <c r="V39" i="45"/>
  <c r="M49" i="45"/>
  <c r="P3" i="45" s="1"/>
  <c r="V46" i="45"/>
  <c r="U46" i="45"/>
  <c r="T18" i="45"/>
  <c r="V47" i="45"/>
  <c r="U47" i="45"/>
  <c r="U32" i="45"/>
  <c r="V27" i="45"/>
  <c r="U38" i="45"/>
  <c r="T38" i="45"/>
  <c r="S38" i="45" s="1"/>
  <c r="U31" i="45"/>
  <c r="R49" i="45"/>
  <c r="V18" i="45"/>
  <c r="U19" i="45"/>
  <c r="V29" i="45"/>
  <c r="U29" i="45"/>
  <c r="T33" i="45"/>
  <c r="S33" i="45" s="1"/>
  <c r="T19" i="45"/>
  <c r="S19" i="45" s="1"/>
  <c r="V35" i="45"/>
  <c r="U35" i="45"/>
  <c r="T39" i="45"/>
  <c r="S39" i="45" s="1"/>
  <c r="U36" i="45"/>
  <c r="I49" i="45"/>
  <c r="P2" i="45" s="1"/>
  <c r="V41" i="45"/>
  <c r="U41" i="45"/>
  <c r="U21" i="45"/>
  <c r="U25" i="45"/>
  <c r="U37" i="45"/>
  <c r="V28" i="45"/>
  <c r="U28" i="45"/>
  <c r="V23" i="45"/>
  <c r="U23" i="45"/>
  <c r="U40" i="45"/>
  <c r="V40" i="45"/>
  <c r="V22" i="45"/>
  <c r="U22" i="45"/>
  <c r="U21" i="44"/>
  <c r="V21" i="44"/>
  <c r="I49" i="44"/>
  <c r="P2" i="44" s="1"/>
  <c r="T19" i="44"/>
  <c r="S19" i="44" s="1"/>
  <c r="V39" i="44"/>
  <c r="U39" i="44"/>
  <c r="V41" i="44"/>
  <c r="T49" i="44"/>
  <c r="P6" i="44" s="1"/>
  <c r="S18" i="44"/>
  <c r="S49" i="44" s="1"/>
  <c r="U45" i="44"/>
  <c r="V45" i="44"/>
  <c r="U33" i="44"/>
  <c r="V33" i="44"/>
  <c r="R49" i="44"/>
  <c r="V29" i="44"/>
  <c r="V27" i="44"/>
  <c r="U27" i="44"/>
  <c r="V35" i="44"/>
  <c r="U42" i="43"/>
  <c r="U30" i="43"/>
  <c r="V40" i="43"/>
  <c r="U40" i="43"/>
  <c r="T45" i="43"/>
  <c r="S45" i="43" s="1"/>
  <c r="V23" i="43"/>
  <c r="U23" i="43"/>
  <c r="V29" i="43"/>
  <c r="U29" i="43"/>
  <c r="U22" i="43"/>
  <c r="V22" i="43"/>
  <c r="U35" i="43"/>
  <c r="V35" i="43"/>
  <c r="T39" i="43"/>
  <c r="S39" i="43" s="1"/>
  <c r="U43" i="43"/>
  <c r="U48" i="43"/>
  <c r="V41" i="43"/>
  <c r="U41" i="43"/>
  <c r="V47" i="43"/>
  <c r="U47" i="43"/>
  <c r="U24" i="43"/>
  <c r="U36" i="43"/>
  <c r="T18" i="43"/>
  <c r="I49" i="43"/>
  <c r="P2" i="43" s="1"/>
  <c r="R49" i="43"/>
  <c r="V18" i="43"/>
  <c r="V35" i="42"/>
  <c r="U35" i="42"/>
  <c r="T33" i="42"/>
  <c r="S33" i="42" s="1"/>
  <c r="U36" i="42"/>
  <c r="U29" i="42"/>
  <c r="V29" i="42"/>
  <c r="V21" i="42"/>
  <c r="V20" i="42"/>
  <c r="U24" i="42"/>
  <c r="V47" i="42"/>
  <c r="U47" i="42"/>
  <c r="V23" i="42"/>
  <c r="U23" i="42"/>
  <c r="V41" i="42"/>
  <c r="U41" i="42"/>
  <c r="I49" i="42"/>
  <c r="P2" i="42" s="1"/>
  <c r="T18" i="42"/>
  <c r="U25" i="42"/>
  <c r="V37" i="42"/>
  <c r="R49" i="42"/>
  <c r="V18" i="42"/>
  <c r="U26" i="42"/>
  <c r="U23" i="41"/>
  <c r="V23" i="41"/>
  <c r="V29" i="41"/>
  <c r="U29" i="41"/>
  <c r="U31" i="41"/>
  <c r="U48" i="41"/>
  <c r="V35" i="41"/>
  <c r="U35" i="41"/>
  <c r="T21" i="41"/>
  <c r="S21" i="41" s="1"/>
  <c r="V46" i="41"/>
  <c r="U46" i="41"/>
  <c r="T38" i="41"/>
  <c r="S38" i="41" s="1"/>
  <c r="R49" i="41"/>
  <c r="V18" i="41"/>
  <c r="V47" i="41"/>
  <c r="U47" i="41"/>
  <c r="U44" i="41"/>
  <c r="U38" i="41"/>
  <c r="U32" i="41"/>
  <c r="V41" i="41"/>
  <c r="U41" i="41"/>
  <c r="T18" i="41"/>
  <c r="I49" i="41"/>
  <c r="P2" i="41" s="1"/>
  <c r="U39" i="40"/>
  <c r="U48" i="40"/>
  <c r="V41" i="40"/>
  <c r="U41" i="40"/>
  <c r="V21" i="40"/>
  <c r="T39" i="40"/>
  <c r="S39" i="40" s="1"/>
  <c r="U27" i="40"/>
  <c r="T49" i="40"/>
  <c r="P6" i="40" s="1"/>
  <c r="S18" i="40"/>
  <c r="V35" i="40"/>
  <c r="U35" i="40"/>
  <c r="U36" i="40"/>
  <c r="V23" i="40"/>
  <c r="U23" i="40"/>
  <c r="T21" i="40"/>
  <c r="S21" i="40" s="1"/>
  <c r="I49" i="40"/>
  <c r="P2" i="40" s="1"/>
  <c r="V29" i="40"/>
  <c r="U29" i="40"/>
  <c r="R49" i="40"/>
  <c r="V18" i="40"/>
  <c r="U27" i="39"/>
  <c r="S18" i="39"/>
  <c r="V33" i="39"/>
  <c r="R49" i="39"/>
  <c r="V18" i="39"/>
  <c r="U21" i="39"/>
  <c r="U39" i="39"/>
  <c r="I49" i="39"/>
  <c r="P2" i="39" s="1"/>
  <c r="U18" i="39"/>
  <c r="T21" i="39"/>
  <c r="S21" i="39" s="1"/>
  <c r="U36" i="39"/>
  <c r="U42" i="39"/>
  <c r="U47" i="38"/>
  <c r="V47" i="38"/>
  <c r="V39" i="38"/>
  <c r="U42" i="38"/>
  <c r="V26" i="38"/>
  <c r="V35" i="38"/>
  <c r="U35" i="38"/>
  <c r="V29" i="38"/>
  <c r="U29" i="38"/>
  <c r="V20" i="38"/>
  <c r="U21" i="38"/>
  <c r="V41" i="38"/>
  <c r="U41" i="38"/>
  <c r="T27" i="38"/>
  <c r="S27" i="38" s="1"/>
  <c r="R49" i="38"/>
  <c r="V18" i="38"/>
  <c r="V33" i="38"/>
  <c r="V32" i="38"/>
  <c r="T18" i="38"/>
  <c r="I49" i="38"/>
  <c r="P2" i="38" s="1"/>
  <c r="V23" i="38"/>
  <c r="U23" i="38"/>
  <c r="U18" i="38"/>
  <c r="U36" i="38"/>
  <c r="T21" i="38"/>
  <c r="S21" i="38" s="1"/>
  <c r="U48" i="38"/>
  <c r="T18" i="36"/>
  <c r="I49" i="36"/>
  <c r="P2" i="36" s="1"/>
  <c r="V23" i="36"/>
  <c r="U23" i="36"/>
  <c r="U42" i="36"/>
  <c r="V29" i="36"/>
  <c r="U29" i="36"/>
  <c r="U36" i="36"/>
  <c r="V35" i="36"/>
  <c r="U35" i="36"/>
  <c r="U30" i="36"/>
  <c r="V40" i="36"/>
  <c r="U40" i="36"/>
  <c r="V41" i="36"/>
  <c r="U41" i="36"/>
  <c r="U37" i="36"/>
  <c r="U24" i="36"/>
  <c r="V47" i="36"/>
  <c r="U47" i="36"/>
  <c r="R49" i="36"/>
  <c r="V18" i="36"/>
  <c r="U31" i="35"/>
  <c r="U41" i="35"/>
  <c r="V41" i="35"/>
  <c r="V46" i="35"/>
  <c r="U46" i="35"/>
  <c r="V40" i="35"/>
  <c r="U40" i="35"/>
  <c r="U47" i="35"/>
  <c r="V47" i="35"/>
  <c r="T44" i="35"/>
  <c r="S44" i="35" s="1"/>
  <c r="T33" i="35"/>
  <c r="S33" i="35" s="1"/>
  <c r="U33" i="35"/>
  <c r="R49" i="35"/>
  <c r="V18" i="35"/>
  <c r="V43" i="35"/>
  <c r="V28" i="35"/>
  <c r="U28" i="35"/>
  <c r="T18" i="35"/>
  <c r="I49" i="35"/>
  <c r="P2" i="35" s="1"/>
  <c r="V23" i="35"/>
  <c r="U23" i="35"/>
  <c r="V35" i="35"/>
  <c r="U35" i="35"/>
  <c r="V29" i="35"/>
  <c r="U29" i="35"/>
  <c r="U42" i="35"/>
  <c r="V40" i="34"/>
  <c r="U40" i="34"/>
  <c r="V23" i="34"/>
  <c r="U23" i="34"/>
  <c r="U27" i="34"/>
  <c r="U25" i="34"/>
  <c r="V38" i="34"/>
  <c r="V34" i="34"/>
  <c r="U34" i="34"/>
  <c r="U48" i="34"/>
  <c r="U20" i="34"/>
  <c r="U19" i="34"/>
  <c r="U45" i="34"/>
  <c r="V29" i="34"/>
  <c r="U29" i="34"/>
  <c r="V44" i="34"/>
  <c r="V46" i="34"/>
  <c r="U46" i="34"/>
  <c r="V47" i="34"/>
  <c r="U47" i="34"/>
  <c r="U42" i="34"/>
  <c r="U39" i="34"/>
  <c r="T39" i="34"/>
  <c r="S39" i="34" s="1"/>
  <c r="U35" i="34"/>
  <c r="V35" i="34"/>
  <c r="V41" i="34"/>
  <c r="U41" i="34"/>
  <c r="T18" i="34"/>
  <c r="I49" i="34"/>
  <c r="P2" i="34" s="1"/>
  <c r="V22" i="34"/>
  <c r="U22" i="34"/>
  <c r="R49" i="34"/>
  <c r="V18" i="34"/>
  <c r="T45" i="34"/>
  <c r="S45" i="34" s="1"/>
  <c r="U18" i="34"/>
  <c r="V28" i="34"/>
  <c r="U28" i="34"/>
  <c r="U30" i="34"/>
  <c r="V29" i="33"/>
  <c r="M49" i="33"/>
  <c r="P3" i="33" s="1"/>
  <c r="T18" i="33"/>
  <c r="I49" i="33"/>
  <c r="P2" i="33" s="1"/>
  <c r="T45" i="33"/>
  <c r="S45" i="33" s="1"/>
  <c r="T19" i="33"/>
  <c r="S19" i="33" s="1"/>
  <c r="U33" i="33"/>
  <c r="V35" i="33"/>
  <c r="V41" i="33"/>
  <c r="T39" i="33"/>
  <c r="S39" i="33" s="1"/>
  <c r="H49" i="33"/>
  <c r="R49" i="33"/>
  <c r="V23" i="33"/>
  <c r="T43" i="33"/>
  <c r="S43" i="33" s="1"/>
  <c r="V29" i="32"/>
  <c r="U29" i="32"/>
  <c r="V35" i="32"/>
  <c r="U35" i="32"/>
  <c r="V41" i="32"/>
  <c r="U41" i="32"/>
  <c r="U47" i="32"/>
  <c r="V47" i="32"/>
  <c r="U37" i="32"/>
  <c r="V19" i="32"/>
  <c r="U32" i="32"/>
  <c r="T45" i="32"/>
  <c r="S45" i="32" s="1"/>
  <c r="U44" i="32"/>
  <c r="U42" i="32"/>
  <c r="R49" i="32"/>
  <c r="V18" i="32"/>
  <c r="U20" i="32"/>
  <c r="V23" i="32"/>
  <c r="U23" i="32"/>
  <c r="U48" i="32"/>
  <c r="U30" i="32"/>
  <c r="T18" i="32"/>
  <c r="I49" i="32"/>
  <c r="P2" i="32" s="1"/>
  <c r="V47" i="31"/>
  <c r="U47" i="31"/>
  <c r="T39" i="31"/>
  <c r="S39" i="31" s="1"/>
  <c r="U42" i="31"/>
  <c r="V39" i="31"/>
  <c r="I49" i="31"/>
  <c r="P2" i="31" s="1"/>
  <c r="M49" i="31"/>
  <c r="P3" i="31" s="1"/>
  <c r="U23" i="31"/>
  <c r="V23" i="31"/>
  <c r="U36" i="31"/>
  <c r="V29" i="31"/>
  <c r="U29" i="31"/>
  <c r="V35" i="31"/>
  <c r="U35" i="31"/>
  <c r="V27" i="31"/>
  <c r="T18" i="31"/>
  <c r="V41" i="31"/>
  <c r="U41" i="31"/>
  <c r="U30" i="31"/>
  <c r="U19" i="31"/>
  <c r="R49" i="31"/>
  <c r="V18" i="31"/>
  <c r="T43" i="31"/>
  <c r="S43" i="31" s="1"/>
  <c r="U48" i="31"/>
  <c r="V29" i="29"/>
  <c r="U29" i="29"/>
  <c r="V41" i="29"/>
  <c r="U41" i="29"/>
  <c r="U37" i="29"/>
  <c r="V28" i="29"/>
  <c r="U28" i="29"/>
  <c r="V31" i="29"/>
  <c r="U25" i="29"/>
  <c r="V46" i="29"/>
  <c r="U46" i="29"/>
  <c r="V34" i="29"/>
  <c r="U34" i="29"/>
  <c r="I49" i="29"/>
  <c r="P2" i="29" s="1"/>
  <c r="U42" i="29"/>
  <c r="S18" i="29"/>
  <c r="V35" i="29"/>
  <c r="U35" i="29"/>
  <c r="V22" i="29"/>
  <c r="U22" i="29"/>
  <c r="V47" i="29"/>
  <c r="U47" i="29"/>
  <c r="R49" i="29"/>
  <c r="V18" i="29"/>
  <c r="U24" i="29"/>
  <c r="V40" i="29"/>
  <c r="U40" i="29"/>
  <c r="U18" i="29"/>
  <c r="V23" i="29"/>
  <c r="U23" i="29"/>
  <c r="V41" i="28"/>
  <c r="U41" i="28"/>
  <c r="T39" i="28"/>
  <c r="S39" i="28" s="1"/>
  <c r="V35" i="28"/>
  <c r="U35" i="28"/>
  <c r="R49" i="28"/>
  <c r="V18" i="28"/>
  <c r="V29" i="28"/>
  <c r="U29" i="28"/>
  <c r="U26" i="28"/>
  <c r="V44" i="28"/>
  <c r="T27" i="28"/>
  <c r="S27" i="28" s="1"/>
  <c r="V33" i="28"/>
  <c r="U36" i="28"/>
  <c r="V20" i="28"/>
  <c r="I49" i="28"/>
  <c r="P2" i="28" s="1"/>
  <c r="T18" i="28"/>
  <c r="V23" i="28"/>
  <c r="U23" i="28"/>
  <c r="U18" i="28"/>
  <c r="T21" i="28"/>
  <c r="S21" i="28" s="1"/>
  <c r="M49" i="28"/>
  <c r="P3" i="28" s="1"/>
  <c r="U24" i="28"/>
  <c r="U47" i="28"/>
  <c r="V47" i="28"/>
  <c r="V34" i="27"/>
  <c r="U34" i="27"/>
  <c r="U27" i="27"/>
  <c r="T18" i="27"/>
  <c r="I49" i="27"/>
  <c r="P2" i="27" s="1"/>
  <c r="U24" i="27"/>
  <c r="V43" i="27"/>
  <c r="U42" i="27"/>
  <c r="U48" i="27"/>
  <c r="V40" i="27"/>
  <c r="U40" i="27"/>
  <c r="V23" i="27"/>
  <c r="U23" i="27"/>
  <c r="V46" i="27"/>
  <c r="U46" i="27"/>
  <c r="U32" i="27"/>
  <c r="V29" i="27"/>
  <c r="U29" i="27"/>
  <c r="T21" i="27"/>
  <c r="S21" i="27" s="1"/>
  <c r="V28" i="27"/>
  <c r="U28" i="27"/>
  <c r="V35" i="27"/>
  <c r="U35" i="27"/>
  <c r="R49" i="27"/>
  <c r="V18" i="27"/>
  <c r="V22" i="27"/>
  <c r="U22" i="27"/>
  <c r="U41" i="27"/>
  <c r="V41" i="27"/>
  <c r="T33" i="27"/>
  <c r="S33" i="27" s="1"/>
  <c r="T20" i="27"/>
  <c r="S20" i="27" s="1"/>
  <c r="V47" i="27"/>
  <c r="U47" i="27"/>
  <c r="T39" i="27"/>
  <c r="S39" i="27" s="1"/>
  <c r="U30" i="27"/>
  <c r="V47" i="26"/>
  <c r="U47" i="26"/>
  <c r="V41" i="26"/>
  <c r="U41" i="26"/>
  <c r="U43" i="26"/>
  <c r="R49" i="26"/>
  <c r="V18" i="26"/>
  <c r="U44" i="26"/>
  <c r="U38" i="26"/>
  <c r="V22" i="26"/>
  <c r="U22" i="26"/>
  <c r="U18" i="26"/>
  <c r="U31" i="26"/>
  <c r="U25" i="26"/>
  <c r="V34" i="26"/>
  <c r="U34" i="26"/>
  <c r="U23" i="26"/>
  <c r="V23" i="26"/>
  <c r="V29" i="26"/>
  <c r="U29" i="26"/>
  <c r="T18" i="26"/>
  <c r="I49" i="26"/>
  <c r="P2" i="26" s="1"/>
  <c r="V35" i="26"/>
  <c r="U35" i="26"/>
  <c r="U36" i="26"/>
  <c r="R49" i="24"/>
  <c r="V18" i="24"/>
  <c r="V46" i="24"/>
  <c r="U46" i="24"/>
  <c r="V23" i="24"/>
  <c r="U23" i="24"/>
  <c r="V37" i="24"/>
  <c r="V29" i="24"/>
  <c r="U29" i="24"/>
  <c r="U18" i="24"/>
  <c r="V35" i="24"/>
  <c r="U35" i="24"/>
  <c r="U36" i="24"/>
  <c r="U43" i="24"/>
  <c r="V41" i="24"/>
  <c r="U41" i="24"/>
  <c r="V34" i="24"/>
  <c r="U34" i="24"/>
  <c r="V47" i="24"/>
  <c r="U47" i="24"/>
  <c r="U30" i="24"/>
  <c r="U31" i="24"/>
  <c r="T26" i="24"/>
  <c r="S26" i="24" s="1"/>
  <c r="U24" i="24"/>
  <c r="V22" i="24"/>
  <c r="U22" i="24"/>
  <c r="U19" i="24"/>
  <c r="I49" i="24"/>
  <c r="P2" i="24" s="1"/>
  <c r="S18" i="24"/>
  <c r="U42" i="21"/>
  <c r="T39" i="21"/>
  <c r="S39" i="21" s="1"/>
  <c r="V35" i="21"/>
  <c r="U35" i="21"/>
  <c r="V41" i="21"/>
  <c r="U41" i="21"/>
  <c r="T33" i="21"/>
  <c r="S33" i="21" s="1"/>
  <c r="S49" i="21" s="1"/>
  <c r="V45" i="21"/>
  <c r="V29" i="21"/>
  <c r="U29" i="21"/>
  <c r="V23" i="21"/>
  <c r="U23" i="21"/>
  <c r="U33" i="21"/>
  <c r="V21" i="21"/>
  <c r="R49" i="21"/>
  <c r="V18" i="21"/>
  <c r="U18" i="21"/>
  <c r="T49" i="21"/>
  <c r="P6" i="21" s="1"/>
  <c r="I49" i="21"/>
  <c r="P2" i="21" s="1"/>
  <c r="U30" i="21"/>
  <c r="T18" i="18"/>
  <c r="R49" i="18"/>
  <c r="V39" i="18"/>
  <c r="V33" i="18"/>
  <c r="V27" i="18"/>
  <c r="V21" i="18"/>
  <c r="I49" i="18"/>
  <c r="P2" i="18" s="1"/>
  <c r="U32" i="17"/>
  <c r="V28" i="17"/>
  <c r="U28" i="17"/>
  <c r="U18" i="17"/>
  <c r="R49" i="17"/>
  <c r="V18" i="17"/>
  <c r="U24" i="17"/>
  <c r="V24" i="17"/>
  <c r="T18" i="17"/>
  <c r="U30" i="17"/>
  <c r="V30" i="17"/>
  <c r="U36" i="17"/>
  <c r="V36" i="17"/>
  <c r="U42" i="17"/>
  <c r="V42" i="17"/>
  <c r="U48" i="17"/>
  <c r="V48" i="17"/>
  <c r="U23" i="17"/>
  <c r="U26" i="17"/>
  <c r="U29" i="17"/>
  <c r="V29" i="17"/>
  <c r="U35" i="17"/>
  <c r="V46" i="17"/>
  <c r="U46" i="17"/>
  <c r="U38" i="17"/>
  <c r="U41" i="17"/>
  <c r="V41" i="17"/>
  <c r="V47" i="17"/>
  <c r="U47" i="17"/>
  <c r="V23" i="16"/>
  <c r="U23" i="16"/>
  <c r="U44" i="16"/>
  <c r="V29" i="16"/>
  <c r="U29" i="16"/>
  <c r="V35" i="16"/>
  <c r="U35" i="16"/>
  <c r="U27" i="16"/>
  <c r="U38" i="16"/>
  <c r="H49" i="16"/>
  <c r="V41" i="16"/>
  <c r="U41" i="16"/>
  <c r="V47" i="16"/>
  <c r="U47" i="16"/>
  <c r="U32" i="16"/>
  <c r="U45" i="16"/>
  <c r="V19" i="16"/>
  <c r="V43" i="16"/>
  <c r="R49" i="16"/>
  <c r="V18" i="16"/>
  <c r="U18" i="16"/>
  <c r="U26" i="16"/>
  <c r="V37" i="16"/>
  <c r="V24" i="16"/>
  <c r="U24" i="16"/>
  <c r="V31" i="16"/>
  <c r="V30" i="16"/>
  <c r="U30" i="16"/>
  <c r="U39" i="16"/>
  <c r="V36" i="16"/>
  <c r="U36" i="16"/>
  <c r="V42" i="16"/>
  <c r="U42" i="16"/>
  <c r="T18" i="16"/>
  <c r="I49" i="16"/>
  <c r="P2" i="16" s="1"/>
  <c r="V48" i="16"/>
  <c r="U48" i="16"/>
  <c r="U36" i="15"/>
  <c r="V34" i="15"/>
  <c r="U34" i="15"/>
  <c r="V26" i="15"/>
  <c r="V28" i="15"/>
  <c r="U28" i="15"/>
  <c r="R49" i="15"/>
  <c r="V18" i="15"/>
  <c r="U21" i="15"/>
  <c r="V23" i="15"/>
  <c r="U23" i="15"/>
  <c r="U24" i="15"/>
  <c r="V29" i="15"/>
  <c r="U29" i="15"/>
  <c r="T45" i="15"/>
  <c r="S45" i="15" s="1"/>
  <c r="U18" i="15"/>
  <c r="U43" i="15"/>
  <c r="V41" i="15"/>
  <c r="U41" i="15"/>
  <c r="T32" i="15"/>
  <c r="S32" i="15" s="1"/>
  <c r="U20" i="15"/>
  <c r="V22" i="15"/>
  <c r="U22" i="15"/>
  <c r="V35" i="15"/>
  <c r="U35" i="15"/>
  <c r="U45" i="15"/>
  <c r="V47" i="15"/>
  <c r="U47" i="15"/>
  <c r="T44" i="15"/>
  <c r="S44" i="15" s="1"/>
  <c r="U48" i="15"/>
  <c r="T18" i="15"/>
  <c r="I49" i="15"/>
  <c r="P2" i="15" s="1"/>
  <c r="V46" i="15"/>
  <c r="U46" i="15"/>
  <c r="U42" i="15"/>
  <c r="U32" i="15"/>
  <c r="V40" i="15"/>
  <c r="U40" i="15"/>
  <c r="T32" i="66" l="1"/>
  <c r="S32" i="66" s="1"/>
  <c r="M49" i="81"/>
  <c r="P3" i="81" s="1"/>
  <c r="T32" i="81"/>
  <c r="S32" i="81" s="1"/>
  <c r="S49" i="81" s="1"/>
  <c r="I49" i="63"/>
  <c r="P2" i="63" s="1"/>
  <c r="V22" i="63"/>
  <c r="U22" i="62"/>
  <c r="I49" i="62"/>
  <c r="P2" i="62" s="1"/>
  <c r="V22" i="62"/>
  <c r="V20" i="61"/>
  <c r="I49" i="61"/>
  <c r="P2" i="61" s="1"/>
  <c r="V26" i="63"/>
  <c r="U26" i="61"/>
  <c r="T22" i="69"/>
  <c r="S22" i="69" s="1"/>
  <c r="S49" i="70"/>
  <c r="I49" i="70"/>
  <c r="P2" i="70" s="1"/>
  <c r="P4" i="70" s="1"/>
  <c r="T28" i="62"/>
  <c r="S28" i="62" s="1"/>
  <c r="I49" i="17"/>
  <c r="P2" i="17" s="1"/>
  <c r="V33" i="84"/>
  <c r="V38" i="84"/>
  <c r="T39" i="82"/>
  <c r="S39" i="82" s="1"/>
  <c r="U33" i="82"/>
  <c r="V33" i="82"/>
  <c r="I49" i="80"/>
  <c r="P2" i="80" s="1"/>
  <c r="T22" i="80"/>
  <c r="S22" i="80" s="1"/>
  <c r="T48" i="80"/>
  <c r="S48" i="80" s="1"/>
  <c r="U33" i="79"/>
  <c r="V26" i="79"/>
  <c r="V45" i="78"/>
  <c r="U45" i="78"/>
  <c r="T45" i="78"/>
  <c r="S45" i="78" s="1"/>
  <c r="U33" i="78"/>
  <c r="U27" i="78"/>
  <c r="V27" i="78"/>
  <c r="V33" i="78"/>
  <c r="T27" i="78"/>
  <c r="S27" i="78" s="1"/>
  <c r="T32" i="78"/>
  <c r="S32" i="78" s="1"/>
  <c r="U32" i="78"/>
  <c r="T33" i="78"/>
  <c r="S33" i="78" s="1"/>
  <c r="I49" i="72"/>
  <c r="P2" i="72" s="1"/>
  <c r="T38" i="72"/>
  <c r="S38" i="72" s="1"/>
  <c r="S49" i="71"/>
  <c r="T49" i="70"/>
  <c r="P6" i="70" s="1"/>
  <c r="I49" i="81"/>
  <c r="P2" i="81" s="1"/>
  <c r="P4" i="81" s="1"/>
  <c r="V32" i="76"/>
  <c r="V38" i="76"/>
  <c r="T32" i="76"/>
  <c r="S32" i="76" s="1"/>
  <c r="V33" i="75"/>
  <c r="U33" i="75"/>
  <c r="T33" i="75"/>
  <c r="S33" i="75" s="1"/>
  <c r="U38" i="69"/>
  <c r="V38" i="69"/>
  <c r="T38" i="69"/>
  <c r="S38" i="69" s="1"/>
  <c r="T26" i="69"/>
  <c r="S26" i="69" s="1"/>
  <c r="U26" i="69"/>
  <c r="V26" i="69"/>
  <c r="M38" i="65"/>
  <c r="V38" i="65"/>
  <c r="U38" i="65"/>
  <c r="T20" i="65"/>
  <c r="S20" i="65" s="1"/>
  <c r="I49" i="67"/>
  <c r="P2" i="67" s="1"/>
  <c r="P5" i="67" s="1"/>
  <c r="T38" i="67"/>
  <c r="S38" i="67" s="1"/>
  <c r="U26" i="66"/>
  <c r="V26" i="66"/>
  <c r="T26" i="66"/>
  <c r="S26" i="66" s="1"/>
  <c r="U26" i="64"/>
  <c r="T26" i="64"/>
  <c r="S26" i="64" s="1"/>
  <c r="U34" i="63"/>
  <c r="T26" i="63"/>
  <c r="S26" i="63" s="1"/>
  <c r="V34" i="63"/>
  <c r="U26" i="63"/>
  <c r="T34" i="63"/>
  <c r="S34" i="63" s="1"/>
  <c r="U34" i="62"/>
  <c r="V34" i="62"/>
  <c r="V26" i="62"/>
  <c r="T34" i="62"/>
  <c r="S34" i="62" s="1"/>
  <c r="U39" i="61"/>
  <c r="T26" i="61"/>
  <c r="S26" i="61" s="1"/>
  <c r="U27" i="61"/>
  <c r="U28" i="60"/>
  <c r="V28" i="60"/>
  <c r="T28" i="60"/>
  <c r="S28" i="60" s="1"/>
  <c r="V34" i="59"/>
  <c r="T34" i="59"/>
  <c r="S34" i="59" s="1"/>
  <c r="V33" i="59"/>
  <c r="V32" i="59"/>
  <c r="U32" i="59"/>
  <c r="T28" i="59"/>
  <c r="S28" i="59" s="1"/>
  <c r="V21" i="59"/>
  <c r="U21" i="59"/>
  <c r="U32" i="58"/>
  <c r="T26" i="58"/>
  <c r="S26" i="58" s="1"/>
  <c r="V32" i="58"/>
  <c r="U32" i="55"/>
  <c r="V32" i="55"/>
  <c r="T32" i="55"/>
  <c r="S32" i="55" s="1"/>
  <c r="U20" i="53"/>
  <c r="U26" i="52"/>
  <c r="V26" i="52"/>
  <c r="T26" i="52"/>
  <c r="S26" i="52" s="1"/>
  <c r="T22" i="47"/>
  <c r="S22" i="47" s="1"/>
  <c r="U38" i="47"/>
  <c r="T28" i="47"/>
  <c r="S28" i="47" s="1"/>
  <c r="U34" i="47"/>
  <c r="V38" i="47"/>
  <c r="V34" i="47"/>
  <c r="T34" i="47"/>
  <c r="S34" i="47" s="1"/>
  <c r="U40" i="46"/>
  <c r="M39" i="46"/>
  <c r="T39" i="46" s="1"/>
  <c r="S39" i="46" s="1"/>
  <c r="V40" i="46"/>
  <c r="V32" i="46"/>
  <c r="U28" i="46"/>
  <c r="U27" i="46"/>
  <c r="T36" i="17"/>
  <c r="S36" i="17" s="1"/>
  <c r="V35" i="17"/>
  <c r="T35" i="17"/>
  <c r="S35" i="17" s="1"/>
  <c r="V26" i="17"/>
  <c r="T26" i="17"/>
  <c r="S26" i="17" s="1"/>
  <c r="T23" i="17"/>
  <c r="S23" i="17" s="1"/>
  <c r="V23" i="17"/>
  <c r="S49" i="40"/>
  <c r="S49" i="24"/>
  <c r="T49" i="24"/>
  <c r="P6" i="24" s="1"/>
  <c r="M20" i="58"/>
  <c r="L49" i="58"/>
  <c r="M38" i="58"/>
  <c r="T38" i="58" s="1"/>
  <c r="S38" i="58" s="1"/>
  <c r="V38" i="58"/>
  <c r="U38" i="58"/>
  <c r="M22" i="60"/>
  <c r="T22" i="60" s="1"/>
  <c r="S22" i="60" s="1"/>
  <c r="V22" i="60"/>
  <c r="U22" i="60"/>
  <c r="M34" i="60"/>
  <c r="T34" i="60" s="1"/>
  <c r="S34" i="60" s="1"/>
  <c r="V34" i="60"/>
  <c r="U34" i="60"/>
  <c r="M40" i="60"/>
  <c r="T40" i="60" s="1"/>
  <c r="S40" i="60" s="1"/>
  <c r="V40" i="60"/>
  <c r="U40" i="60"/>
  <c r="V21" i="60"/>
  <c r="U21" i="60"/>
  <c r="M21" i="60"/>
  <c r="T21" i="60" s="1"/>
  <c r="S21" i="60" s="1"/>
  <c r="V27" i="60"/>
  <c r="U27" i="60"/>
  <c r="M27" i="60"/>
  <c r="T27" i="60" s="1"/>
  <c r="S27" i="60" s="1"/>
  <c r="V33" i="60"/>
  <c r="U33" i="60"/>
  <c r="M33" i="60"/>
  <c r="T33" i="60" s="1"/>
  <c r="S33" i="60" s="1"/>
  <c r="M39" i="60"/>
  <c r="T39" i="60" s="1"/>
  <c r="S39" i="60" s="1"/>
  <c r="V39" i="60"/>
  <c r="U39" i="60"/>
  <c r="V45" i="60"/>
  <c r="U45" i="60"/>
  <c r="M45" i="60"/>
  <c r="T45" i="60" s="1"/>
  <c r="S45" i="60" s="1"/>
  <c r="M20" i="60"/>
  <c r="L49" i="60"/>
  <c r="M26" i="60"/>
  <c r="T26" i="60" s="1"/>
  <c r="S26" i="60" s="1"/>
  <c r="U26" i="60"/>
  <c r="M38" i="60"/>
  <c r="T38" i="60" s="1"/>
  <c r="S38" i="60" s="1"/>
  <c r="V38" i="60"/>
  <c r="U38" i="60"/>
  <c r="U22" i="59"/>
  <c r="M22" i="59"/>
  <c r="T22" i="59" s="1"/>
  <c r="S22" i="59" s="1"/>
  <c r="V22" i="59"/>
  <c r="M40" i="59"/>
  <c r="T40" i="59" s="1"/>
  <c r="S40" i="59" s="1"/>
  <c r="V40" i="59"/>
  <c r="U40" i="59"/>
  <c r="M27" i="59"/>
  <c r="T27" i="59" s="1"/>
  <c r="S27" i="59" s="1"/>
  <c r="V27" i="59"/>
  <c r="U27" i="59"/>
  <c r="U45" i="59"/>
  <c r="V45" i="59"/>
  <c r="M45" i="59"/>
  <c r="T45" i="59" s="1"/>
  <c r="S45" i="59" s="1"/>
  <c r="M20" i="59"/>
  <c r="L49" i="59"/>
  <c r="M26" i="59"/>
  <c r="T26" i="59" s="1"/>
  <c r="S26" i="59" s="1"/>
  <c r="U26" i="59"/>
  <c r="M38" i="59"/>
  <c r="T38" i="59" s="1"/>
  <c r="S38" i="59" s="1"/>
  <c r="V38" i="59"/>
  <c r="U38" i="59"/>
  <c r="M20" i="57"/>
  <c r="L49" i="57"/>
  <c r="M26" i="57"/>
  <c r="T26" i="57" s="1"/>
  <c r="S26" i="57" s="1"/>
  <c r="V26" i="57"/>
  <c r="U26" i="57"/>
  <c r="M32" i="57"/>
  <c r="T32" i="57" s="1"/>
  <c r="S32" i="57" s="1"/>
  <c r="V32" i="57"/>
  <c r="U32" i="57"/>
  <c r="M38" i="57"/>
  <c r="T38" i="57" s="1"/>
  <c r="S38" i="57" s="1"/>
  <c r="V38" i="57"/>
  <c r="U38" i="57"/>
  <c r="U45" i="56"/>
  <c r="V45" i="56"/>
  <c r="M45" i="56"/>
  <c r="T45" i="56" s="1"/>
  <c r="S45" i="56" s="1"/>
  <c r="M20" i="56"/>
  <c r="U20" i="56"/>
  <c r="V20" i="56"/>
  <c r="L49" i="56"/>
  <c r="M26" i="56"/>
  <c r="T26" i="56" s="1"/>
  <c r="S26" i="56" s="1"/>
  <c r="V26" i="56"/>
  <c r="U26" i="56"/>
  <c r="M32" i="56"/>
  <c r="T32" i="56" s="1"/>
  <c r="S32" i="56" s="1"/>
  <c r="U32" i="56"/>
  <c r="V32" i="56"/>
  <c r="M38" i="56"/>
  <c r="T38" i="56" s="1"/>
  <c r="S38" i="56" s="1"/>
  <c r="V38" i="56"/>
  <c r="U38" i="56"/>
  <c r="M21" i="84"/>
  <c r="T21" i="84" s="1"/>
  <c r="S21" i="84" s="1"/>
  <c r="V21" i="84"/>
  <c r="U21" i="84"/>
  <c r="V39" i="84"/>
  <c r="U39" i="84"/>
  <c r="M39" i="84"/>
  <c r="T39" i="84" s="1"/>
  <c r="S39" i="84" s="1"/>
  <c r="V45" i="84"/>
  <c r="U45" i="84"/>
  <c r="M45" i="84"/>
  <c r="T45" i="84" s="1"/>
  <c r="S45" i="84" s="1"/>
  <c r="M20" i="84"/>
  <c r="U20" i="84"/>
  <c r="L49" i="84"/>
  <c r="M26" i="84"/>
  <c r="T26" i="84" s="1"/>
  <c r="S26" i="84" s="1"/>
  <c r="V26" i="84"/>
  <c r="U26" i="84"/>
  <c r="M32" i="84"/>
  <c r="T32" i="84" s="1"/>
  <c r="S32" i="84" s="1"/>
  <c r="V32" i="84"/>
  <c r="U32" i="84"/>
  <c r="V45" i="82"/>
  <c r="M45" i="82"/>
  <c r="T45" i="82" s="1"/>
  <c r="S45" i="82" s="1"/>
  <c r="M20" i="82"/>
  <c r="V20" i="82"/>
  <c r="L49" i="82"/>
  <c r="U20" i="82"/>
  <c r="M26" i="82"/>
  <c r="T26" i="82" s="1"/>
  <c r="S26" i="82" s="1"/>
  <c r="V26" i="82"/>
  <c r="U26" i="82"/>
  <c r="M32" i="82"/>
  <c r="T32" i="82" s="1"/>
  <c r="S32" i="82" s="1"/>
  <c r="V32" i="82"/>
  <c r="U32" i="82"/>
  <c r="M38" i="82"/>
  <c r="T38" i="82" s="1"/>
  <c r="S38" i="82" s="1"/>
  <c r="V38" i="82"/>
  <c r="U38" i="82"/>
  <c r="M27" i="79"/>
  <c r="T27" i="79" s="1"/>
  <c r="S27" i="79" s="1"/>
  <c r="V27" i="79"/>
  <c r="U27" i="79"/>
  <c r="M20" i="79"/>
  <c r="L49" i="79"/>
  <c r="M20" i="78"/>
  <c r="L49" i="78"/>
  <c r="U20" i="78"/>
  <c r="M26" i="78"/>
  <c r="T26" i="78" s="1"/>
  <c r="S26" i="78" s="1"/>
  <c r="U26" i="78"/>
  <c r="M20" i="77"/>
  <c r="V20" i="77"/>
  <c r="U20" i="77"/>
  <c r="L49" i="77"/>
  <c r="M26" i="77"/>
  <c r="T26" i="77" s="1"/>
  <c r="S26" i="77" s="1"/>
  <c r="V26" i="77"/>
  <c r="U26" i="77"/>
  <c r="M32" i="77"/>
  <c r="T32" i="77" s="1"/>
  <c r="S32" i="77" s="1"/>
  <c r="V32" i="77"/>
  <c r="U32" i="77"/>
  <c r="M38" i="77"/>
  <c r="T38" i="77" s="1"/>
  <c r="S38" i="77" s="1"/>
  <c r="V38" i="77"/>
  <c r="U38" i="77"/>
  <c r="M27" i="76"/>
  <c r="T27" i="76" s="1"/>
  <c r="S27" i="76" s="1"/>
  <c r="V27" i="76"/>
  <c r="U27" i="76"/>
  <c r="M33" i="76"/>
  <c r="T33" i="76" s="1"/>
  <c r="S33" i="76" s="1"/>
  <c r="V33" i="76"/>
  <c r="U33" i="76"/>
  <c r="M39" i="76"/>
  <c r="T39" i="76" s="1"/>
  <c r="S39" i="76" s="1"/>
  <c r="V39" i="76"/>
  <c r="U39" i="76"/>
  <c r="V45" i="76"/>
  <c r="U45" i="76"/>
  <c r="M45" i="76"/>
  <c r="T45" i="76" s="1"/>
  <c r="S45" i="76" s="1"/>
  <c r="M20" i="76"/>
  <c r="L49" i="76"/>
  <c r="V21" i="75"/>
  <c r="U21" i="75"/>
  <c r="M21" i="75"/>
  <c r="T21" i="75" s="1"/>
  <c r="S21" i="75" s="1"/>
  <c r="V27" i="75"/>
  <c r="U27" i="75"/>
  <c r="M27" i="75"/>
  <c r="T27" i="75" s="1"/>
  <c r="S27" i="75" s="1"/>
  <c r="M39" i="75"/>
  <c r="T39" i="75" s="1"/>
  <c r="S39" i="75" s="1"/>
  <c r="V39" i="75"/>
  <c r="V45" i="75"/>
  <c r="M45" i="75"/>
  <c r="T45" i="75" s="1"/>
  <c r="S45" i="75" s="1"/>
  <c r="V20" i="75"/>
  <c r="U20" i="75"/>
  <c r="M20" i="75"/>
  <c r="L49" i="75"/>
  <c r="V26" i="75"/>
  <c r="U26" i="75"/>
  <c r="M26" i="75"/>
  <c r="T26" i="75" s="1"/>
  <c r="S26" i="75" s="1"/>
  <c r="M32" i="75"/>
  <c r="T32" i="75" s="1"/>
  <c r="S32" i="75" s="1"/>
  <c r="V32" i="75"/>
  <c r="U32" i="75"/>
  <c r="M38" i="75"/>
  <c r="T38" i="75" s="1"/>
  <c r="S38" i="75" s="1"/>
  <c r="V38" i="75"/>
  <c r="U38" i="75"/>
  <c r="M20" i="74"/>
  <c r="U20" i="74"/>
  <c r="V20" i="74"/>
  <c r="L49" i="74"/>
  <c r="M26" i="74"/>
  <c r="T26" i="74" s="1"/>
  <c r="S26" i="74" s="1"/>
  <c r="U26" i="74"/>
  <c r="V26" i="74"/>
  <c r="M32" i="74"/>
  <c r="T32" i="74" s="1"/>
  <c r="S32" i="74" s="1"/>
  <c r="U32" i="74"/>
  <c r="V32" i="74"/>
  <c r="M38" i="74"/>
  <c r="T38" i="74" s="1"/>
  <c r="S38" i="74" s="1"/>
  <c r="U38" i="74"/>
  <c r="V38" i="74"/>
  <c r="U45" i="73"/>
  <c r="V45" i="73"/>
  <c r="M45" i="73"/>
  <c r="T45" i="73" s="1"/>
  <c r="S45" i="73" s="1"/>
  <c r="M20" i="73"/>
  <c r="U20" i="73"/>
  <c r="V20" i="73"/>
  <c r="L49" i="73"/>
  <c r="M26" i="73"/>
  <c r="T26" i="73" s="1"/>
  <c r="S26" i="73" s="1"/>
  <c r="U26" i="73"/>
  <c r="V26" i="73"/>
  <c r="M32" i="73"/>
  <c r="T32" i="73" s="1"/>
  <c r="S32" i="73" s="1"/>
  <c r="U32" i="73"/>
  <c r="V32" i="73"/>
  <c r="M38" i="73"/>
  <c r="T38" i="73" s="1"/>
  <c r="S38" i="73" s="1"/>
  <c r="U38" i="73"/>
  <c r="V38" i="73"/>
  <c r="M28" i="69"/>
  <c r="T28" i="69" s="1"/>
  <c r="S28" i="69" s="1"/>
  <c r="V28" i="69"/>
  <c r="U28" i="69"/>
  <c r="M40" i="69"/>
  <c r="T40" i="69" s="1"/>
  <c r="S40" i="69" s="1"/>
  <c r="V40" i="69"/>
  <c r="U40" i="69"/>
  <c r="M20" i="69"/>
  <c r="L49" i="69"/>
  <c r="T19" i="68"/>
  <c r="S19" i="68" s="1"/>
  <c r="V45" i="68"/>
  <c r="U45" i="68"/>
  <c r="M45" i="68"/>
  <c r="M22" i="66"/>
  <c r="T22" i="66" s="1"/>
  <c r="S22" i="66" s="1"/>
  <c r="V22" i="66"/>
  <c r="U22" i="66"/>
  <c r="M28" i="66"/>
  <c r="T28" i="66" s="1"/>
  <c r="S28" i="66" s="1"/>
  <c r="V28" i="66"/>
  <c r="U28" i="66"/>
  <c r="M34" i="66"/>
  <c r="T34" i="66" s="1"/>
  <c r="S34" i="66" s="1"/>
  <c r="V34" i="66"/>
  <c r="U34" i="66"/>
  <c r="M40" i="66"/>
  <c r="T40" i="66" s="1"/>
  <c r="S40" i="66" s="1"/>
  <c r="V40" i="66"/>
  <c r="U40" i="66"/>
  <c r="M46" i="66"/>
  <c r="T46" i="66" s="1"/>
  <c r="S46" i="66" s="1"/>
  <c r="V46" i="66"/>
  <c r="U46" i="66"/>
  <c r="M21" i="66"/>
  <c r="T21" i="66" s="1"/>
  <c r="S21" i="66" s="1"/>
  <c r="V21" i="66"/>
  <c r="U21" i="66"/>
  <c r="V27" i="66"/>
  <c r="U27" i="66"/>
  <c r="M27" i="66"/>
  <c r="T27" i="66" s="1"/>
  <c r="S27" i="66" s="1"/>
  <c r="V39" i="66"/>
  <c r="U39" i="66"/>
  <c r="M39" i="66"/>
  <c r="T39" i="66" s="1"/>
  <c r="S39" i="66" s="1"/>
  <c r="V45" i="66"/>
  <c r="U45" i="66"/>
  <c r="M45" i="66"/>
  <c r="T45" i="66" s="1"/>
  <c r="S45" i="66" s="1"/>
  <c r="M20" i="66"/>
  <c r="T20" i="66" s="1"/>
  <c r="S20" i="66" s="1"/>
  <c r="L49" i="66"/>
  <c r="M45" i="64"/>
  <c r="T45" i="64" s="1"/>
  <c r="S45" i="64" s="1"/>
  <c r="U45" i="64"/>
  <c r="V45" i="64"/>
  <c r="M20" i="64"/>
  <c r="U20" i="64"/>
  <c r="M32" i="64"/>
  <c r="T32" i="64" s="1"/>
  <c r="S32" i="64" s="1"/>
  <c r="V32" i="64"/>
  <c r="U32" i="64"/>
  <c r="M38" i="64"/>
  <c r="T38" i="64" s="1"/>
  <c r="S38" i="64" s="1"/>
  <c r="V38" i="64"/>
  <c r="U38" i="64"/>
  <c r="M28" i="63"/>
  <c r="T28" i="63" s="1"/>
  <c r="S28" i="63" s="1"/>
  <c r="V28" i="63"/>
  <c r="U28" i="63"/>
  <c r="M46" i="63"/>
  <c r="T46" i="63" s="1"/>
  <c r="S46" i="63" s="1"/>
  <c r="V46" i="63"/>
  <c r="U46" i="63"/>
  <c r="M20" i="63"/>
  <c r="V20" i="63"/>
  <c r="U20" i="63"/>
  <c r="L49" i="63"/>
  <c r="M32" i="63"/>
  <c r="T32" i="63" s="1"/>
  <c r="S32" i="63" s="1"/>
  <c r="V32" i="63"/>
  <c r="U32" i="63"/>
  <c r="M38" i="63"/>
  <c r="T38" i="63" s="1"/>
  <c r="S38" i="63" s="1"/>
  <c r="V38" i="63"/>
  <c r="U38" i="63"/>
  <c r="M40" i="62"/>
  <c r="T40" i="62" s="1"/>
  <c r="S40" i="62" s="1"/>
  <c r="V40" i="62"/>
  <c r="U40" i="62"/>
  <c r="V21" i="62"/>
  <c r="U21" i="62"/>
  <c r="M21" i="62"/>
  <c r="T21" i="62" s="1"/>
  <c r="S21" i="62" s="1"/>
  <c r="M27" i="62"/>
  <c r="T27" i="62" s="1"/>
  <c r="S27" i="62" s="1"/>
  <c r="V27" i="62"/>
  <c r="U27" i="62"/>
  <c r="U33" i="62"/>
  <c r="M33" i="62"/>
  <c r="T33" i="62" s="1"/>
  <c r="S33" i="62" s="1"/>
  <c r="V39" i="62"/>
  <c r="U39" i="62"/>
  <c r="M39" i="62"/>
  <c r="T39" i="62" s="1"/>
  <c r="S39" i="62" s="1"/>
  <c r="M45" i="62"/>
  <c r="T45" i="62" s="1"/>
  <c r="S45" i="62" s="1"/>
  <c r="U45" i="62"/>
  <c r="V45" i="62"/>
  <c r="V20" i="62"/>
  <c r="U20" i="62"/>
  <c r="M20" i="62"/>
  <c r="L49" i="62"/>
  <c r="M32" i="62"/>
  <c r="T32" i="62" s="1"/>
  <c r="S32" i="62" s="1"/>
  <c r="V32" i="62"/>
  <c r="U32" i="62"/>
  <c r="M38" i="62"/>
  <c r="T38" i="62" s="1"/>
  <c r="S38" i="62" s="1"/>
  <c r="V38" i="62"/>
  <c r="M21" i="61"/>
  <c r="T21" i="61" s="1"/>
  <c r="S21" i="61" s="1"/>
  <c r="V21" i="61"/>
  <c r="T27" i="61"/>
  <c r="S27" i="61" s="1"/>
  <c r="T33" i="61"/>
  <c r="S33" i="61" s="1"/>
  <c r="M20" i="61"/>
  <c r="L49" i="61"/>
  <c r="M32" i="61"/>
  <c r="T32" i="61" s="1"/>
  <c r="S32" i="61" s="1"/>
  <c r="V32" i="61"/>
  <c r="U32" i="61"/>
  <c r="M38" i="61"/>
  <c r="T38" i="61" s="1"/>
  <c r="S38" i="61" s="1"/>
  <c r="V38" i="61"/>
  <c r="U38" i="61"/>
  <c r="M20" i="55"/>
  <c r="L49" i="55"/>
  <c r="V20" i="55"/>
  <c r="U20" i="55"/>
  <c r="V26" i="55"/>
  <c r="U26" i="55"/>
  <c r="M26" i="55"/>
  <c r="T26" i="55" s="1"/>
  <c r="S26" i="55" s="1"/>
  <c r="V38" i="55"/>
  <c r="U38" i="55"/>
  <c r="M38" i="55"/>
  <c r="T38" i="55" s="1"/>
  <c r="S38" i="55" s="1"/>
  <c r="V21" i="54"/>
  <c r="M21" i="54"/>
  <c r="T21" i="54" s="1"/>
  <c r="S21" i="54" s="1"/>
  <c r="U21" i="54"/>
  <c r="V27" i="54"/>
  <c r="M27" i="54"/>
  <c r="T27" i="54" s="1"/>
  <c r="S27" i="54" s="1"/>
  <c r="U27" i="54"/>
  <c r="V39" i="54"/>
  <c r="U39" i="54"/>
  <c r="M39" i="54"/>
  <c r="T39" i="54" s="1"/>
  <c r="S39" i="54" s="1"/>
  <c r="V45" i="54"/>
  <c r="U45" i="54"/>
  <c r="M45" i="54"/>
  <c r="T45" i="54" s="1"/>
  <c r="S45" i="54" s="1"/>
  <c r="V20" i="54"/>
  <c r="U20" i="54"/>
  <c r="M20" i="54"/>
  <c r="L49" i="54"/>
  <c r="M26" i="54"/>
  <c r="T26" i="54" s="1"/>
  <c r="S26" i="54" s="1"/>
  <c r="U26" i="54"/>
  <c r="V26" i="54"/>
  <c r="M32" i="54"/>
  <c r="T32" i="54" s="1"/>
  <c r="S32" i="54" s="1"/>
  <c r="V32" i="54"/>
  <c r="U32" i="54"/>
  <c r="M38" i="54"/>
  <c r="T38" i="54" s="1"/>
  <c r="S38" i="54" s="1"/>
  <c r="V38" i="54"/>
  <c r="U38" i="54"/>
  <c r="M20" i="53"/>
  <c r="L49" i="53"/>
  <c r="M26" i="53"/>
  <c r="T26" i="53" s="1"/>
  <c r="S26" i="53" s="1"/>
  <c r="U26" i="53"/>
  <c r="V26" i="53"/>
  <c r="M32" i="53"/>
  <c r="T32" i="53" s="1"/>
  <c r="S32" i="53" s="1"/>
  <c r="V32" i="53"/>
  <c r="U32" i="53"/>
  <c r="M38" i="53"/>
  <c r="T38" i="53" s="1"/>
  <c r="S38" i="53" s="1"/>
  <c r="V38" i="53"/>
  <c r="U38" i="53"/>
  <c r="P2" i="52"/>
  <c r="M20" i="52"/>
  <c r="L49" i="52"/>
  <c r="M32" i="52"/>
  <c r="T32" i="52" s="1"/>
  <c r="S32" i="52" s="1"/>
  <c r="V32" i="52"/>
  <c r="U32" i="52"/>
  <c r="S31" i="54"/>
  <c r="V45" i="50"/>
  <c r="U45" i="50"/>
  <c r="M45" i="50"/>
  <c r="T45" i="50" s="1"/>
  <c r="S45" i="50" s="1"/>
  <c r="M20" i="50"/>
  <c r="U20" i="50"/>
  <c r="V20" i="50"/>
  <c r="L49" i="50"/>
  <c r="M26" i="50"/>
  <c r="T26" i="50" s="1"/>
  <c r="S26" i="50" s="1"/>
  <c r="U26" i="50"/>
  <c r="V26" i="50"/>
  <c r="M32" i="50"/>
  <c r="T32" i="50" s="1"/>
  <c r="S32" i="50" s="1"/>
  <c r="U32" i="50"/>
  <c r="V32" i="50"/>
  <c r="M38" i="50"/>
  <c r="T38" i="50" s="1"/>
  <c r="S38" i="50" s="1"/>
  <c r="U38" i="50"/>
  <c r="V38" i="50"/>
  <c r="M45" i="49"/>
  <c r="T45" i="49" s="1"/>
  <c r="S45" i="49" s="1"/>
  <c r="U45" i="49"/>
  <c r="V20" i="49"/>
  <c r="M20" i="49"/>
  <c r="U20" i="49"/>
  <c r="L49" i="49"/>
  <c r="V26" i="49"/>
  <c r="M26" i="49"/>
  <c r="T26" i="49" s="1"/>
  <c r="S26" i="49" s="1"/>
  <c r="U26" i="49"/>
  <c r="V32" i="49"/>
  <c r="M32" i="49"/>
  <c r="T32" i="49" s="1"/>
  <c r="S32" i="49" s="1"/>
  <c r="U32" i="49"/>
  <c r="V38" i="49"/>
  <c r="M38" i="49"/>
  <c r="T38" i="49" s="1"/>
  <c r="S38" i="49" s="1"/>
  <c r="U38" i="49"/>
  <c r="M18" i="48"/>
  <c r="U18" i="48"/>
  <c r="L49" i="48"/>
  <c r="V18" i="48"/>
  <c r="M24" i="48"/>
  <c r="T24" i="48" s="1"/>
  <c r="S24" i="48" s="1"/>
  <c r="U24" i="48"/>
  <c r="V24" i="48"/>
  <c r="U30" i="48"/>
  <c r="M30" i="48"/>
  <c r="T30" i="48" s="1"/>
  <c r="S30" i="48" s="1"/>
  <c r="V30" i="48"/>
  <c r="M36" i="48"/>
  <c r="T36" i="48" s="1"/>
  <c r="S36" i="48" s="1"/>
  <c r="U36" i="48"/>
  <c r="V36" i="48"/>
  <c r="M42" i="48"/>
  <c r="T42" i="48" s="1"/>
  <c r="S42" i="48" s="1"/>
  <c r="U42" i="48"/>
  <c r="V42" i="48"/>
  <c r="M48" i="48"/>
  <c r="T48" i="48" s="1"/>
  <c r="S48" i="48" s="1"/>
  <c r="U48" i="48"/>
  <c r="V48" i="48"/>
  <c r="M20" i="48"/>
  <c r="T20" i="48" s="1"/>
  <c r="S20" i="48" s="1"/>
  <c r="V20" i="48"/>
  <c r="U20" i="48"/>
  <c r="M26" i="48"/>
  <c r="T26" i="48" s="1"/>
  <c r="S26" i="48" s="1"/>
  <c r="V26" i="48"/>
  <c r="U26" i="48"/>
  <c r="M32" i="48"/>
  <c r="T32" i="48" s="1"/>
  <c r="S32" i="48" s="1"/>
  <c r="V32" i="48"/>
  <c r="U32" i="48"/>
  <c r="M38" i="48"/>
  <c r="T38" i="48" s="1"/>
  <c r="S38" i="48" s="1"/>
  <c r="V38" i="48"/>
  <c r="U38" i="48"/>
  <c r="M40" i="47"/>
  <c r="T40" i="47" s="1"/>
  <c r="S40" i="47" s="1"/>
  <c r="U40" i="47"/>
  <c r="V40" i="47"/>
  <c r="M20" i="47"/>
  <c r="L49" i="47"/>
  <c r="M26" i="47"/>
  <c r="T26" i="47" s="1"/>
  <c r="S26" i="47" s="1"/>
  <c r="V26" i="47"/>
  <c r="M32" i="47"/>
  <c r="T32" i="47" s="1"/>
  <c r="S32" i="47" s="1"/>
  <c r="V32" i="47"/>
  <c r="U32" i="47"/>
  <c r="T32" i="46"/>
  <c r="S32" i="46" s="1"/>
  <c r="M21" i="46"/>
  <c r="T21" i="46" s="1"/>
  <c r="S21" i="46" s="1"/>
  <c r="L49" i="46"/>
  <c r="M49" i="46"/>
  <c r="P3" i="46" s="1"/>
  <c r="P4" i="46" s="1"/>
  <c r="T49" i="39"/>
  <c r="P6" i="39" s="1"/>
  <c r="S49" i="39"/>
  <c r="S49" i="29"/>
  <c r="T49" i="29"/>
  <c r="P6" i="29" s="1"/>
  <c r="M22" i="17"/>
  <c r="T22" i="17" s="1"/>
  <c r="S22" i="17" s="1"/>
  <c r="V22" i="17"/>
  <c r="U22" i="17"/>
  <c r="M34" i="17"/>
  <c r="T34" i="17" s="1"/>
  <c r="S34" i="17" s="1"/>
  <c r="V34" i="17"/>
  <c r="U34" i="17"/>
  <c r="M40" i="17"/>
  <c r="T40" i="17" s="1"/>
  <c r="S40" i="17" s="1"/>
  <c r="V40" i="17"/>
  <c r="U40" i="17"/>
  <c r="V21" i="17"/>
  <c r="U21" i="17"/>
  <c r="M21" i="17"/>
  <c r="V27" i="17"/>
  <c r="U27" i="17"/>
  <c r="M27" i="17"/>
  <c r="T27" i="17" s="1"/>
  <c r="S27" i="17" s="1"/>
  <c r="M33" i="17"/>
  <c r="T33" i="17" s="1"/>
  <c r="S33" i="17" s="1"/>
  <c r="V33" i="17"/>
  <c r="U33" i="17"/>
  <c r="V39" i="17"/>
  <c r="U39" i="17"/>
  <c r="M39" i="17"/>
  <c r="T39" i="17" s="1"/>
  <c r="S39" i="17" s="1"/>
  <c r="V45" i="17"/>
  <c r="U45" i="17"/>
  <c r="M45" i="17"/>
  <c r="T45" i="17" s="1"/>
  <c r="S45" i="17" s="1"/>
  <c r="M20" i="17"/>
  <c r="T20" i="17" s="1"/>
  <c r="S20" i="17" s="1"/>
  <c r="L49" i="17"/>
  <c r="V20" i="17"/>
  <c r="U20" i="17"/>
  <c r="S18" i="84"/>
  <c r="V14" i="84"/>
  <c r="P9" i="84" s="1"/>
  <c r="P7" i="84"/>
  <c r="S9" i="84" s="1"/>
  <c r="S18" i="82"/>
  <c r="V14" i="82"/>
  <c r="P9" i="82" s="1"/>
  <c r="P7" i="82"/>
  <c r="S9" i="82" s="1"/>
  <c r="V14" i="81"/>
  <c r="P9" i="81" s="1"/>
  <c r="P7" i="81"/>
  <c r="P4" i="80"/>
  <c r="P5" i="80"/>
  <c r="S9" i="80"/>
  <c r="V14" i="79"/>
  <c r="P9" i="79" s="1"/>
  <c r="P7" i="79"/>
  <c r="S18" i="79"/>
  <c r="V14" i="78"/>
  <c r="P9" i="78" s="1"/>
  <c r="P7" i="78"/>
  <c r="S18" i="78"/>
  <c r="V14" i="77"/>
  <c r="P9" i="77" s="1"/>
  <c r="P7" i="77"/>
  <c r="S9" i="77" s="1"/>
  <c r="S18" i="76"/>
  <c r="V14" i="76"/>
  <c r="P9" i="76" s="1"/>
  <c r="P7" i="76"/>
  <c r="S9" i="76" s="1"/>
  <c r="V14" i="75"/>
  <c r="P9" i="75" s="1"/>
  <c r="P7" i="75"/>
  <c r="S18" i="75"/>
  <c r="V14" i="74"/>
  <c r="P9" i="74" s="1"/>
  <c r="P7" i="74"/>
  <c r="S9" i="74" s="1"/>
  <c r="V14" i="73"/>
  <c r="P9" i="73" s="1"/>
  <c r="P7" i="73"/>
  <c r="S9" i="73" s="1"/>
  <c r="P4" i="72"/>
  <c r="P5" i="72"/>
  <c r="T49" i="72"/>
  <c r="P6" i="72" s="1"/>
  <c r="S49" i="72"/>
  <c r="V14" i="72"/>
  <c r="P9" i="72" s="1"/>
  <c r="P7" i="72"/>
  <c r="V14" i="71"/>
  <c r="P9" i="71" s="1"/>
  <c r="P7" i="71"/>
  <c r="S9" i="71" s="1"/>
  <c r="T49" i="71"/>
  <c r="P6" i="71" s="1"/>
  <c r="P4" i="71"/>
  <c r="P5" i="71"/>
  <c r="V14" i="70"/>
  <c r="P9" i="70" s="1"/>
  <c r="P7" i="70"/>
  <c r="S9" i="70" s="1"/>
  <c r="S18" i="69"/>
  <c r="V14" i="69"/>
  <c r="P9" i="69" s="1"/>
  <c r="P7" i="69"/>
  <c r="V14" i="68"/>
  <c r="P9" i="68" s="1"/>
  <c r="P7" i="68"/>
  <c r="S18" i="68"/>
  <c r="T49" i="67"/>
  <c r="P6" i="67" s="1"/>
  <c r="S18" i="67"/>
  <c r="V14" i="67"/>
  <c r="P9" i="67" s="1"/>
  <c r="P7" i="67"/>
  <c r="S9" i="67" s="1"/>
  <c r="S18" i="66"/>
  <c r="V14" i="66"/>
  <c r="P9" i="66" s="1"/>
  <c r="P7" i="66"/>
  <c r="V14" i="65"/>
  <c r="P9" i="65" s="1"/>
  <c r="P7" i="65"/>
  <c r="S18" i="65"/>
  <c r="V14" i="64"/>
  <c r="P9" i="64" s="1"/>
  <c r="P7" i="64"/>
  <c r="S18" i="64"/>
  <c r="V14" i="63"/>
  <c r="P9" i="63" s="1"/>
  <c r="P7" i="63"/>
  <c r="S18" i="63"/>
  <c r="V14" i="62"/>
  <c r="P9" i="62" s="1"/>
  <c r="P7" i="62"/>
  <c r="S9" i="62" s="1"/>
  <c r="S18" i="62"/>
  <c r="S9" i="61"/>
  <c r="S18" i="60"/>
  <c r="V14" i="60"/>
  <c r="P9" i="60" s="1"/>
  <c r="P7" i="60"/>
  <c r="V14" i="59"/>
  <c r="P9" i="59" s="1"/>
  <c r="P7" i="59"/>
  <c r="S18" i="59"/>
  <c r="V14" i="58"/>
  <c r="P9" i="58" s="1"/>
  <c r="P7" i="58"/>
  <c r="S9" i="58" s="1"/>
  <c r="S18" i="58"/>
  <c r="V14" i="57"/>
  <c r="P9" i="57" s="1"/>
  <c r="P7" i="57"/>
  <c r="S9" i="57" s="1"/>
  <c r="S18" i="57"/>
  <c r="V14" i="56"/>
  <c r="P9" i="56" s="1"/>
  <c r="P7" i="56"/>
  <c r="S9" i="56" s="1"/>
  <c r="S18" i="55"/>
  <c r="V14" i="55"/>
  <c r="P9" i="55" s="1"/>
  <c r="P7" i="55"/>
  <c r="V14" i="54"/>
  <c r="P9" i="54" s="1"/>
  <c r="P7" i="54"/>
  <c r="S9" i="54" s="1"/>
  <c r="S18" i="53"/>
  <c r="V14" i="53"/>
  <c r="P9" i="53" s="1"/>
  <c r="P7" i="53"/>
  <c r="S9" i="53" s="1"/>
  <c r="S18" i="52"/>
  <c r="V14" i="52"/>
  <c r="P9" i="52" s="1"/>
  <c r="P7" i="52"/>
  <c r="P4" i="51"/>
  <c r="P5" i="51"/>
  <c r="T49" i="51"/>
  <c r="P6" i="51" s="1"/>
  <c r="S18" i="51"/>
  <c r="S49" i="51" s="1"/>
  <c r="V14" i="51"/>
  <c r="P9" i="51" s="1"/>
  <c r="P7" i="51"/>
  <c r="S9" i="51" s="1"/>
  <c r="T9" i="51" s="1"/>
  <c r="V9" i="51" s="1"/>
  <c r="V14" i="50"/>
  <c r="P9" i="50" s="1"/>
  <c r="P7" i="50"/>
  <c r="S9" i="50" s="1"/>
  <c r="S18" i="49"/>
  <c r="V14" i="49"/>
  <c r="P9" i="49" s="1"/>
  <c r="P7" i="49"/>
  <c r="S9" i="49" s="1"/>
  <c r="V14" i="48"/>
  <c r="P9" i="48" s="1"/>
  <c r="P7" i="48"/>
  <c r="S9" i="48" s="1"/>
  <c r="V14" i="47"/>
  <c r="P9" i="47" s="1"/>
  <c r="P7" i="47"/>
  <c r="S9" i="47" s="1"/>
  <c r="S18" i="47"/>
  <c r="T49" i="46"/>
  <c r="P6" i="46" s="1"/>
  <c r="S18" i="46"/>
  <c r="S49" i="46" s="1"/>
  <c r="V14" i="46"/>
  <c r="P9" i="46" s="1"/>
  <c r="P7" i="46"/>
  <c r="S9" i="46" s="1"/>
  <c r="V14" i="45"/>
  <c r="P9" i="45" s="1"/>
  <c r="P7" i="45"/>
  <c r="T49" i="45"/>
  <c r="P6" i="45" s="1"/>
  <c r="S18" i="45"/>
  <c r="S49" i="45" s="1"/>
  <c r="P4" i="45"/>
  <c r="P5" i="45"/>
  <c r="V14" i="44"/>
  <c r="P9" i="44" s="1"/>
  <c r="P7" i="44"/>
  <c r="P4" i="44"/>
  <c r="P5" i="44"/>
  <c r="T49" i="43"/>
  <c r="P6" i="43" s="1"/>
  <c r="S18" i="43"/>
  <c r="S49" i="43" s="1"/>
  <c r="V14" i="43"/>
  <c r="P9" i="43" s="1"/>
  <c r="P7" i="43"/>
  <c r="P4" i="43"/>
  <c r="P5" i="43"/>
  <c r="V14" i="42"/>
  <c r="P9" i="42" s="1"/>
  <c r="P7" i="42"/>
  <c r="T49" i="42"/>
  <c r="P6" i="42" s="1"/>
  <c r="S18" i="42"/>
  <c r="S49" i="42" s="1"/>
  <c r="P4" i="42"/>
  <c r="P5" i="42"/>
  <c r="T49" i="41"/>
  <c r="P6" i="41" s="1"/>
  <c r="S18" i="41"/>
  <c r="S49" i="41" s="1"/>
  <c r="V14" i="41"/>
  <c r="P9" i="41" s="1"/>
  <c r="P7" i="41"/>
  <c r="P4" i="41"/>
  <c r="P5" i="41"/>
  <c r="V14" i="40"/>
  <c r="P9" i="40" s="1"/>
  <c r="P7" i="40"/>
  <c r="P4" i="40"/>
  <c r="P5" i="40"/>
  <c r="P4" i="39"/>
  <c r="P5" i="39"/>
  <c r="V14" i="39"/>
  <c r="P9" i="39" s="1"/>
  <c r="P7" i="39"/>
  <c r="P4" i="38"/>
  <c r="P5" i="38"/>
  <c r="P7" i="38"/>
  <c r="V14" i="38"/>
  <c r="P9" i="38" s="1"/>
  <c r="T49" i="38"/>
  <c r="P6" i="38" s="1"/>
  <c r="S18" i="38"/>
  <c r="S49" i="38" s="1"/>
  <c r="P4" i="36"/>
  <c r="P5" i="36"/>
  <c r="T49" i="36"/>
  <c r="P6" i="36" s="1"/>
  <c r="S18" i="36"/>
  <c r="S49" i="36" s="1"/>
  <c r="V14" i="36"/>
  <c r="P9" i="36" s="1"/>
  <c r="P7" i="36"/>
  <c r="P4" i="35"/>
  <c r="P5" i="35"/>
  <c r="V14" i="35"/>
  <c r="P9" i="35" s="1"/>
  <c r="P7" i="35"/>
  <c r="S9" i="35" s="1"/>
  <c r="T49" i="35"/>
  <c r="P6" i="35" s="1"/>
  <c r="S18" i="35"/>
  <c r="S49" i="35" s="1"/>
  <c r="T49" i="34"/>
  <c r="P6" i="34" s="1"/>
  <c r="S18" i="34"/>
  <c r="S49" i="34" s="1"/>
  <c r="V14" i="34"/>
  <c r="P9" i="34" s="1"/>
  <c r="P7" i="34"/>
  <c r="P4" i="34"/>
  <c r="P5" i="34"/>
  <c r="P4" i="33"/>
  <c r="P5" i="33"/>
  <c r="V14" i="33"/>
  <c r="P9" i="33" s="1"/>
  <c r="P7" i="33"/>
  <c r="T49" i="33"/>
  <c r="P6" i="33" s="1"/>
  <c r="S18" i="33"/>
  <c r="S49" i="33" s="1"/>
  <c r="P4" i="32"/>
  <c r="P5" i="32"/>
  <c r="T49" i="32"/>
  <c r="P6" i="32" s="1"/>
  <c r="S18" i="32"/>
  <c r="S49" i="32" s="1"/>
  <c r="V14" i="32"/>
  <c r="P9" i="32" s="1"/>
  <c r="P7" i="32"/>
  <c r="S9" i="32" s="1"/>
  <c r="T49" i="31"/>
  <c r="P6" i="31" s="1"/>
  <c r="S18" i="31"/>
  <c r="S49" i="31" s="1"/>
  <c r="P4" i="31"/>
  <c r="P5" i="31"/>
  <c r="V14" i="31"/>
  <c r="P9" i="31" s="1"/>
  <c r="P7" i="31"/>
  <c r="S9" i="31" s="1"/>
  <c r="U9" i="31" s="1"/>
  <c r="P4" i="29"/>
  <c r="P5" i="29"/>
  <c r="V14" i="29"/>
  <c r="P9" i="29" s="1"/>
  <c r="P7" i="29"/>
  <c r="T49" i="28"/>
  <c r="P6" i="28" s="1"/>
  <c r="S18" i="28"/>
  <c r="S49" i="28" s="1"/>
  <c r="V14" i="28"/>
  <c r="P9" i="28" s="1"/>
  <c r="P7" i="28"/>
  <c r="P4" i="28"/>
  <c r="P5" i="28"/>
  <c r="P4" i="27"/>
  <c r="P5" i="27"/>
  <c r="T49" i="27"/>
  <c r="P6" i="27" s="1"/>
  <c r="S18" i="27"/>
  <c r="S49" i="27" s="1"/>
  <c r="V14" i="27"/>
  <c r="P9" i="27" s="1"/>
  <c r="P7" i="27"/>
  <c r="S9" i="27" s="1"/>
  <c r="T49" i="26"/>
  <c r="P6" i="26" s="1"/>
  <c r="S18" i="26"/>
  <c r="S49" i="26" s="1"/>
  <c r="V14" i="26"/>
  <c r="P9" i="26" s="1"/>
  <c r="P7" i="26"/>
  <c r="P4" i="26"/>
  <c r="P5" i="26"/>
  <c r="P4" i="24"/>
  <c r="P5" i="24"/>
  <c r="V14" i="24"/>
  <c r="P9" i="24" s="1"/>
  <c r="P7" i="24"/>
  <c r="S9" i="24" s="1"/>
  <c r="P4" i="21"/>
  <c r="P5" i="21"/>
  <c r="V14" i="21"/>
  <c r="P9" i="21" s="1"/>
  <c r="P7" i="21"/>
  <c r="S9" i="21" s="1"/>
  <c r="V14" i="18"/>
  <c r="P9" i="18" s="1"/>
  <c r="P7" i="18"/>
  <c r="S9" i="18" s="1"/>
  <c r="T49" i="18"/>
  <c r="P6" i="18" s="1"/>
  <c r="S18" i="18"/>
  <c r="S49" i="18" s="1"/>
  <c r="P4" i="18"/>
  <c r="P5" i="18"/>
  <c r="S18" i="17"/>
  <c r="V14" i="17"/>
  <c r="P9" i="17" s="1"/>
  <c r="P7" i="17"/>
  <c r="S9" i="17" s="1"/>
  <c r="T49" i="16"/>
  <c r="P6" i="16" s="1"/>
  <c r="S18" i="16"/>
  <c r="S49" i="16" s="1"/>
  <c r="V14" i="16"/>
  <c r="P9" i="16" s="1"/>
  <c r="P7" i="16"/>
  <c r="S9" i="16" s="1"/>
  <c r="P5" i="16"/>
  <c r="P4" i="16"/>
  <c r="P4" i="15"/>
  <c r="P5" i="15"/>
  <c r="T49" i="15"/>
  <c r="P6" i="15" s="1"/>
  <c r="S18" i="15"/>
  <c r="S49" i="15" s="1"/>
  <c r="V14" i="15"/>
  <c r="P9" i="15" s="1"/>
  <c r="P7" i="15"/>
  <c r="S9" i="15" s="1"/>
  <c r="P4" i="67" l="1"/>
  <c r="T49" i="81"/>
  <c r="P6" i="81" s="1"/>
  <c r="P5" i="81"/>
  <c r="P5" i="70"/>
  <c r="T49" i="80"/>
  <c r="P6" i="80" s="1"/>
  <c r="S49" i="80"/>
  <c r="S9" i="72"/>
  <c r="T38" i="65"/>
  <c r="M49" i="65"/>
  <c r="P3" i="65" s="1"/>
  <c r="S49" i="67"/>
  <c r="T49" i="66"/>
  <c r="P6" i="66" s="1"/>
  <c r="S49" i="66"/>
  <c r="M49" i="66"/>
  <c r="P3" i="66" s="1"/>
  <c r="P4" i="66" s="1"/>
  <c r="P5" i="46"/>
  <c r="M49" i="58"/>
  <c r="P3" i="58" s="1"/>
  <c r="U9" i="58" s="1"/>
  <c r="T20" i="58"/>
  <c r="M49" i="60"/>
  <c r="P3" i="60" s="1"/>
  <c r="T20" i="60"/>
  <c r="M49" i="59"/>
  <c r="P3" i="59" s="1"/>
  <c r="T20" i="59"/>
  <c r="M49" i="57"/>
  <c r="P3" i="57" s="1"/>
  <c r="T9" i="57" s="1"/>
  <c r="V9" i="57" s="1"/>
  <c r="T20" i="57"/>
  <c r="M49" i="56"/>
  <c r="P3" i="56" s="1"/>
  <c r="U9" i="56" s="1"/>
  <c r="T20" i="56"/>
  <c r="M49" i="84"/>
  <c r="P3" i="84" s="1"/>
  <c r="U9" i="84" s="1"/>
  <c r="T20" i="84"/>
  <c r="M49" i="82"/>
  <c r="P3" i="82" s="1"/>
  <c r="T9" i="82" s="1"/>
  <c r="V9" i="82" s="1"/>
  <c r="T20" i="82"/>
  <c r="M49" i="79"/>
  <c r="P3" i="79" s="1"/>
  <c r="T20" i="79"/>
  <c r="M49" i="78"/>
  <c r="P3" i="78" s="1"/>
  <c r="T20" i="78"/>
  <c r="M49" i="77"/>
  <c r="P3" i="77" s="1"/>
  <c r="U9" i="77" s="1"/>
  <c r="T20" i="77"/>
  <c r="M49" i="76"/>
  <c r="P3" i="76" s="1"/>
  <c r="T9" i="76" s="1"/>
  <c r="V9" i="76" s="1"/>
  <c r="T20" i="76"/>
  <c r="M49" i="75"/>
  <c r="P3" i="75" s="1"/>
  <c r="T20" i="75"/>
  <c r="M49" i="74"/>
  <c r="P3" i="74" s="1"/>
  <c r="U9" i="74" s="1"/>
  <c r="T20" i="74"/>
  <c r="M49" i="73"/>
  <c r="P3" i="73" s="1"/>
  <c r="U9" i="73" s="1"/>
  <c r="T20" i="73"/>
  <c r="M49" i="69"/>
  <c r="P3" i="69" s="1"/>
  <c r="T20" i="69"/>
  <c r="M49" i="68"/>
  <c r="P3" i="68" s="1"/>
  <c r="T45" i="68"/>
  <c r="M49" i="64"/>
  <c r="P3" i="64" s="1"/>
  <c r="T20" i="64"/>
  <c r="M49" i="63"/>
  <c r="P3" i="63" s="1"/>
  <c r="T20" i="63"/>
  <c r="M49" i="62"/>
  <c r="P3" i="62" s="1"/>
  <c r="U9" i="62" s="1"/>
  <c r="T20" i="62"/>
  <c r="M49" i="61"/>
  <c r="T20" i="61"/>
  <c r="M49" i="55"/>
  <c r="P3" i="55" s="1"/>
  <c r="T20" i="55"/>
  <c r="M49" i="54"/>
  <c r="P3" i="54" s="1"/>
  <c r="T20" i="54"/>
  <c r="M49" i="53"/>
  <c r="P3" i="53" s="1"/>
  <c r="U9" i="53" s="1"/>
  <c r="T20" i="53"/>
  <c r="M49" i="52"/>
  <c r="T20" i="52"/>
  <c r="U9" i="54"/>
  <c r="T9" i="54"/>
  <c r="V9" i="54" s="1"/>
  <c r="M49" i="50"/>
  <c r="P3" i="50" s="1"/>
  <c r="U9" i="50" s="1"/>
  <c r="T20" i="50"/>
  <c r="M49" i="49"/>
  <c r="P3" i="49" s="1"/>
  <c r="T20" i="49"/>
  <c r="M49" i="48"/>
  <c r="P3" i="48" s="1"/>
  <c r="U9" i="48" s="1"/>
  <c r="T18" i="48"/>
  <c r="M49" i="47"/>
  <c r="P3" i="47" s="1"/>
  <c r="T20" i="47"/>
  <c r="S9" i="28"/>
  <c r="M49" i="17"/>
  <c r="P3" i="17" s="1"/>
  <c r="U9" i="17" s="1"/>
  <c r="T21" i="17"/>
  <c r="S9" i="81"/>
  <c r="U9" i="80"/>
  <c r="T9" i="80"/>
  <c r="V9" i="80" s="1"/>
  <c r="S9" i="79"/>
  <c r="S9" i="78"/>
  <c r="S9" i="75"/>
  <c r="U9" i="71"/>
  <c r="T9" i="71"/>
  <c r="V9" i="71" s="1"/>
  <c r="U9" i="70"/>
  <c r="T9" i="70"/>
  <c r="V9" i="70" s="1"/>
  <c r="S9" i="69"/>
  <c r="S9" i="68"/>
  <c r="U9" i="67"/>
  <c r="T9" i="67"/>
  <c r="V9" i="67" s="1"/>
  <c r="S9" i="66"/>
  <c r="S9" i="65"/>
  <c r="S9" i="64"/>
  <c r="S9" i="63"/>
  <c r="S9" i="60"/>
  <c r="S9" i="59"/>
  <c r="T9" i="58"/>
  <c r="V9" i="58" s="1"/>
  <c r="S9" i="55"/>
  <c r="S9" i="52"/>
  <c r="U9" i="51"/>
  <c r="U9" i="47"/>
  <c r="U9" i="46"/>
  <c r="T9" i="46"/>
  <c r="V9" i="46" s="1"/>
  <c r="S9" i="45"/>
  <c r="S9" i="44"/>
  <c r="S9" i="43"/>
  <c r="S9" i="42"/>
  <c r="S9" i="41"/>
  <c r="S9" i="40"/>
  <c r="S9" i="39"/>
  <c r="S9" i="38"/>
  <c r="S9" i="36"/>
  <c r="U9" i="35"/>
  <c r="T9" i="35"/>
  <c r="V9" i="35" s="1"/>
  <c r="S9" i="34"/>
  <c r="S9" i="33"/>
  <c r="U9" i="32"/>
  <c r="T9" i="32"/>
  <c r="V9" i="32" s="1"/>
  <c r="T9" i="31"/>
  <c r="V9" i="31" s="1"/>
  <c r="S9" i="29"/>
  <c r="T9" i="27"/>
  <c r="V9" i="27" s="1"/>
  <c r="U9" i="27"/>
  <c r="S9" i="26"/>
  <c r="U9" i="24"/>
  <c r="T9" i="24"/>
  <c r="V9" i="24" s="1"/>
  <c r="U9" i="21"/>
  <c r="T9" i="21"/>
  <c r="V9" i="21" s="1"/>
  <c r="U9" i="18"/>
  <c r="T9" i="18"/>
  <c r="V9" i="18" s="1"/>
  <c r="U9" i="16"/>
  <c r="T9" i="16"/>
  <c r="V9" i="16" s="1"/>
  <c r="U9" i="15"/>
  <c r="T9" i="15"/>
  <c r="V9" i="15" s="1"/>
  <c r="T9" i="74" l="1"/>
  <c r="V9" i="74" s="1"/>
  <c r="T9" i="62"/>
  <c r="V9" i="62" s="1"/>
  <c r="T9" i="84"/>
  <c r="V9" i="84" s="1"/>
  <c r="T9" i="77"/>
  <c r="V9" i="77" s="1"/>
  <c r="U9" i="72"/>
  <c r="T9" i="72"/>
  <c r="V9" i="72" s="1"/>
  <c r="T9" i="73"/>
  <c r="V9" i="73" s="1"/>
  <c r="P4" i="65"/>
  <c r="P5" i="65"/>
  <c r="S38" i="65"/>
  <c r="S49" i="65" s="1"/>
  <c r="T49" i="65"/>
  <c r="P6" i="65" s="1"/>
  <c r="P5" i="66"/>
  <c r="T9" i="56"/>
  <c r="V9" i="56" s="1"/>
  <c r="T9" i="53"/>
  <c r="V9" i="53" s="1"/>
  <c r="T9" i="50"/>
  <c r="V9" i="50" s="1"/>
  <c r="T9" i="48"/>
  <c r="V9" i="48" s="1"/>
  <c r="T9" i="17"/>
  <c r="V9" i="17" s="1"/>
  <c r="S20" i="58"/>
  <c r="S49" i="58" s="1"/>
  <c r="T49" i="58"/>
  <c r="P6" i="58" s="1"/>
  <c r="P4" i="58"/>
  <c r="P5" i="58"/>
  <c r="S20" i="60"/>
  <c r="S49" i="60" s="1"/>
  <c r="T49" i="60"/>
  <c r="P6" i="60" s="1"/>
  <c r="P4" i="60"/>
  <c r="P5" i="60"/>
  <c r="S20" i="59"/>
  <c r="S49" i="59" s="1"/>
  <c r="T49" i="59"/>
  <c r="P6" i="59" s="1"/>
  <c r="P4" i="59"/>
  <c r="P5" i="59"/>
  <c r="S20" i="57"/>
  <c r="S49" i="57" s="1"/>
  <c r="T49" i="57"/>
  <c r="P6" i="57" s="1"/>
  <c r="P4" i="57"/>
  <c r="P5" i="57"/>
  <c r="U9" i="57"/>
  <c r="S20" i="56"/>
  <c r="S49" i="56" s="1"/>
  <c r="T49" i="56"/>
  <c r="P6" i="56" s="1"/>
  <c r="P4" i="56"/>
  <c r="P5" i="56"/>
  <c r="S20" i="84"/>
  <c r="S49" i="84" s="1"/>
  <c r="T49" i="84"/>
  <c r="P6" i="84" s="1"/>
  <c r="P4" i="84"/>
  <c r="P5" i="84"/>
  <c r="S20" i="82"/>
  <c r="S49" i="82" s="1"/>
  <c r="T49" i="82"/>
  <c r="P6" i="82" s="1"/>
  <c r="P4" i="82"/>
  <c r="P5" i="82"/>
  <c r="U9" i="82"/>
  <c r="S20" i="79"/>
  <c r="S49" i="79" s="1"/>
  <c r="T49" i="79"/>
  <c r="P6" i="79" s="1"/>
  <c r="P4" i="79"/>
  <c r="P5" i="79"/>
  <c r="S20" i="78"/>
  <c r="S49" i="78" s="1"/>
  <c r="T49" i="78"/>
  <c r="P6" i="78" s="1"/>
  <c r="P4" i="78"/>
  <c r="P5" i="78"/>
  <c r="S20" i="77"/>
  <c r="S49" i="77" s="1"/>
  <c r="T49" i="77"/>
  <c r="P6" i="77" s="1"/>
  <c r="P4" i="77"/>
  <c r="P5" i="77"/>
  <c r="S20" i="76"/>
  <c r="S49" i="76" s="1"/>
  <c r="T49" i="76"/>
  <c r="P6" i="76" s="1"/>
  <c r="P4" i="76"/>
  <c r="P5" i="76"/>
  <c r="U9" i="76"/>
  <c r="S20" i="75"/>
  <c r="S49" i="75" s="1"/>
  <c r="T49" i="75"/>
  <c r="P6" i="75" s="1"/>
  <c r="P4" i="75"/>
  <c r="P5" i="75"/>
  <c r="S20" i="74"/>
  <c r="S49" i="74" s="1"/>
  <c r="T49" i="74"/>
  <c r="P6" i="74" s="1"/>
  <c r="P4" i="74"/>
  <c r="P5" i="74"/>
  <c r="S20" i="73"/>
  <c r="S49" i="73" s="1"/>
  <c r="T49" i="73"/>
  <c r="P6" i="73" s="1"/>
  <c r="P4" i="73"/>
  <c r="P5" i="73"/>
  <c r="S20" i="69"/>
  <c r="S49" i="69" s="1"/>
  <c r="T49" i="69"/>
  <c r="P6" i="69" s="1"/>
  <c r="P4" i="69"/>
  <c r="P5" i="69"/>
  <c r="S45" i="68"/>
  <c r="S49" i="68" s="1"/>
  <c r="T49" i="68"/>
  <c r="P6" i="68" s="1"/>
  <c r="P5" i="68"/>
  <c r="P4" i="68"/>
  <c r="S20" i="64"/>
  <c r="S49" i="64" s="1"/>
  <c r="T49" i="64"/>
  <c r="P6" i="64" s="1"/>
  <c r="P4" i="64"/>
  <c r="P5" i="64"/>
  <c r="S20" i="63"/>
  <c r="S49" i="63" s="1"/>
  <c r="T49" i="63"/>
  <c r="P6" i="63" s="1"/>
  <c r="P4" i="63"/>
  <c r="P5" i="63"/>
  <c r="S20" i="62"/>
  <c r="S49" i="62" s="1"/>
  <c r="T49" i="62"/>
  <c r="P6" i="62" s="1"/>
  <c r="P4" i="62"/>
  <c r="P5" i="62"/>
  <c r="S20" i="61"/>
  <c r="S49" i="61" s="1"/>
  <c r="T49" i="61"/>
  <c r="P6" i="61" s="1"/>
  <c r="P3" i="61"/>
  <c r="S20" i="55"/>
  <c r="S49" i="55" s="1"/>
  <c r="T49" i="55"/>
  <c r="P6" i="55" s="1"/>
  <c r="P4" i="55"/>
  <c r="P5" i="55"/>
  <c r="S20" i="54"/>
  <c r="S49" i="54" s="1"/>
  <c r="T49" i="54"/>
  <c r="P6" i="54" s="1"/>
  <c r="P4" i="54"/>
  <c r="P5" i="54"/>
  <c r="S20" i="53"/>
  <c r="S49" i="53" s="1"/>
  <c r="T49" i="53"/>
  <c r="P6" i="53" s="1"/>
  <c r="P4" i="53"/>
  <c r="P5" i="53"/>
  <c r="S20" i="52"/>
  <c r="S49" i="52" s="1"/>
  <c r="T49" i="52"/>
  <c r="P6" i="52" s="1"/>
  <c r="P3" i="52"/>
  <c r="S20" i="50"/>
  <c r="S49" i="50" s="1"/>
  <c r="T49" i="50"/>
  <c r="P6" i="50" s="1"/>
  <c r="P4" i="50"/>
  <c r="P5" i="50"/>
  <c r="S20" i="49"/>
  <c r="S49" i="49" s="1"/>
  <c r="T49" i="49"/>
  <c r="P6" i="49" s="1"/>
  <c r="P4" i="49"/>
  <c r="P5" i="49"/>
  <c r="T9" i="49"/>
  <c r="V9" i="49" s="1"/>
  <c r="U9" i="49"/>
  <c r="T49" i="48"/>
  <c r="P6" i="48" s="1"/>
  <c r="S18" i="48"/>
  <c r="S49" i="48" s="1"/>
  <c r="P4" i="48"/>
  <c r="P5" i="48"/>
  <c r="S20" i="47"/>
  <c r="S49" i="47" s="1"/>
  <c r="T49" i="47"/>
  <c r="P6" i="47" s="1"/>
  <c r="P4" i="47"/>
  <c r="P5" i="47"/>
  <c r="T9" i="47"/>
  <c r="V9" i="47" s="1"/>
  <c r="T9" i="28"/>
  <c r="V9" i="28" s="1"/>
  <c r="U9" i="28"/>
  <c r="S21" i="17"/>
  <c r="S49" i="17" s="1"/>
  <c r="T49" i="17"/>
  <c r="P6" i="17" s="1"/>
  <c r="P5" i="17"/>
  <c r="P4" i="17"/>
  <c r="T9" i="81"/>
  <c r="V9" i="81" s="1"/>
  <c r="U9" i="81"/>
  <c r="T9" i="79"/>
  <c r="V9" i="79" s="1"/>
  <c r="U9" i="79"/>
  <c r="T9" i="78"/>
  <c r="V9" i="78" s="1"/>
  <c r="U9" i="78"/>
  <c r="U9" i="75"/>
  <c r="T9" i="75"/>
  <c r="V9" i="75" s="1"/>
  <c r="U9" i="69"/>
  <c r="T9" i="69"/>
  <c r="V9" i="69" s="1"/>
  <c r="T9" i="68"/>
  <c r="V9" i="68" s="1"/>
  <c r="U9" i="68"/>
  <c r="U9" i="66"/>
  <c r="T9" i="66"/>
  <c r="V9" i="66" s="1"/>
  <c r="U9" i="65"/>
  <c r="T9" i="65"/>
  <c r="V9" i="65" s="1"/>
  <c r="U9" i="64"/>
  <c r="T9" i="64"/>
  <c r="V9" i="64" s="1"/>
  <c r="U9" i="63"/>
  <c r="T9" i="63"/>
  <c r="V9" i="63" s="1"/>
  <c r="U9" i="60"/>
  <c r="T9" i="60"/>
  <c r="V9" i="60" s="1"/>
  <c r="U9" i="59"/>
  <c r="T9" i="59"/>
  <c r="V9" i="59" s="1"/>
  <c r="T9" i="55"/>
  <c r="V9" i="55" s="1"/>
  <c r="U9" i="55"/>
  <c r="U9" i="52"/>
  <c r="T9" i="52"/>
  <c r="V9" i="52" s="1"/>
  <c r="T9" i="45"/>
  <c r="V9" i="45" s="1"/>
  <c r="U9" i="45"/>
  <c r="U9" i="44"/>
  <c r="T9" i="44"/>
  <c r="V9" i="44" s="1"/>
  <c r="U9" i="43"/>
  <c r="T9" i="43"/>
  <c r="V9" i="43" s="1"/>
  <c r="U9" i="42"/>
  <c r="T9" i="42"/>
  <c r="V9" i="42" s="1"/>
  <c r="U9" i="41"/>
  <c r="T9" i="41"/>
  <c r="V9" i="41" s="1"/>
  <c r="T9" i="40"/>
  <c r="V9" i="40" s="1"/>
  <c r="U9" i="40"/>
  <c r="U9" i="39"/>
  <c r="T9" i="39"/>
  <c r="V9" i="39" s="1"/>
  <c r="U9" i="38"/>
  <c r="T9" i="38"/>
  <c r="V9" i="38" s="1"/>
  <c r="U9" i="36"/>
  <c r="T9" i="36"/>
  <c r="V9" i="36" s="1"/>
  <c r="T9" i="34"/>
  <c r="V9" i="34" s="1"/>
  <c r="U9" i="34"/>
  <c r="T9" i="33"/>
  <c r="V9" i="33" s="1"/>
  <c r="U9" i="33"/>
  <c r="T9" i="29"/>
  <c r="V9" i="29" s="1"/>
  <c r="U9" i="29"/>
  <c r="U9" i="26"/>
  <c r="T9" i="26"/>
  <c r="V9" i="26" s="1"/>
  <c r="P4" i="61" l="1"/>
  <c r="P5" i="61"/>
  <c r="U9" i="61"/>
  <c r="T9" i="61"/>
  <c r="V9" i="61" s="1"/>
  <c r="P4" i="52"/>
  <c r="P5" i="52"/>
  <c r="B2" i="110" l="1" a="1"/>
  <c r="B2" i="110" s="1"/>
  <c r="B75" i="110" s="1"/>
  <c r="C2" i="110" l="1" a="1"/>
  <c r="C2" i="110" s="1"/>
  <c r="C75" i="1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<sst xmlns="http://schemas.openxmlformats.org/spreadsheetml/2006/main" count="9657" uniqueCount="954">
  <si>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</si>
  <si>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</si>
  <si>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</si>
  <si>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</si>
  <si>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</si>
  <si>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</si>
  <si>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</si>
  <si>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</si>
  <si>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</si>
  <si>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</si>
  <si>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</si>
  <si>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</si>
  <si>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</si>
  <si>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</si>
  <si>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</si>
  <si>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</si>
  <si>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</si>
  <si>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</si>
  <si>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</si>
  <si>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</si>
  <si>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</si>
  <si>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</si>
  <si>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</si>
  <si>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HYDRAULIC FILTERS</t>
  </si>
  <si>
    <t>% SAVINGS</t>
  </si>
  <si>
    <t>CUST INVOICE #</t>
  </si>
  <si>
    <t>EMAIL:</t>
  </si>
  <si>
    <t>SERIAL NUMBER</t>
  </si>
  <si>
    <t>TRANSMISSION FILTERS</t>
  </si>
  <si>
    <t>TOTAL ORDER MARGIN</t>
  </si>
  <si>
    <t>PAYMENT TYPE</t>
  </si>
  <si>
    <t>SALES REP:</t>
  </si>
  <si>
    <t>ENGINE SER NUMBER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</si>
  <si>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</si>
  <si>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</si>
  <si>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</si>
  <si>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</si>
  <si>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</si>
  <si>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</si>
  <si>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</si>
  <si>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</si>
  <si>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</si>
  <si>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</si>
  <si>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</si>
  <si>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</si>
  <si>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</si>
  <si>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</si>
  <si>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</si>
  <si>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</si>
  <si>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</si>
  <si>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</si>
  <si>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</si>
  <si>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</si>
  <si>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</si>
  <si>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</si>
  <si>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</si>
  <si>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</si>
  <si>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</si>
  <si>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</si>
  <si>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</si>
  <si>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</si>
  <si>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</si>
  <si>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</si>
  <si>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</si>
  <si>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</si>
  <si>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</si>
  <si>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</si>
  <si>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</si>
  <si>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</si>
  <si>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</si>
  <si>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</si>
  <si>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</si>
  <si>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</si>
  <si>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</si>
  <si>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</si>
  <si>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</si>
  <si>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</si>
  <si>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</si>
  <si>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ENGINE OIL FILTER</t>
  </si>
  <si>
    <t>FUEL FILTER</t>
  </si>
  <si>
    <t>GQP</t>
  </si>
  <si>
    <t>HYDRAULIC FILTER</t>
  </si>
  <si>
    <t>CTP</t>
  </si>
  <si>
    <t>BLMQ</t>
  </si>
  <si>
    <t>PRIMARY AIR FILTER</t>
  </si>
  <si>
    <t>FINNING</t>
  </si>
  <si>
    <t>SECONDARY AIR FILTER</t>
  </si>
  <si>
    <t>JD</t>
  </si>
  <si>
    <t>CABIN AIR FILTER</t>
  </si>
  <si>
    <t>BRANDT</t>
  </si>
  <si>
    <t>PTI</t>
  </si>
  <si>
    <t>DEF FILTER</t>
  </si>
  <si>
    <t>CONEQUIP</t>
  </si>
  <si>
    <t>AS REQ'D</t>
  </si>
  <si>
    <t>CANDY</t>
  </si>
  <si>
    <t>U/C</t>
  </si>
  <si>
    <t>SUSPENSION SEAT</t>
  </si>
  <si>
    <t>115-2422</t>
  </si>
  <si>
    <t>BATTERY</t>
  </si>
  <si>
    <t>TURBOCHARGER</t>
  </si>
  <si>
    <t>FUEL INJECTOR</t>
  </si>
  <si>
    <t>GQP LEVEL 1 FULL UNDERCARRIAGE KIT</t>
  </si>
  <si>
    <t>PROTECTOR</t>
  </si>
  <si>
    <t>EDGE AS</t>
  </si>
  <si>
    <t>ADAPTER TIP</t>
  </si>
  <si>
    <t>WEAR PLATE</t>
  </si>
  <si>
    <t>TOTALS</t>
  </si>
  <si>
    <t>FUEL WATER SEPARATOR FILTER</t>
  </si>
  <si>
    <t>DPF FILTER KIT</t>
  </si>
  <si>
    <t>INJECTOR</t>
  </si>
  <si>
    <t>ADAPTER</t>
  </si>
  <si>
    <t>582-7467</t>
  </si>
  <si>
    <t>378-4609</t>
  </si>
  <si>
    <t xml:space="preserve">       G.E.T</t>
  </si>
  <si>
    <t>CUTTING EDGE</t>
  </si>
  <si>
    <t>END BIT</t>
  </si>
  <si>
    <t>TIP</t>
  </si>
  <si>
    <t>360-8960</t>
  </si>
  <si>
    <t>479-4131</t>
  </si>
  <si>
    <t>HYDRAULIC OIL FILTER</t>
  </si>
  <si>
    <t>222-9020</t>
  </si>
  <si>
    <t>222-9021</t>
  </si>
  <si>
    <t>327-6618</t>
  </si>
  <si>
    <t>FUMES DISPOSAL FILTER KIT</t>
  </si>
  <si>
    <t>GQP FULL UNDERCARRIAGE KIT</t>
  </si>
  <si>
    <t xml:space="preserve">             G.E.T</t>
  </si>
  <si>
    <t>220-9084</t>
  </si>
  <si>
    <t>232-2085</t>
  </si>
  <si>
    <t>232-2086</t>
  </si>
  <si>
    <t>BD10</t>
  </si>
  <si>
    <t>D8R II DOZER</t>
  </si>
  <si>
    <t>6YZ01756</t>
  </si>
  <si>
    <t>BET09380</t>
  </si>
  <si>
    <t>1R-1808</t>
  </si>
  <si>
    <t>1R-0749</t>
  </si>
  <si>
    <t>326-1642</t>
  </si>
  <si>
    <t>132-8876</t>
  </si>
  <si>
    <t>1R-0778</t>
  </si>
  <si>
    <t>465-6504</t>
  </si>
  <si>
    <t>6I-2505</t>
  </si>
  <si>
    <t>6I-2506</t>
  </si>
  <si>
    <t>6T-0988</t>
  </si>
  <si>
    <t>6T-5068</t>
  </si>
  <si>
    <t>504-4289</t>
  </si>
  <si>
    <t>SEAT GP- SUSPENSION</t>
  </si>
  <si>
    <t>178-9572</t>
  </si>
  <si>
    <t>211-3025</t>
  </si>
  <si>
    <t>1C8R-4422-01</t>
  </si>
  <si>
    <t xml:space="preserve">     G.E.T</t>
  </si>
  <si>
    <t>6Y-7244</t>
  </si>
  <si>
    <t>6Y-7246</t>
  </si>
  <si>
    <t>WEAR PLATE-LH</t>
  </si>
  <si>
    <t>6Y-7245</t>
  </si>
  <si>
    <t>WEAR PLATE-RH</t>
  </si>
  <si>
    <t>7T-7831</t>
  </si>
  <si>
    <t>SUPPORT</t>
  </si>
  <si>
    <t>8P-9770</t>
  </si>
  <si>
    <t>PLATE</t>
  </si>
  <si>
    <t>6I-8402</t>
  </si>
  <si>
    <t>8E-4193</t>
  </si>
  <si>
    <t>8E-4194</t>
  </si>
  <si>
    <t>4T-6378</t>
  </si>
  <si>
    <t>9W-5232</t>
  </si>
  <si>
    <t>9W-2451</t>
  </si>
  <si>
    <t>RIPPER TIP</t>
  </si>
  <si>
    <t>8E-1848</t>
  </si>
  <si>
    <t>8E-5347</t>
  </si>
  <si>
    <t>SHANK</t>
  </si>
  <si>
    <t>BD02</t>
  </si>
  <si>
    <t>D8R</t>
  </si>
  <si>
    <t>7XM00822</t>
  </si>
  <si>
    <t>41Z02109</t>
  </si>
  <si>
    <t>FUEL WATER SEPARATOTR FILTER</t>
  </si>
  <si>
    <t>1R-0735</t>
  </si>
  <si>
    <t>132-8875</t>
  </si>
  <si>
    <t>504-4291</t>
  </si>
  <si>
    <t>SEAT</t>
  </si>
  <si>
    <t>3T-5760</t>
  </si>
  <si>
    <t xml:space="preserve">BATTERY </t>
  </si>
  <si>
    <t>179-5922</t>
  </si>
  <si>
    <t>100-7592</t>
  </si>
  <si>
    <t xml:space="preserve">               G.E.T</t>
  </si>
  <si>
    <t>6Y-5540</t>
  </si>
  <si>
    <t>4T-6381</t>
  </si>
  <si>
    <t>6I-8403</t>
  </si>
  <si>
    <t>OUTER SUPPORT</t>
  </si>
  <si>
    <t>7T-5936</t>
  </si>
  <si>
    <t>CENTRE SUPPORT</t>
  </si>
  <si>
    <t>9W-2757</t>
  </si>
  <si>
    <t>9W-2760</t>
  </si>
  <si>
    <t>9W-1771</t>
  </si>
  <si>
    <t>9W-2452</t>
  </si>
  <si>
    <t>8E-5346</t>
  </si>
  <si>
    <t>SHANK AS</t>
  </si>
  <si>
    <t>BD04</t>
  </si>
  <si>
    <t>D6T</t>
  </si>
  <si>
    <t>JHB00402</t>
  </si>
  <si>
    <t>THX20284</t>
  </si>
  <si>
    <t>1R-0762</t>
  </si>
  <si>
    <t>326-1644</t>
  </si>
  <si>
    <t>328-3655</t>
  </si>
  <si>
    <t>1R-0777</t>
  </si>
  <si>
    <t>156-0214</t>
  </si>
  <si>
    <t>6I-2501</t>
  </si>
  <si>
    <t>6I-2502</t>
  </si>
  <si>
    <t>160-7186</t>
  </si>
  <si>
    <t>SEAT GP</t>
  </si>
  <si>
    <t>252-5165</t>
  </si>
  <si>
    <t>387-9434</t>
  </si>
  <si>
    <t>1C6R-4124-01</t>
  </si>
  <si>
    <t xml:space="preserve">           G.E.T</t>
  </si>
  <si>
    <t>9W-8874</t>
  </si>
  <si>
    <t>9W-8875</t>
  </si>
  <si>
    <t>9W-1878</t>
  </si>
  <si>
    <t>6Y-1390</t>
  </si>
  <si>
    <t>8E-5205</t>
  </si>
  <si>
    <t>9J-8923</t>
  </si>
  <si>
    <t>6Y-0352</t>
  </si>
  <si>
    <t>BD11</t>
  </si>
  <si>
    <t>D6R II</t>
  </si>
  <si>
    <t>AAX00514</t>
  </si>
  <si>
    <t>4ZF09695</t>
  </si>
  <si>
    <t>1R-0716</t>
  </si>
  <si>
    <t>188-5156</t>
  </si>
  <si>
    <t>236-0962</t>
  </si>
  <si>
    <t>6Y-0359</t>
  </si>
  <si>
    <t>484-8282</t>
  </si>
  <si>
    <t>WE06</t>
  </si>
  <si>
    <t>M320F Wheeled Excavator</t>
  </si>
  <si>
    <t>FB200836</t>
  </si>
  <si>
    <t>D8T61475</t>
  </si>
  <si>
    <t>462-1171</t>
  </si>
  <si>
    <t>442-0109</t>
  </si>
  <si>
    <t>442-0103</t>
  </si>
  <si>
    <t>147-5044</t>
  </si>
  <si>
    <t>378-3187</t>
  </si>
  <si>
    <t>539-6920</t>
  </si>
  <si>
    <t>346-6694</t>
  </si>
  <si>
    <t>546-0006</t>
  </si>
  <si>
    <t>352-6008</t>
  </si>
  <si>
    <t>FUMES DISPOSAL FILTER-KIT</t>
  </si>
  <si>
    <t>373-6030</t>
  </si>
  <si>
    <t>SEAT GP-SUSPENSION</t>
  </si>
  <si>
    <t>153-5700</t>
  </si>
  <si>
    <t>615-6123</t>
  </si>
  <si>
    <t>610-2300</t>
  </si>
  <si>
    <t>GCAS+(10.00R20)</t>
  </si>
  <si>
    <t>TIRE 10.00R20</t>
  </si>
  <si>
    <t xml:space="preserve">        G.E.T</t>
  </si>
  <si>
    <t>220-9090</t>
  </si>
  <si>
    <t>RETAINER</t>
  </si>
  <si>
    <t>475-5470</t>
  </si>
  <si>
    <t>TIP-PENETRATION PLUS</t>
  </si>
  <si>
    <t>358-8602</t>
  </si>
  <si>
    <t>358-8605</t>
  </si>
  <si>
    <t>358-8606</t>
  </si>
  <si>
    <t>353-1607</t>
  </si>
  <si>
    <t>353-2811</t>
  </si>
  <si>
    <t>364-0625</t>
  </si>
  <si>
    <t>HINGE PLATE AS</t>
  </si>
  <si>
    <t>513-4490</t>
  </si>
  <si>
    <t>153-5710</t>
  </si>
  <si>
    <t>GR06</t>
  </si>
  <si>
    <t>16G MOTOR GRADER</t>
  </si>
  <si>
    <t>93U02745</t>
  </si>
  <si>
    <t>70V25952</t>
  </si>
  <si>
    <t>2P-4005</t>
  </si>
  <si>
    <t xml:space="preserve">ENGINE OIL </t>
  </si>
  <si>
    <t>9M-2341</t>
  </si>
  <si>
    <t>4T-3131</t>
  </si>
  <si>
    <t>435-5142</t>
  </si>
  <si>
    <t>COOLANT FILTER</t>
  </si>
  <si>
    <t>7W-5495</t>
  </si>
  <si>
    <t>1P-7360</t>
  </si>
  <si>
    <t>5G-1913</t>
  </si>
  <si>
    <t>6W-2917</t>
  </si>
  <si>
    <t>153-5720</t>
  </si>
  <si>
    <t>BATTERY 12V 1500CCA</t>
  </si>
  <si>
    <t>4W-4257</t>
  </si>
  <si>
    <t>4W-7017</t>
  </si>
  <si>
    <t>18.00-25 12PR E2</t>
  </si>
  <si>
    <t>18.00-25 12PR E2 TIRE</t>
  </si>
  <si>
    <t xml:space="preserve">                  G.E.T</t>
  </si>
  <si>
    <t>7D-9999</t>
  </si>
  <si>
    <t>9D-4881</t>
  </si>
  <si>
    <t>9D-4880</t>
  </si>
  <si>
    <t>7D-1949</t>
  </si>
  <si>
    <t>2K-0703</t>
  </si>
  <si>
    <t>BAR</t>
  </si>
  <si>
    <t>9J-3139</t>
  </si>
  <si>
    <t xml:space="preserve">INJECTOR </t>
  </si>
  <si>
    <t>TOOTH</t>
  </si>
  <si>
    <t>WL12</t>
  </si>
  <si>
    <t>930K Wheel Loader</t>
  </si>
  <si>
    <t>RHN01264</t>
  </si>
  <si>
    <t>C8N06318</t>
  </si>
  <si>
    <t>525-6205</t>
  </si>
  <si>
    <t>144-6691</t>
  </si>
  <si>
    <t>348-1861</t>
  </si>
  <si>
    <t>304-8630</t>
  </si>
  <si>
    <t>PRECLEANER GP-CAB AIR</t>
  </si>
  <si>
    <t>353-5058</t>
  </si>
  <si>
    <t>365-7606</t>
  </si>
  <si>
    <t>380-9167</t>
  </si>
  <si>
    <t xml:space="preserve">DPF KIT </t>
  </si>
  <si>
    <t>563-5964</t>
  </si>
  <si>
    <t>BATTERY 12V 1000 CCA GP31</t>
  </si>
  <si>
    <t>556-7933</t>
  </si>
  <si>
    <t>GB02N (20.5R25)</t>
  </si>
  <si>
    <t>20.5R25 TIRE</t>
  </si>
  <si>
    <t>1U-3252</t>
  </si>
  <si>
    <t>BUCKET TIP</t>
  </si>
  <si>
    <t>1U-0257</t>
  </si>
  <si>
    <t>6I-9250</t>
  </si>
  <si>
    <t>6I-2951</t>
  </si>
  <si>
    <t>4T-2972</t>
  </si>
  <si>
    <t>6I-8311</t>
  </si>
  <si>
    <t xml:space="preserve">CORNER </t>
  </si>
  <si>
    <t>8A-8580</t>
  </si>
  <si>
    <t>6I-8310</t>
  </si>
  <si>
    <t>4E-0659</t>
  </si>
  <si>
    <t>WL13</t>
  </si>
  <si>
    <t>RHN01267</t>
  </si>
  <si>
    <t>C8N05904</t>
  </si>
  <si>
    <t>WL03</t>
  </si>
  <si>
    <t>962G Wheel Loader</t>
  </si>
  <si>
    <t>6HW00660</t>
  </si>
  <si>
    <t xml:space="preserve">3AK02278	</t>
  </si>
  <si>
    <t>1W-8845</t>
  </si>
  <si>
    <t>1R-0739</t>
  </si>
  <si>
    <t>151-2409</t>
  </si>
  <si>
    <t>1R-0751</t>
  </si>
  <si>
    <t>1G-8878</t>
  </si>
  <si>
    <t>128-2686</t>
  </si>
  <si>
    <t>112-7448</t>
  </si>
  <si>
    <t>107-0266</t>
  </si>
  <si>
    <t>152-4821</t>
  </si>
  <si>
    <t>SEAT SUSPENSION</t>
  </si>
  <si>
    <t>198-1845</t>
  </si>
  <si>
    <t>127-8218</t>
  </si>
  <si>
    <t>GB02N (23.5R25)</t>
  </si>
  <si>
    <t>23.5R25 TIRE</t>
  </si>
  <si>
    <t>9W-6747</t>
  </si>
  <si>
    <t>128-9601</t>
  </si>
  <si>
    <t>128-9590</t>
  </si>
  <si>
    <t>8E-5300</t>
  </si>
  <si>
    <t>CORNER BIT RH</t>
  </si>
  <si>
    <t>8E-5301</t>
  </si>
  <si>
    <t>CORNER BIT LH</t>
  </si>
  <si>
    <t>1U-3301</t>
  </si>
  <si>
    <t>132-4766</t>
  </si>
  <si>
    <t>PIN</t>
  </si>
  <si>
    <t>WL07</t>
  </si>
  <si>
    <t>WILLIAM, THIS IS A NOTE</t>
  </si>
  <si>
    <t xml:space="preserve">PLEASE CHECK BACK ON THIS WITH ME, </t>
  </si>
  <si>
    <t>IM NOT ENTIRELY SURE ABOUT THE DPF KITS</t>
  </si>
  <si>
    <t>966H Wheel Loader</t>
  </si>
  <si>
    <t>A6D01512</t>
  </si>
  <si>
    <t>RSX10265</t>
  </si>
  <si>
    <t>225-4118</t>
  </si>
  <si>
    <t>9T-8578</t>
  </si>
  <si>
    <t>245-3818</t>
  </si>
  <si>
    <t>245-3819</t>
  </si>
  <si>
    <t>7X-6041</t>
  </si>
  <si>
    <t>235-3960</t>
  </si>
  <si>
    <t>MODULE AS-CATALYST</t>
  </si>
  <si>
    <t>236-8084</t>
  </si>
  <si>
    <t>CLAMP- V BAND</t>
  </si>
  <si>
    <t>236-8086</t>
  </si>
  <si>
    <t>GASKET</t>
  </si>
  <si>
    <t>266-2519</t>
  </si>
  <si>
    <t>MODULE FILTER</t>
  </si>
  <si>
    <t>266-2518</t>
  </si>
  <si>
    <t>MODULE AS OUTLET</t>
  </si>
  <si>
    <t>266-2520</t>
  </si>
  <si>
    <t>MODULE AS INLET</t>
  </si>
  <si>
    <t>504-4296</t>
  </si>
  <si>
    <t>SEAT GP-SUSPENSION CLOTH</t>
  </si>
  <si>
    <t>BATTERY 12V</t>
  </si>
  <si>
    <t>247-2957</t>
  </si>
  <si>
    <t>249-0712</t>
  </si>
  <si>
    <t>GLC8S+ (26.5R25)</t>
  </si>
  <si>
    <t>26.5R25 TIRE</t>
  </si>
  <si>
    <t>9V-6575</t>
  </si>
  <si>
    <t>8E-5310</t>
  </si>
  <si>
    <t>CORNER PLATE</t>
  </si>
  <si>
    <t>137-3863</t>
  </si>
  <si>
    <t>143-3330</t>
  </si>
  <si>
    <t>161-8573</t>
  </si>
  <si>
    <t>3G-6395</t>
  </si>
  <si>
    <t>EDGE END</t>
  </si>
  <si>
    <t>253-0065</t>
  </si>
  <si>
    <t>GUARD-BUCKET</t>
  </si>
  <si>
    <t>1U-0593</t>
  </si>
  <si>
    <t>253-0064</t>
  </si>
  <si>
    <t>253-0079</t>
  </si>
  <si>
    <t>GUARD-SEGMENT</t>
  </si>
  <si>
    <t>135-8246</t>
  </si>
  <si>
    <t>WL09</t>
  </si>
  <si>
    <t>980H Wheel Loader</t>
  </si>
  <si>
    <t>KZL00636</t>
  </si>
  <si>
    <t>TXG03914</t>
  </si>
  <si>
    <t>465-6506</t>
  </si>
  <si>
    <t>61-2509</t>
  </si>
  <si>
    <t>6I-2510</t>
  </si>
  <si>
    <t>382-7897</t>
  </si>
  <si>
    <t>618-0750</t>
  </si>
  <si>
    <t>GLC8S+ (29.5R25)</t>
  </si>
  <si>
    <t>29.5R25 TIRE</t>
  </si>
  <si>
    <t xml:space="preserve">   G.E.T</t>
  </si>
  <si>
    <t>109-9215</t>
  </si>
  <si>
    <t>116-7460</t>
  </si>
  <si>
    <t>EDGE-SEGMENT</t>
  </si>
  <si>
    <t>9J-9600</t>
  </si>
  <si>
    <t>PROTECTOR EDGE</t>
  </si>
  <si>
    <t>286-2110</t>
  </si>
  <si>
    <t>472-7763</t>
  </si>
  <si>
    <t>TIP GP-EXTRA DUTY</t>
  </si>
  <si>
    <t>134-1759</t>
  </si>
  <si>
    <t>4V-1616</t>
  </si>
  <si>
    <t>113-9933</t>
  </si>
  <si>
    <t>134-1754</t>
  </si>
  <si>
    <t>134-1753</t>
  </si>
  <si>
    <t>260-1384</t>
  </si>
  <si>
    <t>EDGE As</t>
  </si>
  <si>
    <t>472-7747</t>
  </si>
  <si>
    <t>BUCKET ADAPTER</t>
  </si>
  <si>
    <t>472-0811</t>
  </si>
  <si>
    <t>WL08</t>
  </si>
  <si>
    <t>IT62H Integrated Toolcarrier</t>
  </si>
  <si>
    <t>M5G00186</t>
  </si>
  <si>
    <t>C7C00776</t>
  </si>
  <si>
    <t>1R-1807</t>
  </si>
  <si>
    <t>1R-1762</t>
  </si>
  <si>
    <t>245-6375</t>
  </si>
  <si>
    <t>245-6376</t>
  </si>
  <si>
    <t>CAB AIR FILTER</t>
  </si>
  <si>
    <t>219-8095</t>
  </si>
  <si>
    <t>SEAT GP-SUSP</t>
  </si>
  <si>
    <t>BATTERY GP</t>
  </si>
  <si>
    <t>250-0841</t>
  </si>
  <si>
    <t xml:space="preserve">TURBOCHARGER </t>
  </si>
  <si>
    <t>387-9428</t>
  </si>
  <si>
    <t>GCB5 (750/65R25)</t>
  </si>
  <si>
    <t>750/65R25 TIRE</t>
  </si>
  <si>
    <t>NOT SURE ABOUT GET IT IS A TOOLCARRIER</t>
  </si>
  <si>
    <t xml:space="preserve">IT HAS FORKS </t>
  </si>
  <si>
    <t>RT03</t>
  </si>
  <si>
    <t>730 Articulated Truck</t>
  </si>
  <si>
    <t>B1M00335</t>
  </si>
  <si>
    <t>RSX01641</t>
  </si>
  <si>
    <t>HYDDRAULIC FILTER</t>
  </si>
  <si>
    <t>142-1339</t>
  </si>
  <si>
    <t>142-1404</t>
  </si>
  <si>
    <t>259-3222</t>
  </si>
  <si>
    <t>421-1230</t>
  </si>
  <si>
    <t>255-8862</t>
  </si>
  <si>
    <t>RT01</t>
  </si>
  <si>
    <t>730 ARTICULATED TRUCK</t>
  </si>
  <si>
    <t>B1M00444</t>
  </si>
  <si>
    <t>RSX01892</t>
  </si>
  <si>
    <t>RT02</t>
  </si>
  <si>
    <t>AGF01195</t>
  </si>
  <si>
    <t>5ED02283</t>
  </si>
  <si>
    <t>WT09</t>
  </si>
  <si>
    <t>AGF00915</t>
  </si>
  <si>
    <t>5ED01533</t>
  </si>
  <si>
    <t>RT24</t>
  </si>
  <si>
    <t>730C2 Articulated Truck</t>
  </si>
  <si>
    <t>2T400511</t>
  </si>
  <si>
    <t>T4F06739</t>
  </si>
  <si>
    <t>328-1643</t>
  </si>
  <si>
    <t>571-5253</t>
  </si>
  <si>
    <t>TRANSMISSION FILTER</t>
  </si>
  <si>
    <t>584-8135</t>
  </si>
  <si>
    <t>142-1340</t>
  </si>
  <si>
    <t>142-1403</t>
  </si>
  <si>
    <t>268-6704</t>
  </si>
  <si>
    <t>390-0666</t>
  </si>
  <si>
    <t>MODULE INLET KIT</t>
  </si>
  <si>
    <t>390-0677</t>
  </si>
  <si>
    <t>MODULE OUTLET KIT</t>
  </si>
  <si>
    <t>421-1231</t>
  </si>
  <si>
    <t>424-3445</t>
  </si>
  <si>
    <t>RT25</t>
  </si>
  <si>
    <t>730C2 ARTICULATED TRUCK</t>
  </si>
  <si>
    <t>2T400512</t>
  </si>
  <si>
    <t>T4F06722</t>
  </si>
  <si>
    <t>RT10</t>
  </si>
  <si>
    <t>740 ARTICULATED TRUCK</t>
  </si>
  <si>
    <t>B1P01689</t>
  </si>
  <si>
    <t>LHX08136</t>
  </si>
  <si>
    <t>278-7725</t>
  </si>
  <si>
    <t>PRE CLEANER FILTER</t>
  </si>
  <si>
    <t>279-2301</t>
  </si>
  <si>
    <t>362-0857</t>
  </si>
  <si>
    <t>RT12</t>
  </si>
  <si>
    <t>B1P02926</t>
  </si>
  <si>
    <t>LHX14375</t>
  </si>
  <si>
    <t>RT13</t>
  </si>
  <si>
    <t>B1P02950</t>
  </si>
  <si>
    <t>LHX14512</t>
  </si>
  <si>
    <t>RT14</t>
  </si>
  <si>
    <t>B1P02507</t>
  </si>
  <si>
    <t>LHX12333</t>
  </si>
  <si>
    <t>RT21</t>
  </si>
  <si>
    <t>740B ARTICULATED TRUCK</t>
  </si>
  <si>
    <t>T4R00458</t>
  </si>
  <si>
    <t>TXL00905</t>
  </si>
  <si>
    <t>1R-749</t>
  </si>
  <si>
    <t>326-1643</t>
  </si>
  <si>
    <t>326-4690</t>
  </si>
  <si>
    <t>FUMES DISPOSAL FILTER</t>
  </si>
  <si>
    <t>362-9469</t>
  </si>
  <si>
    <t>362-9532</t>
  </si>
  <si>
    <t>358-3669</t>
  </si>
  <si>
    <t>450-0544</t>
  </si>
  <si>
    <t>359-4020</t>
  </si>
  <si>
    <t>RT22</t>
  </si>
  <si>
    <t>T4R00462</t>
  </si>
  <si>
    <t>TXL00960</t>
  </si>
  <si>
    <t>RT23</t>
  </si>
  <si>
    <t>T4R00466</t>
  </si>
  <si>
    <t>TXL00944</t>
  </si>
  <si>
    <t>EX54</t>
  </si>
  <si>
    <t>JOHN DEERE</t>
  </si>
  <si>
    <t>135G EXCAVATOR</t>
  </si>
  <si>
    <t>1FF135GXLJF501050</t>
  </si>
  <si>
    <t xml:space="preserve"> 8983020750R</t>
  </si>
  <si>
    <t>AT529833</t>
  </si>
  <si>
    <t>FYA00005785</t>
  </si>
  <si>
    <t>PRIMARY FUEL FILTER</t>
  </si>
  <si>
    <t>AT171853</t>
  </si>
  <si>
    <t>AT171854</t>
  </si>
  <si>
    <t>4S00687</t>
  </si>
  <si>
    <t>FYA00011003</t>
  </si>
  <si>
    <t>AIR FILTER ELEMENT</t>
  </si>
  <si>
    <t>FYA60052521</t>
  </si>
  <si>
    <t>DEF DOSING FILTER</t>
  </si>
  <si>
    <t xml:space="preserve">DOC </t>
  </si>
  <si>
    <t>DOC FILTER</t>
  </si>
  <si>
    <t xml:space="preserve">MUFFLER </t>
  </si>
  <si>
    <t>FYA00009134</t>
  </si>
  <si>
    <t>SEAT GP-MECHANICAL</t>
  </si>
  <si>
    <t>TY26442B</t>
  </si>
  <si>
    <t>BATTERY 12V 800CCA 34BCI</t>
  </si>
  <si>
    <t>FUEL NOZZLE</t>
  </si>
  <si>
    <t>UC</t>
  </si>
  <si>
    <t>CE17748R3</t>
  </si>
  <si>
    <t>END BIT RH</t>
  </si>
  <si>
    <t>CE17748L3</t>
  </si>
  <si>
    <t>END BIT LH</t>
  </si>
  <si>
    <t>TPDE31329</t>
  </si>
  <si>
    <t xml:space="preserve">SHROUD </t>
  </si>
  <si>
    <t>T109X220</t>
  </si>
  <si>
    <t>TF220</t>
  </si>
  <si>
    <t>EX55</t>
  </si>
  <si>
    <t>1FF135GXVGE401381</t>
  </si>
  <si>
    <t>EX60</t>
  </si>
  <si>
    <t>1FF135GXLLF502280</t>
  </si>
  <si>
    <t>EX69</t>
  </si>
  <si>
    <t>245G LC EXCAVATOR</t>
  </si>
  <si>
    <t>1FF245GXPMF802233</t>
  </si>
  <si>
    <t>8983020750R</t>
  </si>
  <si>
    <t>FYA00033065</t>
  </si>
  <si>
    <t>AT280662</t>
  </si>
  <si>
    <t>AT280663</t>
  </si>
  <si>
    <t>FYA00064453</t>
  </si>
  <si>
    <t>FYA00009135</t>
  </si>
  <si>
    <t>TY25879</t>
  </si>
  <si>
    <t>BATTERY 12V 800CCA 31BCI</t>
  </si>
  <si>
    <t>2A45-49800-01</t>
  </si>
  <si>
    <t>GQP FULL UNDERCARRIAGE KIT LEVEL 1</t>
  </si>
  <si>
    <t>T1156A</t>
  </si>
  <si>
    <t>T1157A</t>
  </si>
  <si>
    <t>TK350C150</t>
  </si>
  <si>
    <t>TK350FD</t>
  </si>
  <si>
    <t>EX70</t>
  </si>
  <si>
    <t>1FF245GXJMF802218</t>
  </si>
  <si>
    <t>EX48</t>
  </si>
  <si>
    <t>1FF245GXKHE601093</t>
  </si>
  <si>
    <t>EX61</t>
  </si>
  <si>
    <t>1FF245GXPLF801793</t>
  </si>
  <si>
    <t>EX62</t>
  </si>
  <si>
    <t>1FF245GXJLF801778</t>
  </si>
  <si>
    <t>EX63</t>
  </si>
  <si>
    <t>1FF245GXCLF801796</t>
  </si>
  <si>
    <t>EX53</t>
  </si>
  <si>
    <t>345GLC EXCAVATOR</t>
  </si>
  <si>
    <t>1FF345GXCJF020278</t>
  </si>
  <si>
    <t>AT175223</t>
  </si>
  <si>
    <t>AT175224</t>
  </si>
  <si>
    <t>4S00686R</t>
  </si>
  <si>
    <t>FYA00001490R</t>
  </si>
  <si>
    <t>FYA00075878</t>
  </si>
  <si>
    <t>FYA60084025</t>
  </si>
  <si>
    <t>SEAT ASSEMBLY</t>
  </si>
  <si>
    <t>TY23020B</t>
  </si>
  <si>
    <t>2A45-48800-01</t>
  </si>
  <si>
    <t>EX57</t>
  </si>
  <si>
    <t>1FF345GXCKF020606</t>
  </si>
  <si>
    <t>EX58</t>
  </si>
  <si>
    <t>1FF345GXCKF020629</t>
  </si>
  <si>
    <t>EX59</t>
  </si>
  <si>
    <t>350GLC EXCAVATOR</t>
  </si>
  <si>
    <t>1FF350GXCMF814959</t>
  </si>
  <si>
    <t>DZ118283</t>
  </si>
  <si>
    <t>RE523236</t>
  </si>
  <si>
    <t>RE523785</t>
  </si>
  <si>
    <t>FYA00033064</t>
  </si>
  <si>
    <t>AT330978</t>
  </si>
  <si>
    <t>AT330980</t>
  </si>
  <si>
    <t>DZ114640</t>
  </si>
  <si>
    <t>DZ102229</t>
  </si>
  <si>
    <t>DZ100484</t>
  </si>
  <si>
    <t>DZ102230</t>
  </si>
  <si>
    <t>AT501053</t>
  </si>
  <si>
    <t>BATTERY 12V 1400CCA  4D BCI</t>
  </si>
  <si>
    <t>RE550227</t>
  </si>
  <si>
    <t>RE555914</t>
  </si>
  <si>
    <t>T802X400</t>
  </si>
  <si>
    <t>TF400</t>
  </si>
  <si>
    <t>EX79</t>
  </si>
  <si>
    <t>35P EXCAVATOR</t>
  </si>
  <si>
    <t>1FF035PAPPK001212</t>
  </si>
  <si>
    <t>MIU800650</t>
  </si>
  <si>
    <t>MIU801267</t>
  </si>
  <si>
    <t>MIU801025</t>
  </si>
  <si>
    <t>FYD00011691</t>
  </si>
  <si>
    <t>AT308568</t>
  </si>
  <si>
    <t>FYD00001540R</t>
  </si>
  <si>
    <t>AT542144</t>
  </si>
  <si>
    <t>TY27831B</t>
  </si>
  <si>
    <t>BATTERY 12V 500CCA  51R BCI</t>
  </si>
  <si>
    <t>MIA882450</t>
  </si>
  <si>
    <t>FYD00009804</t>
  </si>
  <si>
    <t>RUBBER TRACK</t>
  </si>
  <si>
    <t>EX66</t>
  </si>
  <si>
    <t xml:space="preserve">470GLC </t>
  </si>
  <si>
    <t>1FF470GXTMF236709</t>
  </si>
  <si>
    <t>RE572785</t>
  </si>
  <si>
    <t>DZ112918</t>
  </si>
  <si>
    <t>DZ130550</t>
  </si>
  <si>
    <t>AT308575</t>
  </si>
  <si>
    <t>TT220747</t>
  </si>
  <si>
    <t>DZ124403</t>
  </si>
  <si>
    <t>DZ115619</t>
  </si>
  <si>
    <t>DZ100175</t>
  </si>
  <si>
    <t>DZ101400</t>
  </si>
  <si>
    <t>SEAT PREMIUM ASSEMBLY</t>
  </si>
  <si>
    <t>BATTERY 12V 1400CCA 4D BCI</t>
  </si>
  <si>
    <t>DZ102306</t>
  </si>
  <si>
    <t>TURBOCHARGER-HIGH PRESSURE</t>
  </si>
  <si>
    <t>RE550979</t>
  </si>
  <si>
    <t>TURBOCHARGER-LOW PRESSURE</t>
  </si>
  <si>
    <t>RE560656</t>
  </si>
  <si>
    <t>2A47-53900-01</t>
  </si>
  <si>
    <t>TK550C200</t>
  </si>
  <si>
    <t>TK550FD</t>
  </si>
  <si>
    <t>EX74</t>
  </si>
  <si>
    <t>1FF470GXCMF236828</t>
  </si>
  <si>
    <t>EX72</t>
  </si>
  <si>
    <t>50G EXCAVATOR</t>
  </si>
  <si>
    <t>1FF050GXKMH295606</t>
  </si>
  <si>
    <t>MIU802154</t>
  </si>
  <si>
    <t>MIU802421</t>
  </si>
  <si>
    <t>MIA885596</t>
  </si>
  <si>
    <t>DPF KIT</t>
  </si>
  <si>
    <t>TY24394B</t>
  </si>
  <si>
    <t>MIU802771</t>
  </si>
  <si>
    <t>U43792</t>
  </si>
  <si>
    <t>TF23D</t>
  </si>
  <si>
    <t>T212595</t>
  </si>
  <si>
    <t>EX80</t>
  </si>
  <si>
    <t>75 P EXCAVATOR</t>
  </si>
  <si>
    <t>1FF075PAHRJ000293</t>
  </si>
  <si>
    <t>MIU805005</t>
  </si>
  <si>
    <t>FYD00015366</t>
  </si>
  <si>
    <t>FYD00015118</t>
  </si>
  <si>
    <t>FYD00014322</t>
  </si>
  <si>
    <t>FYD00009144</t>
  </si>
  <si>
    <t>FYD00009719</t>
  </si>
  <si>
    <t>MIA885822</t>
  </si>
  <si>
    <t>FYD00013134</t>
  </si>
  <si>
    <t>FYD00011652</t>
  </si>
  <si>
    <t>MIU804493</t>
  </si>
  <si>
    <t>MIU802933</t>
  </si>
  <si>
    <t>TK225C100</t>
  </si>
  <si>
    <t>TK225FD</t>
  </si>
  <si>
    <t>T161279</t>
  </si>
  <si>
    <t>T162569</t>
  </si>
  <si>
    <t>WL11</t>
  </si>
  <si>
    <t>524K WHEEL LOADER</t>
  </si>
  <si>
    <t>1DW524KZVCD642908</t>
  </si>
  <si>
    <t>RE504836</t>
  </si>
  <si>
    <t>AT526918</t>
  </si>
  <si>
    <t>RE541922</t>
  </si>
  <si>
    <t>AT223493</t>
  </si>
  <si>
    <t>INLINE FUEL FILTER</t>
  </si>
  <si>
    <t>AT367635</t>
  </si>
  <si>
    <t>AXLE FILTER</t>
  </si>
  <si>
    <t>AT336140</t>
  </si>
  <si>
    <t>AT545968</t>
  </si>
  <si>
    <t>AT79590</t>
  </si>
  <si>
    <t>AT300487</t>
  </si>
  <si>
    <t>AT314583</t>
  </si>
  <si>
    <t>AT307501</t>
  </si>
  <si>
    <t>AT191102</t>
  </si>
  <si>
    <t>AT527707</t>
  </si>
  <si>
    <t>TY25879B</t>
  </si>
  <si>
    <t>BATTERY 12V 950 CCA 31 BCI</t>
  </si>
  <si>
    <t>RE550941</t>
  </si>
  <si>
    <t>DZ100212</t>
  </si>
  <si>
    <t>TK250C100B</t>
  </si>
  <si>
    <t>ADAPTER-CENTRE</t>
  </si>
  <si>
    <t>TK250LD</t>
  </si>
  <si>
    <t>T157306</t>
  </si>
  <si>
    <t>TK250E100B</t>
  </si>
  <si>
    <t>ADAPTER-ENDS</t>
  </si>
  <si>
    <t>WL20</t>
  </si>
  <si>
    <t>524L WHEEL LOADER</t>
  </si>
  <si>
    <t>1DW524LZCKF696967</t>
  </si>
  <si>
    <t>RE539279</t>
  </si>
  <si>
    <t>DZ115392</t>
  </si>
  <si>
    <t>DZ115391</t>
  </si>
  <si>
    <t>AT335977</t>
  </si>
  <si>
    <t>AM39653</t>
  </si>
  <si>
    <t>AT468647</t>
  </si>
  <si>
    <t>AT178516</t>
  </si>
  <si>
    <t>AT178517</t>
  </si>
  <si>
    <t>AT502964</t>
  </si>
  <si>
    <t>DZ107430</t>
  </si>
  <si>
    <t>DZ104594</t>
  </si>
  <si>
    <t>RE568888</t>
  </si>
  <si>
    <t>AT471146</t>
  </si>
  <si>
    <t>DZ126597</t>
  </si>
  <si>
    <t>RE557023</t>
  </si>
  <si>
    <t>FUEL NOZZLE KIT</t>
  </si>
  <si>
    <t>TIRE 20.5R25</t>
  </si>
  <si>
    <t>WL21</t>
  </si>
  <si>
    <t>544G WHEEL LOADER</t>
  </si>
  <si>
    <t>1YN544GAANLA00022</t>
  </si>
  <si>
    <t>DZ105100</t>
  </si>
  <si>
    <t xml:space="preserve">CRANKCASE VENT FILTER </t>
  </si>
  <si>
    <t>T365427</t>
  </si>
  <si>
    <t>AT522571</t>
  </si>
  <si>
    <t>TOOTH CENTRE</t>
  </si>
  <si>
    <t>T461732</t>
  </si>
  <si>
    <t>WL22</t>
  </si>
  <si>
    <t>1YN544GAANLA00036</t>
  </si>
  <si>
    <t>WL15</t>
  </si>
  <si>
    <t>544K WHEEL LOADER</t>
  </si>
  <si>
    <t>1DW544KZKCD648942</t>
  </si>
  <si>
    <t>PRIMARY FUEL FILTER WITH WATER SENOR</t>
  </si>
  <si>
    <t>AT365870</t>
  </si>
  <si>
    <t>AUX FUEL FILTER</t>
  </si>
  <si>
    <t>AXLE OIL FILTER</t>
  </si>
  <si>
    <t>AT486062</t>
  </si>
  <si>
    <t>BATTERY 12V 950CCA  31 BCI</t>
  </si>
  <si>
    <t>T353446</t>
  </si>
  <si>
    <t>T157457</t>
  </si>
  <si>
    <t>WEARPLATE</t>
  </si>
  <si>
    <t>WL17</t>
  </si>
  <si>
    <t>1DW544KPVGD676264</t>
  </si>
  <si>
    <t>BD15</t>
  </si>
  <si>
    <t>650J  DOZER</t>
  </si>
  <si>
    <t>1T0650JXCCD234816</t>
  </si>
  <si>
    <t>RE522878</t>
  </si>
  <si>
    <t>FINAL FUEL FILTER</t>
  </si>
  <si>
    <t>RE509036</t>
  </si>
  <si>
    <t>AT219961</t>
  </si>
  <si>
    <t>T366738</t>
  </si>
  <si>
    <t>AT341498</t>
  </si>
  <si>
    <t>AT341499</t>
  </si>
  <si>
    <t>AT528017</t>
  </si>
  <si>
    <t>AT525852</t>
  </si>
  <si>
    <t>AIR RIDE SEAT SUSPENSION</t>
  </si>
  <si>
    <t>BATTERY 12V 950 CCA 31BCI</t>
  </si>
  <si>
    <t>RE548751</t>
  </si>
  <si>
    <t>T155646</t>
  </si>
  <si>
    <t>T182280</t>
  </si>
  <si>
    <t>T182281</t>
  </si>
  <si>
    <t>T182304</t>
  </si>
  <si>
    <t>T182253</t>
  </si>
  <si>
    <t>T225929</t>
  </si>
  <si>
    <t>T211749</t>
  </si>
  <si>
    <t>T6Y0309</t>
  </si>
  <si>
    <t>BD08</t>
  </si>
  <si>
    <t>1T0650JXCA0183838</t>
  </si>
  <si>
    <t>BD22</t>
  </si>
  <si>
    <t>650K</t>
  </si>
  <si>
    <t>1T0650KKHHF306805</t>
  </si>
  <si>
    <t>DZ115390</t>
  </si>
  <si>
    <t>DZ128543</t>
  </si>
  <si>
    <t xml:space="preserve">PRIMARY FUEL FILTER </t>
  </si>
  <si>
    <t>AT390262</t>
  </si>
  <si>
    <t>AT390261</t>
  </si>
  <si>
    <t>DEF HEADERBINLET FILTER KIT</t>
  </si>
  <si>
    <t>RE568882</t>
  </si>
  <si>
    <t>RE567056</t>
  </si>
  <si>
    <t>RE568884</t>
  </si>
  <si>
    <t>AT522588</t>
  </si>
  <si>
    <t>DZ109306</t>
  </si>
  <si>
    <t>GQP FULL UNDERCARRIAGE LEVEL 1 KIT</t>
  </si>
  <si>
    <t>BD25</t>
  </si>
  <si>
    <t>650P</t>
  </si>
  <si>
    <t>1T0650PALPLX05230</t>
  </si>
  <si>
    <t>AT547426</t>
  </si>
  <si>
    <t>DZ110711</t>
  </si>
  <si>
    <t>DZ104592</t>
  </si>
  <si>
    <t>AT531315</t>
  </si>
  <si>
    <t>BD24</t>
  </si>
  <si>
    <t>700L DOZER</t>
  </si>
  <si>
    <t>1T0700LXCMF399139</t>
  </si>
  <si>
    <t>DZ122688</t>
  </si>
  <si>
    <t>DEF HEADER INLET FILTER KIT</t>
  </si>
  <si>
    <t>DZ114900</t>
  </si>
  <si>
    <t>DZ101464</t>
  </si>
  <si>
    <t>AT486135</t>
  </si>
  <si>
    <t>DZ127141</t>
  </si>
  <si>
    <t>T224179</t>
  </si>
  <si>
    <t>T223519</t>
  </si>
  <si>
    <t>T223520</t>
  </si>
  <si>
    <t>T225261</t>
  </si>
  <si>
    <t>BD21</t>
  </si>
  <si>
    <t>750K DOZER</t>
  </si>
  <si>
    <t>1T0750KXCEF274520</t>
  </si>
  <si>
    <t>RE556406</t>
  </si>
  <si>
    <t>CRANKCASE FILTER</t>
  </si>
  <si>
    <t>AT318160</t>
  </si>
  <si>
    <t>KV16429</t>
  </si>
  <si>
    <t>AT486844</t>
  </si>
  <si>
    <t>RE563864</t>
  </si>
  <si>
    <t>RE563694</t>
  </si>
  <si>
    <t>RE563892</t>
  </si>
  <si>
    <t>AT424639</t>
  </si>
  <si>
    <t>DZ127140</t>
  </si>
  <si>
    <t>T204082</t>
  </si>
  <si>
    <t>T204083</t>
  </si>
  <si>
    <t>T204080</t>
  </si>
  <si>
    <t>T204081</t>
  </si>
  <si>
    <t>T389752</t>
  </si>
  <si>
    <t>T9J8920</t>
  </si>
  <si>
    <t>BD23</t>
  </si>
  <si>
    <t>764HSD</t>
  </si>
  <si>
    <t>1T00764XEED268545</t>
  </si>
  <si>
    <t>AT355661</t>
  </si>
  <si>
    <t>SEAT AS</t>
  </si>
  <si>
    <t>BATTERY 12V 950CCA 31</t>
  </si>
  <si>
    <t>DZ108160</t>
  </si>
  <si>
    <t>TURNOCHARGER</t>
  </si>
  <si>
    <t>DZ100217</t>
  </si>
  <si>
    <t>AT362792</t>
  </si>
  <si>
    <t>T286316</t>
  </si>
  <si>
    <t>GR07</t>
  </si>
  <si>
    <t>872G MOTOR GRADER</t>
  </si>
  <si>
    <t>1DW872GPCED660118</t>
  </si>
  <si>
    <t>RE525523</t>
  </si>
  <si>
    <t>FINAL FUEL FILTER + PRIMARY FUEL FILTER</t>
  </si>
  <si>
    <t>AT335492</t>
  </si>
  <si>
    <t>AT367840</t>
  </si>
  <si>
    <t>AT522601</t>
  </si>
  <si>
    <t>BATTERY 12V 4D 1400 CCA</t>
  </si>
  <si>
    <t>DZ108134</t>
  </si>
  <si>
    <t>DZ100223</t>
  </si>
  <si>
    <t>T74773</t>
  </si>
  <si>
    <t>T120979</t>
  </si>
  <si>
    <t>T218922</t>
  </si>
  <si>
    <t>T120978</t>
  </si>
  <si>
    <t>T8E6359</t>
  </si>
  <si>
    <t>T9J6586</t>
  </si>
  <si>
    <t>T9F5124</t>
  </si>
  <si>
    <t>SCARIFIER SHANK</t>
  </si>
  <si>
    <t>T6Y5230</t>
  </si>
  <si>
    <t>SCARIFIER TOOTH</t>
  </si>
  <si>
    <t>T225059</t>
  </si>
  <si>
    <t>MID MOUNT SCARIFIER</t>
  </si>
  <si>
    <t>SS10</t>
  </si>
  <si>
    <t>325G SKID STEER</t>
  </si>
  <si>
    <t>1T0325GKHRJ462701</t>
  </si>
  <si>
    <t>AT435649</t>
  </si>
  <si>
    <t>HYDROSTATIC FILTER</t>
  </si>
  <si>
    <t>AT101565</t>
  </si>
  <si>
    <t>HYDRAULIC BREATHER</t>
  </si>
  <si>
    <t>AT338105</t>
  </si>
  <si>
    <t>AT336803</t>
  </si>
  <si>
    <t>AT359416</t>
  </si>
  <si>
    <t>AT441536</t>
  </si>
  <si>
    <t>MIU802901</t>
  </si>
  <si>
    <t>DPF FILTER</t>
  </si>
  <si>
    <t>MIA885320</t>
  </si>
  <si>
    <t>DPF</t>
  </si>
  <si>
    <t>MIU805050</t>
  </si>
  <si>
    <t>DPF CASE</t>
  </si>
  <si>
    <t>AT532015</t>
  </si>
  <si>
    <t>TRUBOCHARGER</t>
  </si>
  <si>
    <t>T445531</t>
  </si>
  <si>
    <t>RUBBER TRACK ZIGZAG</t>
  </si>
  <si>
    <t>T385219</t>
  </si>
  <si>
    <t>T625x230</t>
  </si>
  <si>
    <t>SHANK WELD ON</t>
  </si>
  <si>
    <t>TF23L</t>
  </si>
  <si>
    <t>TF23P</t>
  </si>
  <si>
    <t>TOOTH PIN</t>
  </si>
  <si>
    <t>SS09</t>
  </si>
  <si>
    <t>325G CTL SKID STEER</t>
  </si>
  <si>
    <t>1T0325GKKNJ431045</t>
  </si>
  <si>
    <t>SS06</t>
  </si>
  <si>
    <t>333E COMPACT TRACK LOADER</t>
  </si>
  <si>
    <t>1T0333EKKGE298111</t>
  </si>
  <si>
    <t>AT314164</t>
  </si>
  <si>
    <t>AT396132</t>
  </si>
  <si>
    <t>AT332909</t>
  </si>
  <si>
    <t>MIU802329</t>
  </si>
  <si>
    <t>DOC</t>
  </si>
  <si>
    <t>MIU802332</t>
  </si>
  <si>
    <t>MIU802334</t>
  </si>
  <si>
    <t>DPF OUTLET FLANGE</t>
  </si>
  <si>
    <t>AT405894</t>
  </si>
  <si>
    <t>MIA884648</t>
  </si>
  <si>
    <t>MIU802382</t>
  </si>
  <si>
    <t>T445525</t>
  </si>
  <si>
    <t>RUBBER TRACK 450MM</t>
  </si>
  <si>
    <t>SS04</t>
  </si>
  <si>
    <t xml:space="preserve">329D COMPACT TRACK LOADER </t>
  </si>
  <si>
    <t>1T0329DMABD202541</t>
  </si>
  <si>
    <t>RE519626</t>
  </si>
  <si>
    <t>ENGINE FUEL FILTER</t>
  </si>
  <si>
    <t>AT434492</t>
  </si>
  <si>
    <t>AIR SUSPENSION SEAT</t>
  </si>
  <si>
    <t>RE532722</t>
  </si>
  <si>
    <t>SE501961</t>
  </si>
  <si>
    <t xml:space="preserve">RUBBER TRACK 450MM </t>
  </si>
  <si>
    <t>SS08</t>
  </si>
  <si>
    <t>325G HF SKID STEER</t>
  </si>
  <si>
    <t>1T0325GMTMJ407695</t>
  </si>
  <si>
    <t>OEM GRAND TOTAL</t>
  </si>
  <si>
    <t>GQP TOTAL</t>
  </si>
  <si>
    <t>TOTAL</t>
  </si>
  <si>
    <t>FYD00011968</t>
  </si>
  <si>
    <t>BLADE PLATE</t>
  </si>
  <si>
    <t>T304279</t>
  </si>
  <si>
    <t>T230X156</t>
  </si>
  <si>
    <t>TP156</t>
  </si>
  <si>
    <t>SPRING PIN</t>
  </si>
  <si>
    <t>TX156</t>
  </si>
  <si>
    <t>GQP UC JD750K</t>
  </si>
  <si>
    <t>GQP UC JD700L</t>
  </si>
  <si>
    <t>GQP UC JD650P</t>
  </si>
  <si>
    <t>GQP UC JD650K</t>
  </si>
  <si>
    <t>GQP UC JD650J</t>
  </si>
  <si>
    <t>GQP UC JD75P</t>
  </si>
  <si>
    <t>GQP UC JD50G</t>
  </si>
  <si>
    <t>GQP UC 350GLC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</si>
</sst>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[$-409]mmmm\ d\,\ yyyy;@"/>
    <numFmt numFmtId="166" formatCode="&quot;$&quot;#,##0.00"/>
  </numFmts>
  <fonts count="2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sz val="11"/>
      <color rgb="FF000000"/>
      <name val="Calibri"/>
      <family val="2"/>
    </font>
    <font>
      <sz val="11"/>
      <color rgb="FF242424"/>
      <name val="Aptos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68">
    <xf numFmtId="0" fontId="0" fillId="0" borderId="0" xfId="0"/>
    <xf numFmtId="0" fontId="2" fillId="3" borderId="1" xfId="0" applyFont="1" applyFill="1" applyBorder="1" applyAlignment="1" applyProtection="1">
      <alignment horizontal="left"/>
      <protection locked="0"/>
    </xf>
    <xf numFmtId="0" fontId="2" fillId="0" borderId="2" xfId="0" applyFont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left"/>
      <protection locked="0"/>
    </xf>
    <xf numFmtId="0" fontId="2" fillId="3" borderId="3" xfId="0" applyFont="1" applyFill="1" applyBorder="1" applyAlignment="1" applyProtection="1">
      <alignment horizontal="left"/>
      <protection locked="0"/>
    </xf>
    <xf numFmtId="0" fontId="2" fillId="0" borderId="7" xfId="0" applyFont="1" applyBorder="1" applyAlignment="1" applyProtection="1">
      <alignment horizontal="left"/>
      <protection locked="0"/>
    </xf>
    <xf numFmtId="0" fontId="2" fillId="0" borderId="3" xfId="0" applyFont="1" applyBorder="1" applyAlignment="1" applyProtection="1">
      <alignment horizontal="left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6" fillId="0" borderId="9" xfId="0" applyFont="1" applyBorder="1" applyAlignment="1" applyProtection="1">
      <alignment horizontal="center"/>
      <protection locked="0"/>
    </xf>
    <xf numFmtId="44" fontId="6" fillId="0" borderId="2" xfId="1" applyFont="1" applyFill="1" applyBorder="1" applyProtection="1">
      <protection locked="0"/>
    </xf>
    <xf numFmtId="44" fontId="6" fillId="0" borderId="2" xfId="1" applyFont="1" applyFill="1" applyBorder="1" applyProtection="1"/>
    <xf numFmtId="44" fontId="6" fillId="0" borderId="7" xfId="1" applyFont="1" applyFill="1" applyBorder="1" applyProtection="1"/>
    <xf numFmtId="44" fontId="6" fillId="5" borderId="13" xfId="1" applyFont="1" applyFill="1" applyBorder="1" applyProtection="1"/>
    <xf numFmtId="9" fontId="6" fillId="0" borderId="3" xfId="2" applyFont="1" applyBorder="1" applyProtection="1">
      <protection locked="0"/>
    </xf>
    <xf numFmtId="44" fontId="6" fillId="0" borderId="1" xfId="1" applyFont="1" applyFill="1" applyBorder="1" applyProtection="1">
      <protection locked="0"/>
    </xf>
    <xf numFmtId="44" fontId="6" fillId="0" borderId="1" xfId="1" applyFont="1" applyFill="1" applyBorder="1" applyProtection="1"/>
    <xf numFmtId="0" fontId="6" fillId="3" borderId="9" xfId="0" applyFont="1" applyFill="1" applyBorder="1" applyAlignment="1" applyProtection="1">
      <alignment horizontal="center"/>
      <protection locked="0"/>
    </xf>
    <xf numFmtId="44" fontId="6" fillId="3" borderId="1" xfId="1" applyFont="1" applyFill="1" applyBorder="1" applyProtection="1">
      <protection locked="0"/>
    </xf>
    <xf numFmtId="9" fontId="6" fillId="3" borderId="3" xfId="2" applyFont="1" applyFill="1" applyBorder="1" applyProtection="1">
      <protection locked="0"/>
    </xf>
    <xf numFmtId="0" fontId="2" fillId="3" borderId="13" xfId="0" applyFont="1" applyFill="1" applyBorder="1" applyProtection="1">
      <protection locked="0"/>
    </xf>
    <xf numFmtId="0" fontId="5" fillId="3" borderId="13" xfId="3" applyFill="1" applyBorder="1" applyAlignment="1" applyProtection="1">
      <protection locked="0"/>
    </xf>
    <xf numFmtId="0" fontId="14" fillId="0" borderId="4" xfId="0" applyFont="1" applyBorder="1" applyAlignment="1" applyProtection="1">
      <alignment vertical="center"/>
      <protection locked="0"/>
    </xf>
    <xf numFmtId="0" fontId="9" fillId="0" borderId="0" xfId="0" applyFont="1" applyAlignment="1" applyProtection="1">
      <alignment vertical="center" wrapText="1"/>
      <protection locked="0"/>
    </xf>
    <xf numFmtId="0" fontId="2" fillId="3" borderId="0" xfId="0" applyFont="1" applyFill="1" applyProtection="1">
      <protection locked="0"/>
    </xf>
    <xf numFmtId="0" fontId="12" fillId="0" borderId="17" xfId="0" applyFont="1" applyBorder="1" applyAlignment="1" applyProtection="1">
      <alignment vertical="center"/>
      <protection locked="0"/>
    </xf>
    <xf numFmtId="0" fontId="12" fillId="0" borderId="8" xfId="0" applyFont="1" applyBorder="1" applyAlignment="1" applyProtection="1">
      <alignment vertical="center"/>
      <protection locked="0"/>
    </xf>
    <xf numFmtId="0" fontId="12" fillId="0" borderId="9" xfId="0" applyFont="1" applyBorder="1" applyAlignment="1" applyProtection="1">
      <alignment vertical="center"/>
      <protection locked="0"/>
    </xf>
    <xf numFmtId="0" fontId="2" fillId="1" borderId="0" xfId="0" applyFont="1" applyFill="1" applyProtection="1">
      <protection locked="0"/>
    </xf>
    <xf numFmtId="0" fontId="11" fillId="0" borderId="0" xfId="0" applyFont="1" applyAlignment="1" applyProtection="1">
      <alignment horizontal="center" vertical="center" wrapText="1"/>
      <protection locked="0"/>
    </xf>
    <xf numFmtId="10" fontId="6" fillId="0" borderId="0" xfId="2" applyNumberFormat="1" applyFont="1" applyBorder="1" applyProtection="1">
      <protection locked="0"/>
    </xf>
    <xf numFmtId="10" fontId="6" fillId="3" borderId="0" xfId="2" applyNumberFormat="1" applyFont="1" applyFill="1" applyBorder="1" applyProtection="1">
      <protection locked="0"/>
    </xf>
    <xf numFmtId="10" fontId="6" fillId="0" borderId="1" xfId="2" applyNumberFormat="1" applyFont="1" applyBorder="1" applyProtection="1"/>
    <xf numFmtId="1" fontId="15" fillId="3" borderId="3" xfId="3" applyNumberFormat="1" applyFont="1" applyFill="1" applyBorder="1" applyAlignment="1" applyProtection="1">
      <alignment horizontal="left"/>
      <protection locked="0"/>
    </xf>
    <xf numFmtId="0" fontId="6" fillId="3" borderId="3" xfId="3" applyFont="1" applyFill="1" applyBorder="1" applyAlignment="1" applyProtection="1">
      <alignment horizontal="left"/>
      <protection locked="0"/>
    </xf>
    <xf numFmtId="0" fontId="6" fillId="3" borderId="3" xfId="0" applyFont="1" applyFill="1" applyBorder="1" applyAlignment="1" applyProtection="1">
      <alignment horizontal="center"/>
      <protection locked="0"/>
    </xf>
    <xf numFmtId="165" fontId="2" fillId="3" borderId="7" xfId="0" applyNumberFormat="1" applyFont="1" applyFill="1" applyBorder="1" applyAlignment="1" applyProtection="1">
      <alignment horizontal="left"/>
      <protection locked="0"/>
    </xf>
    <xf numFmtId="0" fontId="6" fillId="3" borderId="7" xfId="0" applyFont="1" applyFill="1" applyBorder="1" applyAlignment="1" applyProtection="1">
      <alignment horizontal="center"/>
      <protection locked="0"/>
    </xf>
    <xf numFmtId="165" fontId="2" fillId="3" borderId="13" xfId="0" applyNumberFormat="1" applyFont="1" applyFill="1" applyBorder="1" applyProtection="1">
      <protection locked="0"/>
    </xf>
    <xf numFmtId="9" fontId="6" fillId="0" borderId="7" xfId="2" applyFont="1" applyBorder="1" applyProtection="1">
      <protection locked="0"/>
    </xf>
    <xf numFmtId="0" fontId="9" fillId="3" borderId="9" xfId="0" applyFont="1" applyFill="1" applyBorder="1" applyAlignment="1" applyProtection="1">
      <alignment horizontal="center" vertical="center" wrapText="1"/>
      <protection locked="0"/>
    </xf>
    <xf numFmtId="44" fontId="6" fillId="10" borderId="2" xfId="1" applyFont="1" applyFill="1" applyBorder="1" applyProtection="1"/>
    <xf numFmtId="44" fontId="6" fillId="10" borderId="7" xfId="1" applyFont="1" applyFill="1" applyBorder="1" applyProtection="1"/>
    <xf numFmtId="44" fontId="6" fillId="10" borderId="1" xfId="1" applyFont="1" applyFill="1" applyBorder="1" applyProtection="1"/>
    <xf numFmtId="10" fontId="6" fillId="10" borderId="1" xfId="2" applyNumberFormat="1" applyFont="1" applyFill="1" applyBorder="1" applyProtection="1"/>
    <xf numFmtId="44" fontId="6" fillId="6" borderId="13" xfId="1" applyFont="1" applyFill="1" applyBorder="1" applyProtection="1"/>
    <xf numFmtId="9" fontId="6" fillId="11" borderId="0" xfId="2" applyFont="1" applyFill="1" applyBorder="1" applyAlignment="1" applyProtection="1">
      <alignment horizontal="center"/>
    </xf>
    <xf numFmtId="0" fontId="9" fillId="3" borderId="23" xfId="0" applyFont="1" applyFill="1" applyBorder="1" applyAlignment="1" applyProtection="1">
      <alignment horizontal="center"/>
      <protection locked="0"/>
    </xf>
    <xf numFmtId="44" fontId="3" fillId="3" borderId="34" xfId="1" applyFont="1" applyFill="1" applyBorder="1" applyAlignment="1" applyProtection="1">
      <alignment horizontal="center" vertical="center"/>
      <protection locked="0"/>
    </xf>
    <xf numFmtId="10" fontId="4" fillId="3" borderId="34" xfId="2" applyNumberFormat="1" applyFont="1" applyFill="1" applyBorder="1" applyAlignment="1" applyProtection="1">
      <alignment horizontal="center" vertical="center"/>
      <protection locked="0"/>
    </xf>
    <xf numFmtId="0" fontId="5" fillId="6" borderId="0" xfId="3" applyFill="1" applyBorder="1" applyAlignment="1" applyProtection="1"/>
    <xf numFmtId="9" fontId="8" fillId="0" borderId="0" xfId="2" applyFont="1" applyFill="1" applyBorder="1" applyAlignment="1" applyProtection="1"/>
    <xf numFmtId="0" fontId="7" fillId="6" borderId="0" xfId="3" applyFont="1" applyFill="1" applyBorder="1" applyAlignment="1" applyProtection="1"/>
    <xf numFmtId="10" fontId="6" fillId="6" borderId="0" xfId="2" applyNumberFormat="1" applyFont="1" applyFill="1" applyBorder="1" applyProtection="1"/>
    <xf numFmtId="9" fontId="6" fillId="5" borderId="13" xfId="2" applyFont="1" applyFill="1" applyBorder="1" applyProtection="1"/>
    <xf numFmtId="44" fontId="6" fillId="12" borderId="1" xfId="1" applyFont="1" applyFill="1" applyBorder="1" applyProtection="1"/>
    <xf numFmtId="3" fontId="6" fillId="0" borderId="2" xfId="0" applyNumberFormat="1" applyFont="1" applyBorder="1" applyAlignment="1" applyProtection="1">
      <alignment horizontal="center"/>
      <protection locked="0"/>
    </xf>
    <xf numFmtId="3" fontId="6" fillId="3" borderId="1" xfId="0" applyNumberFormat="1" applyFont="1" applyFill="1" applyBorder="1" applyAlignment="1" applyProtection="1">
      <alignment horizontal="center"/>
      <protection locked="0"/>
    </xf>
    <xf numFmtId="3" fontId="6" fillId="0" borderId="1" xfId="0" applyNumberFormat="1" applyFont="1" applyBorder="1" applyAlignment="1" applyProtection="1">
      <alignment horizontal="center"/>
      <protection locked="0"/>
    </xf>
    <xf numFmtId="0" fontId="2" fillId="6" borderId="0" xfId="0" applyFont="1" applyFill="1"/>
    <xf numFmtId="0" fontId="2" fillId="6" borderId="0" xfId="0" applyFont="1" applyFill="1" applyAlignment="1">
      <alignment wrapText="1"/>
    </xf>
    <xf numFmtId="0" fontId="2" fillId="6" borderId="1" xfId="0" applyFont="1" applyFill="1" applyBorder="1"/>
    <xf numFmtId="0" fontId="2" fillId="0" borderId="0" xfId="0" applyFont="1"/>
    <xf numFmtId="0" fontId="3" fillId="6" borderId="0" xfId="0" applyFont="1" applyFill="1"/>
    <xf numFmtId="0" fontId="10" fillId="0" borderId="0" xfId="0" applyFont="1" applyAlignment="1">
      <alignment vertical="center"/>
    </xf>
    <xf numFmtId="0" fontId="6" fillId="0" borderId="0" xfId="0" applyFont="1"/>
    <xf numFmtId="165" fontId="2" fillId="6" borderId="0" xfId="0" applyNumberFormat="1" applyFont="1" applyFill="1"/>
    <xf numFmtId="166" fontId="8" fillId="0" borderId="0" xfId="0" applyNumberFormat="1" applyFont="1"/>
    <xf numFmtId="166" fontId="9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6" fillId="0" borderId="0" xfId="0" applyFont="1" applyAlignment="1">
      <alignment wrapText="1"/>
    </xf>
    <xf numFmtId="0" fontId="2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3" fontId="6" fillId="0" borderId="0" xfId="0" applyNumberFormat="1" applyFont="1"/>
    <xf numFmtId="10" fontId="4" fillId="6" borderId="1" xfId="0" applyNumberFormat="1" applyFont="1" applyFill="1" applyBorder="1" applyAlignment="1">
      <alignment horizontal="center"/>
    </xf>
    <xf numFmtId="0" fontId="2" fillId="10" borderId="5" xfId="0" applyFont="1" applyFill="1" applyBorder="1"/>
    <xf numFmtId="0" fontId="4" fillId="10" borderId="5" xfId="0" applyFont="1" applyFill="1" applyBorder="1"/>
    <xf numFmtId="0" fontId="4" fillId="6" borderId="1" xfId="0" applyFont="1" applyFill="1" applyBorder="1"/>
    <xf numFmtId="0" fontId="4" fillId="10" borderId="1" xfId="0" applyFont="1" applyFill="1" applyBorder="1" applyAlignment="1">
      <alignment horizontal="right"/>
    </xf>
    <xf numFmtId="3" fontId="3" fillId="10" borderId="1" xfId="0" applyNumberFormat="1" applyFont="1" applyFill="1" applyBorder="1"/>
    <xf numFmtId="44" fontId="3" fillId="10" borderId="1" xfId="1" applyFont="1" applyFill="1" applyBorder="1" applyAlignment="1" applyProtection="1">
      <alignment horizontal="center"/>
    </xf>
    <xf numFmtId="44" fontId="3" fillId="10" borderId="1" xfId="0" applyNumberFormat="1" applyFont="1" applyFill="1" applyBorder="1" applyAlignment="1">
      <alignment horizontal="right"/>
    </xf>
    <xf numFmtId="44" fontId="3" fillId="10" borderId="1" xfId="0" applyNumberFormat="1" applyFont="1" applyFill="1" applyBorder="1"/>
    <xf numFmtId="44" fontId="25" fillId="6" borderId="1" xfId="0" applyNumberFormat="1" applyFont="1" applyFill="1" applyBorder="1"/>
    <xf numFmtId="3" fontId="3" fillId="10" borderId="1" xfId="0" applyNumberFormat="1" applyFont="1" applyFill="1" applyBorder="1" applyAlignment="1">
      <alignment horizontal="center"/>
    </xf>
    <xf numFmtId="44" fontId="9" fillId="6" borderId="1" xfId="0" applyNumberFormat="1" applyFont="1" applyFill="1" applyBorder="1"/>
    <xf numFmtId="10" fontId="3" fillId="10" borderId="1" xfId="0" applyNumberFormat="1" applyFont="1" applyFill="1" applyBorder="1" applyAlignment="1">
      <alignment horizontal="center"/>
    </xf>
    <xf numFmtId="10" fontId="4" fillId="10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3" fontId="6" fillId="10" borderId="2" xfId="0" applyNumberFormat="1" applyFont="1" applyFill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0" fontId="12" fillId="5" borderId="14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/>
    </xf>
    <xf numFmtId="0" fontId="9" fillId="5" borderId="13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0" fontId="22" fillId="9" borderId="31" xfId="0" applyFont="1" applyFill="1" applyBorder="1" applyAlignment="1">
      <alignment horizontal="center" vertical="center" wrapText="1"/>
    </xf>
    <xf numFmtId="0" fontId="23" fillId="9" borderId="21" xfId="0" applyFont="1" applyFill="1" applyBorder="1" applyAlignment="1">
      <alignment horizontal="center" vertical="center" wrapText="1"/>
    </xf>
    <xf numFmtId="0" fontId="20" fillId="9" borderId="21" xfId="0" applyFont="1" applyFill="1" applyBorder="1" applyAlignment="1">
      <alignment horizontal="center" vertical="center" wrapText="1"/>
    </xf>
    <xf numFmtId="44" fontId="8" fillId="10" borderId="33" xfId="0" applyNumberFormat="1" applyFont="1" applyFill="1" applyBorder="1" applyAlignment="1">
      <alignment vertical="center"/>
    </xf>
    <xf numFmtId="0" fontId="11" fillId="4" borderId="34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24" fillId="9" borderId="44" xfId="0" applyFont="1" applyFill="1" applyBorder="1" applyAlignment="1">
      <alignment vertical="center" wrapText="1"/>
    </xf>
    <xf numFmtId="0" fontId="16" fillId="9" borderId="28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4" borderId="36" xfId="0" applyFont="1" applyFill="1" applyBorder="1" applyAlignment="1">
      <alignment horizontal="center" vertical="center"/>
    </xf>
    <xf numFmtId="0" fontId="9" fillId="4" borderId="35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 vertical="center"/>
    </xf>
    <xf numFmtId="0" fontId="16" fillId="2" borderId="37" xfId="0" applyFont="1" applyFill="1" applyBorder="1" applyAlignment="1">
      <alignment horizontal="center" vertical="center"/>
    </xf>
    <xf numFmtId="0" fontId="6" fillId="11" borderId="0" xfId="0" applyFont="1" applyFill="1" applyAlignment="1">
      <alignment horizontal="left"/>
    </xf>
    <xf numFmtId="0" fontId="8" fillId="11" borderId="0" xfId="0" applyFont="1" applyFill="1" applyAlignment="1">
      <alignment horizontal="center"/>
    </xf>
    <xf numFmtId="0" fontId="9" fillId="11" borderId="0" xfId="0" applyFont="1" applyFill="1" applyAlignment="1">
      <alignment horizontal="right"/>
    </xf>
    <xf numFmtId="0" fontId="2" fillId="11" borderId="0" xfId="0" applyFont="1" applyFill="1"/>
    <xf numFmtId="0" fontId="3" fillId="11" borderId="6" xfId="0" applyFont="1" applyFill="1" applyBorder="1" applyAlignment="1">
      <alignment horizontal="right"/>
    </xf>
    <xf numFmtId="0" fontId="3" fillId="4" borderId="7" xfId="0" applyFont="1" applyFill="1" applyBorder="1" applyAlignment="1">
      <alignment horizontal="right"/>
    </xf>
    <xf numFmtId="0" fontId="3" fillId="4" borderId="3" xfId="0" applyFont="1" applyFill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2" fontId="13" fillId="0" borderId="1" xfId="0" applyNumberFormat="1" applyFont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 wrapText="1"/>
    </xf>
    <xf numFmtId="0" fontId="10" fillId="5" borderId="13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/>
    </xf>
    <xf numFmtId="0" fontId="11" fillId="5" borderId="13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11" fontId="2" fillId="3" borderId="1" xfId="0" applyNumberFormat="1" applyFont="1" applyFill="1" applyBorder="1" applyAlignment="1" applyProtection="1">
      <alignment horizontal="left"/>
      <protection locked="0"/>
    </xf>
    <xf numFmtId="11" fontId="2" fillId="0" borderId="2" xfId="0" applyNumberFormat="1" applyFont="1" applyBorder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8" fontId="6" fillId="3" borderId="1" xfId="1" applyNumberFormat="1" applyFont="1" applyFill="1" applyBorder="1" applyProtection="1">
      <protection locked="0"/>
    </xf>
    <xf numFmtId="0" fontId="9" fillId="0" borderId="49" xfId="0" applyFont="1" applyBorder="1" applyAlignment="1">
      <alignment horizontal="center" vertical="center" wrapText="1"/>
    </xf>
    <xf numFmtId="0" fontId="9" fillId="0" borderId="50" xfId="0" applyFont="1" applyBorder="1" applyAlignment="1">
      <alignment horizontal="center" vertical="center" wrapText="1"/>
    </xf>
    <xf numFmtId="0" fontId="9" fillId="0" borderId="48" xfId="0" applyFont="1" applyBorder="1" applyAlignment="1">
      <alignment horizontal="center" vertical="center" wrapText="1"/>
    </xf>
    <xf numFmtId="0" fontId="24" fillId="9" borderId="8" xfId="0" applyFont="1" applyFill="1" applyBorder="1" applyAlignment="1">
      <alignment horizontal="center" vertical="center" wrapText="1"/>
    </xf>
    <xf numFmtId="0" fontId="24" fillId="9" borderId="54" xfId="0" applyFont="1" applyFill="1" applyBorder="1" applyAlignment="1">
      <alignment horizontal="center" vertical="center" wrapText="1"/>
    </xf>
    <xf numFmtId="0" fontId="20" fillId="9" borderId="43" xfId="0" applyFont="1" applyFill="1" applyBorder="1" applyAlignment="1">
      <alignment horizontal="center" vertical="center"/>
    </xf>
    <xf numFmtId="0" fontId="20" fillId="9" borderId="40" xfId="0" applyFont="1" applyFill="1" applyBorder="1" applyAlignment="1">
      <alignment horizontal="center" vertical="center"/>
    </xf>
    <xf numFmtId="0" fontId="20" fillId="9" borderId="31" xfId="0" applyFont="1" applyFill="1" applyBorder="1" applyAlignment="1">
      <alignment horizontal="center" vertical="center"/>
    </xf>
    <xf numFmtId="0" fontId="16" fillId="9" borderId="24" xfId="0" applyFont="1" applyFill="1" applyBorder="1" applyAlignment="1">
      <alignment horizontal="center" vertical="center" wrapText="1"/>
    </xf>
    <xf numFmtId="0" fontId="16" fillId="9" borderId="19" xfId="0" applyFont="1" applyFill="1" applyBorder="1" applyAlignment="1">
      <alignment horizontal="center" vertical="center" wrapText="1"/>
    </xf>
    <xf numFmtId="0" fontId="16" fillId="9" borderId="26" xfId="0" applyFont="1" applyFill="1" applyBorder="1" applyAlignment="1">
      <alignment horizontal="center" vertical="center" wrapText="1"/>
    </xf>
    <xf numFmtId="0" fontId="16" fillId="9" borderId="27" xfId="0" applyFont="1" applyFill="1" applyBorder="1" applyAlignment="1">
      <alignment horizontal="center" vertical="center" wrapText="1"/>
    </xf>
    <xf numFmtId="0" fontId="20" fillId="9" borderId="51" xfId="0" applyFont="1" applyFill="1" applyBorder="1" applyAlignment="1">
      <alignment horizontal="center" vertical="center" wrapText="1"/>
    </xf>
    <xf numFmtId="0" fontId="20" fillId="9" borderId="52" xfId="0" applyFont="1" applyFill="1" applyBorder="1" applyAlignment="1">
      <alignment horizontal="center" vertical="center" wrapText="1"/>
    </xf>
    <xf numFmtId="0" fontId="16" fillId="9" borderId="55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16" fillId="9" borderId="30" xfId="0" applyFont="1" applyFill="1" applyBorder="1" applyAlignment="1">
      <alignment horizontal="center" vertical="center" wrapText="1"/>
    </xf>
    <xf numFmtId="0" fontId="16" fillId="9" borderId="53" xfId="0" applyFont="1" applyFill="1" applyBorder="1" applyAlignment="1">
      <alignment horizontal="center" vertical="center" wrapText="1"/>
    </xf>
    <xf numFmtId="0" fontId="16" fillId="9" borderId="52" xfId="0" applyFont="1" applyFill="1" applyBorder="1" applyAlignment="1">
      <alignment horizontal="center" vertical="center" wrapText="1"/>
    </xf>
    <xf numFmtId="0" fontId="16" fillId="9" borderId="38" xfId="0" applyFont="1" applyFill="1" applyBorder="1" applyAlignment="1">
      <alignment horizontal="center" vertical="center"/>
    </xf>
    <xf numFmtId="0" fontId="16" fillId="9" borderId="39" xfId="0" applyFont="1" applyFill="1" applyBorder="1" applyAlignment="1">
      <alignment horizontal="center" vertical="center"/>
    </xf>
    <xf numFmtId="0" fontId="9" fillId="3" borderId="47" xfId="0" applyFont="1" applyFill="1" applyBorder="1" applyAlignment="1" applyProtection="1">
      <alignment horizontal="center" vertical="center" wrapText="1"/>
      <protection locked="0"/>
    </xf>
    <xf numFmtId="0" fontId="9" fillId="3" borderId="48" xfId="0" applyFont="1" applyFill="1" applyBorder="1" applyAlignment="1" applyProtection="1">
      <alignment horizontal="center" vertical="center" wrapText="1"/>
      <protection locked="0"/>
    </xf>
    <xf numFmtId="0" fontId="21" fillId="2" borderId="19" xfId="0" applyFont="1" applyFill="1" applyBorder="1" applyAlignment="1">
      <alignment horizontal="center"/>
    </xf>
    <xf numFmtId="0" fontId="21" fillId="2" borderId="27" xfId="0" applyFont="1" applyFill="1" applyBorder="1" applyAlignment="1">
      <alignment horizontal="center"/>
    </xf>
    <xf numFmtId="0" fontId="21" fillId="2" borderId="18" xfId="0" applyFont="1" applyFill="1" applyBorder="1" applyAlignment="1">
      <alignment horizontal="center"/>
    </xf>
    <xf numFmtId="0" fontId="21" fillId="2" borderId="23" xfId="0" applyFont="1" applyFill="1" applyBorder="1" applyAlignment="1">
      <alignment horizontal="center"/>
    </xf>
    <xf numFmtId="0" fontId="17" fillId="9" borderId="10" xfId="0" applyFont="1" applyFill="1" applyBorder="1" applyAlignment="1">
      <alignment horizontal="center" vertical="center" wrapText="1"/>
    </xf>
    <xf numFmtId="0" fontId="17" fillId="9" borderId="41" xfId="0" applyFont="1" applyFill="1" applyBorder="1" applyAlignment="1">
      <alignment horizontal="center" vertical="center" wrapText="1"/>
    </xf>
    <xf numFmtId="0" fontId="17" fillId="9" borderId="12" xfId="0" applyFont="1" applyFill="1" applyBorder="1" applyAlignment="1">
      <alignment horizontal="center" vertical="center" wrapText="1"/>
    </xf>
    <xf numFmtId="0" fontId="17" fillId="9" borderId="42" xfId="0" applyFont="1" applyFill="1" applyBorder="1" applyAlignment="1">
      <alignment horizontal="center" vertical="center" wrapText="1"/>
    </xf>
    <xf numFmtId="0" fontId="17" fillId="9" borderId="43" xfId="0" applyFont="1" applyFill="1" applyBorder="1" applyAlignment="1">
      <alignment horizontal="center" vertical="center" wrapText="1"/>
    </xf>
    <xf numFmtId="0" fontId="17" fillId="9" borderId="31" xfId="0" applyFont="1" applyFill="1" applyBorder="1" applyAlignment="1">
      <alignment horizontal="center" vertical="center" wrapText="1"/>
    </xf>
    <xf numFmtId="0" fontId="18" fillId="9" borderId="60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9" borderId="11" xfId="0" applyFont="1" applyFill="1" applyBorder="1" applyAlignment="1">
      <alignment horizontal="center" vertical="center"/>
    </xf>
    <xf numFmtId="0" fontId="18" fillId="9" borderId="28" xfId="0" applyFont="1" applyFill="1" applyBorder="1" applyAlignment="1">
      <alignment horizontal="center" vertical="center"/>
    </xf>
    <xf numFmtId="0" fontId="18" fillId="9" borderId="40" xfId="0" applyFont="1" applyFill="1" applyBorder="1" applyAlignment="1">
      <alignment horizontal="center" vertical="center"/>
    </xf>
    <xf numFmtId="0" fontId="18" fillId="9" borderId="54" xfId="0" applyFont="1" applyFill="1" applyBorder="1" applyAlignment="1">
      <alignment horizontal="center" vertical="center"/>
    </xf>
    <xf numFmtId="0" fontId="19" fillId="9" borderId="10" xfId="0" applyFont="1" applyFill="1" applyBorder="1" applyAlignment="1">
      <alignment horizontal="center" vertical="center" wrapText="1"/>
    </xf>
    <xf numFmtId="0" fontId="19" fillId="9" borderId="6" xfId="0" applyFont="1" applyFill="1" applyBorder="1" applyAlignment="1">
      <alignment horizontal="center" vertical="center" wrapText="1"/>
    </xf>
    <xf numFmtId="0" fontId="19" fillId="9" borderId="11" xfId="0" applyFont="1" applyFill="1" applyBorder="1" applyAlignment="1">
      <alignment horizontal="center" vertical="center" wrapText="1"/>
    </xf>
    <xf numFmtId="0" fontId="19" fillId="9" borderId="12" xfId="0" applyFont="1" applyFill="1" applyBorder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  <xf numFmtId="0" fontId="19" fillId="9" borderId="8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40" xfId="0" applyFont="1" applyFill="1" applyBorder="1" applyAlignment="1">
      <alignment horizontal="center" vertical="center" wrapText="1"/>
    </xf>
    <xf numFmtId="0" fontId="19" fillId="9" borderId="54" xfId="0" applyFont="1" applyFill="1" applyBorder="1" applyAlignment="1">
      <alignment horizontal="center" vertical="center" wrapText="1"/>
    </xf>
    <xf numFmtId="0" fontId="18" fillId="9" borderId="10" xfId="0" applyFont="1" applyFill="1" applyBorder="1" applyAlignment="1">
      <alignment horizontal="center" vertical="center"/>
    </xf>
    <xf numFmtId="0" fontId="18" fillId="9" borderId="41" xfId="0" applyFont="1" applyFill="1" applyBorder="1" applyAlignment="1">
      <alignment horizontal="center" vertical="center"/>
    </xf>
    <xf numFmtId="0" fontId="18" fillId="9" borderId="12" xfId="0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8" fillId="9" borderId="4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right" vertical="center"/>
    </xf>
    <xf numFmtId="0" fontId="11" fillId="4" borderId="29" xfId="0" applyFont="1" applyFill="1" applyBorder="1" applyAlignment="1">
      <alignment horizontal="right" vertical="center"/>
    </xf>
    <xf numFmtId="0" fontId="18" fillId="9" borderId="47" xfId="0" applyFont="1" applyFill="1" applyBorder="1" applyAlignment="1">
      <alignment horizontal="center" vertical="center"/>
    </xf>
    <xf numFmtId="0" fontId="18" fillId="9" borderId="50" xfId="0" applyFont="1" applyFill="1" applyBorder="1" applyAlignment="1">
      <alignment horizontal="center" vertical="center"/>
    </xf>
    <xf numFmtId="0" fontId="18" fillId="9" borderId="48" xfId="0" applyFont="1" applyFill="1" applyBorder="1" applyAlignment="1">
      <alignment horizontal="center" vertical="center"/>
    </xf>
    <xf numFmtId="0" fontId="17" fillId="9" borderId="56" xfId="0" applyFont="1" applyFill="1" applyBorder="1" applyAlignment="1">
      <alignment horizontal="center" vertical="center" wrapText="1"/>
    </xf>
    <xf numFmtId="0" fontId="17" fillId="9" borderId="57" xfId="0" applyFont="1" applyFill="1" applyBorder="1" applyAlignment="1">
      <alignment horizontal="center" vertical="center" wrapText="1"/>
    </xf>
    <xf numFmtId="9" fontId="10" fillId="3" borderId="20" xfId="2" applyFont="1" applyFill="1" applyBorder="1" applyAlignment="1" applyProtection="1">
      <alignment horizontal="center" vertical="center" wrapText="1"/>
      <protection locked="0"/>
    </xf>
    <xf numFmtId="9" fontId="10" fillId="3" borderId="21" xfId="2" applyFont="1" applyFill="1" applyBorder="1" applyAlignment="1" applyProtection="1">
      <alignment horizontal="center" vertical="center" wrapText="1"/>
      <protection locked="0"/>
    </xf>
    <xf numFmtId="0" fontId="13" fillId="3" borderId="3" xfId="0" applyFont="1" applyFill="1" applyBorder="1" applyAlignment="1" applyProtection="1">
      <alignment horizontal="center" vertical="center"/>
      <protection locked="0"/>
    </xf>
    <xf numFmtId="0" fontId="13" fillId="3" borderId="5" xfId="0" applyFont="1" applyFill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center" vertical="center"/>
      <protection locked="0"/>
    </xf>
    <xf numFmtId="166" fontId="3" fillId="7" borderId="62" xfId="0" applyNumberFormat="1" applyFont="1" applyFill="1" applyBorder="1" applyAlignment="1">
      <alignment horizontal="center" vertical="center"/>
    </xf>
    <xf numFmtId="166" fontId="3" fillId="7" borderId="2" xfId="0" applyNumberFormat="1" applyFont="1" applyFill="1" applyBorder="1" applyAlignment="1">
      <alignment horizontal="center" vertical="center"/>
    </xf>
    <xf numFmtId="9" fontId="4" fillId="0" borderId="62" xfId="2" applyFont="1" applyBorder="1" applyAlignment="1" applyProtection="1">
      <alignment horizontal="center" vertical="center"/>
    </xf>
    <xf numFmtId="9" fontId="4" fillId="0" borderId="2" xfId="2" applyFont="1" applyBorder="1" applyAlignment="1" applyProtection="1">
      <alignment horizontal="center" vertical="center"/>
    </xf>
    <xf numFmtId="0" fontId="2" fillId="3" borderId="12" xfId="0" applyFont="1" applyFill="1" applyBorder="1" applyAlignment="1" applyProtection="1">
      <alignment horizontal="center"/>
      <protection locked="0"/>
    </xf>
    <xf numFmtId="0" fontId="2" fillId="3" borderId="22" xfId="0" applyFont="1" applyFill="1" applyBorder="1" applyAlignment="1" applyProtection="1">
      <alignment horizontal="center"/>
      <protection locked="0"/>
    </xf>
    <xf numFmtId="0" fontId="3" fillId="13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9" fillId="4" borderId="3" xfId="0" applyFont="1" applyFill="1" applyBorder="1" applyAlignment="1">
      <alignment horizontal="right"/>
    </xf>
    <xf numFmtId="0" fontId="9" fillId="4" borderId="5" xfId="0" applyFont="1" applyFill="1" applyBorder="1" applyAlignment="1">
      <alignment horizontal="right"/>
    </xf>
    <xf numFmtId="0" fontId="9" fillId="4" borderId="4" xfId="0" applyFont="1" applyFill="1" applyBorder="1" applyAlignment="1">
      <alignment horizontal="right"/>
    </xf>
    <xf numFmtId="0" fontId="6" fillId="3" borderId="3" xfId="0" applyFont="1" applyFill="1" applyBorder="1" applyAlignment="1" applyProtection="1">
      <alignment horizontal="left"/>
      <protection locked="0"/>
    </xf>
    <xf numFmtId="0" fontId="6" fillId="3" borderId="4" xfId="0" applyFont="1" applyFill="1" applyBorder="1" applyAlignment="1" applyProtection="1">
      <alignment horizontal="left"/>
      <protection locked="0"/>
    </xf>
    <xf numFmtId="0" fontId="9" fillId="13" borderId="3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/>
    </xf>
    <xf numFmtId="166" fontId="3" fillId="0" borderId="4" xfId="0" applyNumberFormat="1" applyFont="1" applyBorder="1" applyAlignment="1">
      <alignment horizontal="center"/>
    </xf>
    <xf numFmtId="166" fontId="9" fillId="0" borderId="5" xfId="0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3" borderId="4" xfId="0" applyFont="1" applyFill="1" applyBorder="1" applyAlignment="1" applyProtection="1">
      <alignment horizontal="left"/>
      <protection locked="0"/>
    </xf>
    <xf numFmtId="0" fontId="3" fillId="13" borderId="63" xfId="0" applyFont="1" applyFill="1" applyBorder="1" applyAlignment="1">
      <alignment horizontal="center"/>
    </xf>
    <xf numFmtId="0" fontId="3" fillId="13" borderId="64" xfId="0" applyFont="1" applyFill="1" applyBorder="1" applyAlignment="1">
      <alignment horizontal="center"/>
    </xf>
    <xf numFmtId="0" fontId="3" fillId="3" borderId="63" xfId="0" applyFont="1" applyFill="1" applyBorder="1" applyAlignment="1" applyProtection="1">
      <alignment horizontal="left"/>
      <protection locked="0"/>
    </xf>
    <xf numFmtId="0" fontId="3" fillId="3" borderId="64" xfId="0" applyFont="1" applyFill="1" applyBorder="1" applyAlignment="1" applyProtection="1">
      <alignment horizontal="left"/>
      <protection locked="0"/>
    </xf>
    <xf numFmtId="0" fontId="9" fillId="13" borderId="15" xfId="0" applyFont="1" applyFill="1" applyBorder="1" applyAlignment="1">
      <alignment horizontal="center" vertical="center"/>
    </xf>
    <xf numFmtId="0" fontId="9" fillId="13" borderId="16" xfId="0" applyFont="1" applyFill="1" applyBorder="1" applyAlignment="1">
      <alignment horizontal="center" vertical="center"/>
    </xf>
    <xf numFmtId="166" fontId="9" fillId="0" borderId="61" xfId="0" applyNumberFormat="1" applyFont="1" applyBorder="1" applyAlignment="1">
      <alignment horizontal="center" vertical="center"/>
    </xf>
    <xf numFmtId="166" fontId="9" fillId="0" borderId="16" xfId="0" applyNumberFormat="1" applyFont="1" applyBorder="1" applyAlignment="1">
      <alignment horizontal="center" vertical="center"/>
    </xf>
    <xf numFmtId="0" fontId="9" fillId="13" borderId="45" xfId="0" applyFont="1" applyFill="1" applyBorder="1" applyAlignment="1">
      <alignment horizontal="center"/>
    </xf>
    <xf numFmtId="0" fontId="9" fillId="13" borderId="32" xfId="0" applyFont="1" applyFill="1" applyBorder="1" applyAlignment="1">
      <alignment horizontal="center"/>
    </xf>
    <xf numFmtId="9" fontId="8" fillId="0" borderId="46" xfId="2" applyFont="1" applyFill="1" applyBorder="1" applyAlignment="1" applyProtection="1">
      <alignment horizontal="center"/>
    </xf>
    <xf numFmtId="9" fontId="8" fillId="0" borderId="32" xfId="2" applyFont="1" applyFill="1" applyBorder="1" applyAlignment="1" applyProtection="1">
      <alignment horizontal="center"/>
    </xf>
    <xf numFmtId="0" fontId="9" fillId="13" borderId="3" xfId="0" applyFont="1" applyFill="1" applyBorder="1" applyAlignment="1">
      <alignment horizontal="center"/>
    </xf>
    <xf numFmtId="0" fontId="9" fillId="13" borderId="4" xfId="0" applyFont="1" applyFill="1" applyBorder="1" applyAlignment="1">
      <alignment horizontal="center"/>
    </xf>
    <xf numFmtId="166" fontId="8" fillId="0" borderId="5" xfId="0" applyNumberFormat="1" applyFont="1" applyBorder="1" applyAlignment="1">
      <alignment horizontal="center"/>
    </xf>
    <xf numFmtId="166" fontId="8" fillId="0" borderId="4" xfId="0" applyNumberFormat="1" applyFont="1" applyBorder="1" applyAlignment="1">
      <alignment horizontal="center"/>
    </xf>
    <xf numFmtId="0" fontId="3" fillId="3" borderId="49" xfId="0" applyFont="1" applyFill="1" applyBorder="1" applyAlignment="1" applyProtection="1">
      <alignment horizontal="left"/>
      <protection locked="0"/>
    </xf>
    <xf numFmtId="0" fontId="3" fillId="3" borderId="48" xfId="0" applyFont="1" applyFill="1" applyBorder="1" applyAlignment="1" applyProtection="1">
      <alignment horizontal="left"/>
      <protection locked="0"/>
    </xf>
    <xf numFmtId="0" fontId="9" fillId="4" borderId="49" xfId="0" applyFont="1" applyFill="1" applyBorder="1" applyAlignment="1">
      <alignment horizontal="right"/>
    </xf>
    <xf numFmtId="0" fontId="9" fillId="4" borderId="50" xfId="0" applyFont="1" applyFill="1" applyBorder="1" applyAlignment="1">
      <alignment horizontal="right"/>
    </xf>
    <xf numFmtId="0" fontId="9" fillId="4" borderId="48" xfId="0" applyFont="1" applyFill="1" applyBorder="1" applyAlignment="1">
      <alignment horizontal="right"/>
    </xf>
    <xf numFmtId="0" fontId="6" fillId="3" borderId="49" xfId="0" applyFont="1" applyFill="1" applyBorder="1" applyAlignment="1" applyProtection="1">
      <alignment horizontal="left"/>
      <protection locked="0"/>
    </xf>
    <xf numFmtId="0" fontId="6" fillId="3" borderId="48" xfId="0" applyFont="1" applyFill="1" applyBorder="1" applyAlignment="1" applyProtection="1">
      <alignment horizontal="left"/>
      <protection locked="0"/>
    </xf>
    <xf numFmtId="0" fontId="9" fillId="13" borderId="49" xfId="0" applyFont="1" applyFill="1" applyBorder="1" applyAlignment="1">
      <alignment horizontal="center"/>
    </xf>
    <xf numFmtId="0" fontId="9" fillId="13" borderId="48" xfId="0" applyFont="1" applyFill="1" applyBorder="1" applyAlignment="1">
      <alignment horizontal="center"/>
    </xf>
    <xf numFmtId="166" fontId="8" fillId="0" borderId="50" xfId="0" applyNumberFormat="1" applyFont="1" applyBorder="1" applyAlignment="1">
      <alignment horizontal="center"/>
    </xf>
    <xf numFmtId="166" fontId="8" fillId="0" borderId="48" xfId="0" applyNumberFormat="1" applyFont="1" applyBorder="1" applyAlignment="1">
      <alignment horizontal="center"/>
    </xf>
    <xf numFmtId="0" fontId="3" fillId="13" borderId="49" xfId="0" applyFont="1" applyFill="1" applyBorder="1" applyAlignment="1">
      <alignment horizontal="center"/>
    </xf>
    <xf numFmtId="0" fontId="3" fillId="13" borderId="48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59" xfId="0" applyFont="1" applyFill="1" applyBorder="1" applyAlignment="1">
      <alignment horizontal="center"/>
    </xf>
    <xf numFmtId="0" fontId="17" fillId="8" borderId="29" xfId="0" applyFont="1" applyFill="1" applyBorder="1" applyAlignment="1">
      <alignment horizontal="center"/>
    </xf>
    <xf numFmtId="0" fontId="17" fillId="8" borderId="18" xfId="0" applyFont="1" applyFill="1" applyBorder="1" applyAlignment="1">
      <alignment horizontal="center"/>
    </xf>
    <xf numFmtId="0" fontId="17" fillId="8" borderId="58" xfId="0" applyFont="1" applyFill="1" applyBorder="1" applyAlignment="1">
      <alignment horizontal="center"/>
    </xf>
    <xf numFmtId="0" fontId="17" fillId="8" borderId="25" xfId="0" applyFont="1" applyFill="1" applyBorder="1" applyAlignment="1">
      <alignment horizontal="center"/>
    </xf>
    <xf numFmtId="0" fontId="17" fillId="8" borderId="65" xfId="0" applyFont="1" applyFill="1" applyBorder="1" applyAlignment="1">
      <alignment horizontal="center"/>
    </xf>
    <xf numFmtId="0" fontId="26" fillId="3" borderId="3" xfId="0" applyFont="1" applyFill="1" applyBorder="1" applyAlignment="1" applyProtection="1">
      <alignment horizontal="left"/>
      <protection locked="0"/>
    </xf>
    <xf numFmtId="0" fontId="27" fillId="3" borderId="3" xfId="0" applyFont="1" applyFill="1" applyBorder="1" applyAlignment="1" applyProtection="1">
      <alignment horizontal="left"/>
      <protection locked="0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4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ED55F-8F3B-41CB-A2B2-1E03D2D4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18287E-FD36-4E3B-9F00-51166CB53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6CCFC4-3788-45A7-931B-2C760CC1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CDABFA-1D7D-47C7-AD17-A7CD8C460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915284-356E-40E5-98D8-310BB5121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8CFB3-9FEA-4C07-ACEA-55FD537E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6EC89-11CE-43D1-AE4F-89EFDA146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C5278-FF42-410B-BE7F-04867C1B1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6EDE15-A06A-46C6-9D20-8EDBA5F6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B9B97-8A8A-44AB-80F1-784E9BD6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17481-A190-4E31-BF6B-8F985EAA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980D3-C37F-4C88-A21A-789A90A7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B0E01-5494-4EAD-B788-C9E6DD58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9734A-9AD6-4701-A5A1-8E7E45AD0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E85E8-3502-4155-866F-20D10B4B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0CF69-3DFA-4038-A9A9-7CED7329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BE37EE-4301-43C0-B3A7-8C92C4839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07F77-525B-453C-ABF4-C88C3A10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685010-E606-4D4E-ACD2-6B602C95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B92C-4848-420D-9B81-5C2049D8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0E7C8A-8481-4AB5-BA15-6C334313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D08D44-A904-4BF4-A625-5CD11C442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2D6A41-CD1B-40DF-AD78-95BF4A6FB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96676C-F00D-47B4-B56E-FC41ABD7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E90B9-C978-40FF-9260-69509039E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113FB-EADA-4FE4-8D28-A150BCD7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1C154A-A22A-41D7-835D-34702BC9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22FA1-A67D-4807-A310-869998E85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D1E06-10EE-4CA5-B6D3-AA98CA57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E2D06-DB7A-470A-BEE8-9F4CFD289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12FC-6D6F-470B-9B95-CB565C63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3906C-DAB3-4FD3-B821-E9DDA398A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D2EDE-841A-4E00-B0A9-D6070B5E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D4C381-AE07-42B7-8748-2086DFF82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F75AAE-1054-4D23-8919-FA0E93A0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8E1CF-D4E5-4B4B-9193-FBD6743E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4E6F8-977C-4A24-B0B7-D0A9D70F8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D6DF6-F86C-4DE8-95BA-D16508E2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DAAFD-E042-415E-8FB8-152D043B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B017D1-A212-4AA2-AA27-DA19B7006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E11F7F-8154-4BE0-BF14-65B15283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027CE9-6D0C-40A5-A148-09F478F7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8C1C92-4064-452A-BA37-9979EBD8F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2ECD82-DD63-4FA9-9615-CE9524B0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AEA3AC-9946-404A-8394-7B4C341A3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760452-446C-4001-BA34-D9B59E526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D40681-A529-4DB4-A224-17EA1B80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FB457-1824-435F-86A6-4B24103B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32600-BFE7-4DBA-8AF3-73BF4422A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05F65-70C1-43F8-8CA3-95F3371F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140F2-950D-4DF2-BE74-22C3E08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A83C0E-0E58-4A96-9886-17176BD9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14DE46-5A26-4554-AA17-75D2EB74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C7D8-CF8F-46DA-B93F-101C8759E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08D14-FD17-4099-8D13-AD6E2528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8C5D1-2A46-46DC-9794-9EE3FB06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E0089-58A4-4FF0-9288-218861F1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13B04E-ADD9-4478-9F6D-D220AFE0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6D1689-01E4-4B3D-B1D3-B181E8F67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447A1B-FCE7-478D-8273-EF5C5B4F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38C11B-8D3B-4075-9A22-A6D02B200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53078D-1EAF-4DB2-B50D-C70315511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3E20-08E6-43E6-B0B3-54CE0F9C4DBC}">
  <sheetPr>
    <pageSetUpPr fitToPage="1"/>
  </sheetPr>
  <dimension ref="A1:AB51"/>
  <sheetViews>
    <sheetView topLeftCell="H1" zoomScale="85" zoomScaleNormal="85" workbookViewId="0">
      <pane ySplit="17" topLeftCell="A18" activePane="bottomLeft" state="frozen"/>
      <selection activeCell="Q27" sqref="Q27:Q28"/>
      <selection pane="bottomLeft" activeCell="B18" sqref="B1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262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46683.759999999995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1987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25786.89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20896.869999999995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263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0.44762611237826599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264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20896.869999999995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138" t="s">
        <v>265</v>
      </c>
      <c r="H7" s="138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25786.89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266</v>
      </c>
      <c r="C18" s="5" t="s">
        <v>267</v>
      </c>
      <c r="D18" s="125"/>
      <c r="E18" s="8">
        <v>500</v>
      </c>
      <c r="F18" s="55">
        <v>1</v>
      </c>
      <c r="G18" s="9">
        <v>32.56</v>
      </c>
      <c r="H18" s="10">
        <f>ROUND(IF($G$17="USD $", G18*$F$15,G18*$E$15),2)</f>
        <v>23.59</v>
      </c>
      <c r="I18" s="11">
        <f>ROUND(IF($I$17=$H$17,F18*H18,F18*G18),2)</f>
        <v>32.56</v>
      </c>
      <c r="J18" s="12"/>
      <c r="K18" s="94">
        <f t="shared" ref="K18:K48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16.28</v>
      </c>
      <c r="T18" s="15">
        <f>ROUND(I18-M18,2)</f>
        <v>16.28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268</v>
      </c>
      <c r="C19" s="4" t="s">
        <v>107</v>
      </c>
      <c r="D19" s="125"/>
      <c r="E19" s="16">
        <v>500</v>
      </c>
      <c r="F19" s="56">
        <v>1</v>
      </c>
      <c r="G19" s="17">
        <v>20.55</v>
      </c>
      <c r="H19" s="40">
        <f t="shared" ref="H19:H48" si="1">ROUND(IF($G$17="USD $", G19*$F$15,G19*$E$15),2)</f>
        <v>14.89</v>
      </c>
      <c r="I19" s="41">
        <f t="shared" ref="I19:I48" si="2">ROUND(IF($I$17=$H$17,F19*H19,F19*G19),2)</f>
        <v>20.55</v>
      </c>
      <c r="J19" s="44"/>
      <c r="K19" s="93">
        <f t="shared" si="0"/>
        <v>1</v>
      </c>
      <c r="L19" s="40">
        <f t="shared" ref="L19:L48" si="3">ROUND(IF($L$17=$G$17,G19*($M$14-N19),H19*($M$14-N19)),2)</f>
        <v>10.28</v>
      </c>
      <c r="M19" s="40">
        <f t="shared" ref="M19:M48" si="4">ROUND((K19*L19),2)</f>
        <v>10.28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10.27</v>
      </c>
      <c r="T19" s="54">
        <f t="shared" ref="T19:T48" si="6">ROUND(I19-M19,2)</f>
        <v>10.27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134</v>
      </c>
      <c r="C20" s="6" t="s">
        <v>79</v>
      </c>
      <c r="D20" s="125"/>
      <c r="E20" s="8">
        <v>500</v>
      </c>
      <c r="F20" s="57">
        <v>1</v>
      </c>
      <c r="G20" s="14">
        <v>39.020000000000003</v>
      </c>
      <c r="H20" s="10">
        <f t="shared" si="1"/>
        <v>28.28</v>
      </c>
      <c r="I20" s="11">
        <f t="shared" si="2"/>
        <v>39.020000000000003</v>
      </c>
      <c r="J20" s="44"/>
      <c r="K20" s="94">
        <f t="shared" si="0"/>
        <v>1</v>
      </c>
      <c r="L20" s="10">
        <f t="shared" si="3"/>
        <v>19.510000000000002</v>
      </c>
      <c r="M20" s="10">
        <f t="shared" si="4"/>
        <v>19.510000000000002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19.510000000000002</v>
      </c>
      <c r="T20" s="15">
        <f t="shared" si="6"/>
        <v>19.510000000000002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174</v>
      </c>
      <c r="C21" s="4" t="s">
        <v>119</v>
      </c>
      <c r="D21" s="125"/>
      <c r="E21" s="16">
        <v>1000</v>
      </c>
      <c r="F21" s="56">
        <v>1</v>
      </c>
      <c r="G21" s="17">
        <v>89.34</v>
      </c>
      <c r="H21" s="40">
        <f t="shared" si="1"/>
        <v>64.739999999999995</v>
      </c>
      <c r="I21" s="41">
        <f t="shared" si="2"/>
        <v>89.34</v>
      </c>
      <c r="J21" s="44"/>
      <c r="K21" s="93">
        <f t="shared" si="0"/>
        <v>1</v>
      </c>
      <c r="L21" s="40">
        <f t="shared" si="3"/>
        <v>44.67</v>
      </c>
      <c r="M21" s="40">
        <f t="shared" si="4"/>
        <v>44.67</v>
      </c>
      <c r="N21" s="18"/>
      <c r="O21" s="53"/>
      <c r="P21" s="1"/>
      <c r="Q21" s="17"/>
      <c r="R21" s="42">
        <f t="shared" si="9"/>
        <v>0</v>
      </c>
      <c r="S21" s="54">
        <f t="shared" si="5"/>
        <v>44.67</v>
      </c>
      <c r="T21" s="54">
        <f t="shared" si="6"/>
        <v>44.67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269</v>
      </c>
      <c r="C22" s="6" t="s">
        <v>119</v>
      </c>
      <c r="D22" s="125"/>
      <c r="E22" s="8">
        <v>1000</v>
      </c>
      <c r="F22" s="57">
        <v>1</v>
      </c>
      <c r="G22" s="14">
        <v>113.82</v>
      </c>
      <c r="H22" s="10">
        <f t="shared" si="1"/>
        <v>82.48</v>
      </c>
      <c r="I22" s="11">
        <f t="shared" si="2"/>
        <v>113.82</v>
      </c>
      <c r="J22" s="44"/>
      <c r="K22" s="94">
        <f t="shared" si="0"/>
        <v>1</v>
      </c>
      <c r="L22" s="10">
        <f t="shared" si="3"/>
        <v>56.91</v>
      </c>
      <c r="M22" s="10">
        <f t="shared" si="4"/>
        <v>56.91</v>
      </c>
      <c r="N22" s="13"/>
      <c r="O22" s="53"/>
      <c r="P22" s="3"/>
      <c r="Q22" s="14"/>
      <c r="R22" s="15">
        <f t="shared" si="9"/>
        <v>0</v>
      </c>
      <c r="S22" s="15">
        <f t="shared" si="5"/>
        <v>56.91</v>
      </c>
      <c r="T22" s="15">
        <f t="shared" si="6"/>
        <v>56.91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270</v>
      </c>
      <c r="C23" s="4" t="s">
        <v>271</v>
      </c>
      <c r="D23" s="125"/>
      <c r="E23" s="16">
        <v>1000</v>
      </c>
      <c r="F23" s="56">
        <v>1</v>
      </c>
      <c r="G23" s="17">
        <v>27.83</v>
      </c>
      <c r="H23" s="40">
        <f t="shared" si="1"/>
        <v>20.170000000000002</v>
      </c>
      <c r="I23" s="41">
        <f t="shared" si="2"/>
        <v>27.83</v>
      </c>
      <c r="J23" s="44"/>
      <c r="K23" s="93">
        <f t="shared" si="0"/>
        <v>1</v>
      </c>
      <c r="L23" s="40">
        <f t="shared" si="3"/>
        <v>13.92</v>
      </c>
      <c r="M23" s="40">
        <f t="shared" si="4"/>
        <v>13.92</v>
      </c>
      <c r="N23" s="18"/>
      <c r="O23" s="53"/>
      <c r="P23" s="1"/>
      <c r="Q23" s="17"/>
      <c r="R23" s="42">
        <f t="shared" si="9"/>
        <v>0</v>
      </c>
      <c r="S23" s="54">
        <f t="shared" si="5"/>
        <v>13.91</v>
      </c>
      <c r="T23" s="54">
        <f t="shared" si="6"/>
        <v>13.91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272</v>
      </c>
      <c r="C24" s="6" t="s">
        <v>84</v>
      </c>
      <c r="D24" s="125"/>
      <c r="E24" s="8">
        <v>2000</v>
      </c>
      <c r="F24" s="57">
        <v>1</v>
      </c>
      <c r="G24" s="14">
        <v>127.1</v>
      </c>
      <c r="H24" s="10">
        <f t="shared" si="1"/>
        <v>92.1</v>
      </c>
      <c r="I24" s="11">
        <f t="shared" si="2"/>
        <v>127.1</v>
      </c>
      <c r="J24" s="44"/>
      <c r="K24" s="94">
        <f t="shared" si="0"/>
        <v>1</v>
      </c>
      <c r="L24" s="10">
        <f t="shared" si="3"/>
        <v>76.260000000000005</v>
      </c>
      <c r="M24" s="10">
        <f t="shared" si="4"/>
        <v>76.260000000000005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50.84</v>
      </c>
      <c r="T24" s="15">
        <f t="shared" si="6"/>
        <v>50.84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273</v>
      </c>
      <c r="C25" s="4" t="s">
        <v>86</v>
      </c>
      <c r="D25" s="125"/>
      <c r="E25" s="16">
        <v>2000</v>
      </c>
      <c r="F25" s="56">
        <v>1</v>
      </c>
      <c r="G25" s="17">
        <v>124.45</v>
      </c>
      <c r="H25" s="40">
        <f t="shared" si="1"/>
        <v>90.18</v>
      </c>
      <c r="I25" s="41">
        <f t="shared" si="2"/>
        <v>124.45</v>
      </c>
      <c r="J25" s="44"/>
      <c r="K25" s="93">
        <f t="shared" si="0"/>
        <v>1</v>
      </c>
      <c r="L25" s="40">
        <f t="shared" si="3"/>
        <v>74.67</v>
      </c>
      <c r="M25" s="40">
        <f t="shared" si="4"/>
        <v>74.67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49.78</v>
      </c>
      <c r="T25" s="54">
        <f t="shared" si="6"/>
        <v>49.78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274</v>
      </c>
      <c r="C26" s="6" t="s">
        <v>88</v>
      </c>
      <c r="D26" s="125"/>
      <c r="E26" s="8">
        <v>2000</v>
      </c>
      <c r="F26" s="57">
        <v>1</v>
      </c>
      <c r="G26" s="14">
        <v>83.2</v>
      </c>
      <c r="H26" s="10">
        <f t="shared" si="1"/>
        <v>60.29</v>
      </c>
      <c r="I26" s="11">
        <f t="shared" si="2"/>
        <v>83.2</v>
      </c>
      <c r="J26" s="44"/>
      <c r="K26" s="94">
        <f t="shared" si="0"/>
        <v>1</v>
      </c>
      <c r="L26" s="10">
        <f t="shared" si="3"/>
        <v>49.92</v>
      </c>
      <c r="M26" s="10">
        <f t="shared" si="4"/>
        <v>49.92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33.28</v>
      </c>
      <c r="T26" s="15">
        <f t="shared" si="6"/>
        <v>33.28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275</v>
      </c>
      <c r="C27" s="4" t="s">
        <v>242</v>
      </c>
      <c r="D27" s="125"/>
      <c r="E27" s="16" t="s">
        <v>93</v>
      </c>
      <c r="F27" s="56">
        <v>1</v>
      </c>
      <c r="G27" s="17">
        <v>6526.48</v>
      </c>
      <c r="H27" s="40">
        <f t="shared" si="1"/>
        <v>4729.33</v>
      </c>
      <c r="I27" s="41">
        <f t="shared" si="2"/>
        <v>6526.48</v>
      </c>
      <c r="J27" s="44"/>
      <c r="K27" s="93">
        <f t="shared" si="0"/>
        <v>1</v>
      </c>
      <c r="L27" s="40">
        <f t="shared" si="3"/>
        <v>3263.24</v>
      </c>
      <c r="M27" s="40">
        <f t="shared" si="4"/>
        <v>3263.24</v>
      </c>
      <c r="N27" s="18"/>
      <c r="O27" s="53"/>
      <c r="P27" s="1"/>
      <c r="Q27" s="17"/>
      <c r="R27" s="42">
        <f t="shared" si="9"/>
        <v>0</v>
      </c>
      <c r="S27" s="54">
        <f t="shared" si="5"/>
        <v>3263.24</v>
      </c>
      <c r="T27" s="54">
        <f t="shared" si="6"/>
        <v>3263.24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276</v>
      </c>
      <c r="C28" s="6" t="s">
        <v>277</v>
      </c>
      <c r="D28" s="125"/>
      <c r="E28" s="8" t="s">
        <v>93</v>
      </c>
      <c r="F28" s="57">
        <v>2</v>
      </c>
      <c r="G28" s="14">
        <v>645.41999999999996</v>
      </c>
      <c r="H28" s="10">
        <f t="shared" si="1"/>
        <v>467.7</v>
      </c>
      <c r="I28" s="11">
        <f t="shared" si="2"/>
        <v>1290.8399999999999</v>
      </c>
      <c r="J28" s="44"/>
      <c r="K28" s="94">
        <f t="shared" si="0"/>
        <v>2</v>
      </c>
      <c r="L28" s="10">
        <f t="shared" si="3"/>
        <v>322.70999999999998</v>
      </c>
      <c r="M28" s="10">
        <f t="shared" si="4"/>
        <v>645.41999999999996</v>
      </c>
      <c r="N28" s="13"/>
      <c r="O28" s="53"/>
      <c r="P28" s="3"/>
      <c r="Q28" s="14"/>
      <c r="R28" s="15">
        <f t="shared" si="9"/>
        <v>0</v>
      </c>
      <c r="S28" s="15">
        <f t="shared" si="5"/>
        <v>322.70999999999998</v>
      </c>
      <c r="T28" s="15">
        <f t="shared" si="6"/>
        <v>645.41999999999996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278</v>
      </c>
      <c r="C29" s="4" t="s">
        <v>99</v>
      </c>
      <c r="D29" s="125"/>
      <c r="E29" s="16" t="s">
        <v>93</v>
      </c>
      <c r="F29" s="56">
        <v>1</v>
      </c>
      <c r="G29" s="17">
        <v>9031.2099999999991</v>
      </c>
      <c r="H29" s="40">
        <f>ROUND(IF($G$17="USD $", G29*$F$15,G29*$E$15),2)</f>
        <v>6544.36</v>
      </c>
      <c r="I29" s="41">
        <f>ROUND(IF($I$17=$H$17,F29*H29,F29*G29),2)</f>
        <v>9031.2099999999991</v>
      </c>
      <c r="J29" s="44"/>
      <c r="K29" s="93">
        <f t="shared" si="0"/>
        <v>1</v>
      </c>
      <c r="L29" s="40">
        <f t="shared" si="3"/>
        <v>4515.6099999999997</v>
      </c>
      <c r="M29" s="40">
        <f>ROUND((K29*L29),2)</f>
        <v>4515.6099999999997</v>
      </c>
      <c r="N29" s="18"/>
      <c r="O29" s="53"/>
      <c r="P29" s="1"/>
      <c r="Q29" s="17"/>
      <c r="R29" s="42">
        <f t="shared" si="9"/>
        <v>0</v>
      </c>
      <c r="S29" s="54">
        <f t="shared" si="5"/>
        <v>4515.6000000000004</v>
      </c>
      <c r="T29" s="54">
        <f t="shared" si="6"/>
        <v>4515.6000000000004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279</v>
      </c>
      <c r="C30" s="6" t="s">
        <v>100</v>
      </c>
      <c r="D30" s="125"/>
      <c r="E30" s="8" t="s">
        <v>93</v>
      </c>
      <c r="F30" s="57">
        <v>6</v>
      </c>
      <c r="G30" s="14">
        <v>560.99</v>
      </c>
      <c r="H30" s="10">
        <f t="shared" si="1"/>
        <v>406.51</v>
      </c>
      <c r="I30" s="11">
        <f t="shared" si="2"/>
        <v>3365.94</v>
      </c>
      <c r="J30" s="44"/>
      <c r="K30" s="94">
        <f t="shared" si="0"/>
        <v>6</v>
      </c>
      <c r="L30" s="10">
        <f t="shared" si="3"/>
        <v>392.69</v>
      </c>
      <c r="M30" s="10">
        <f t="shared" si="4"/>
        <v>2356.14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168.3</v>
      </c>
      <c r="T30" s="15">
        <f t="shared" si="6"/>
        <v>1009.8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280</v>
      </c>
      <c r="C31" s="4" t="s">
        <v>281</v>
      </c>
      <c r="D31" s="125"/>
      <c r="E31" s="16" t="s">
        <v>93</v>
      </c>
      <c r="F31" s="56">
        <v>6</v>
      </c>
      <c r="G31" s="17">
        <v>2853.33</v>
      </c>
      <c r="H31" s="40">
        <f t="shared" si="1"/>
        <v>2067.63</v>
      </c>
      <c r="I31" s="41">
        <f t="shared" si="2"/>
        <v>17119.98</v>
      </c>
      <c r="J31" s="44"/>
      <c r="K31" s="93">
        <f t="shared" si="0"/>
        <v>6</v>
      </c>
      <c r="L31" s="40">
        <f t="shared" si="3"/>
        <v>1426.67</v>
      </c>
      <c r="M31" s="40">
        <f t="shared" si="4"/>
        <v>8560.02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1426.66</v>
      </c>
      <c r="T31" s="54">
        <f t="shared" si="6"/>
        <v>8559.9599999999991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282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283</v>
      </c>
      <c r="C33" s="4" t="s">
        <v>115</v>
      </c>
      <c r="D33" s="125"/>
      <c r="E33" s="16" t="s">
        <v>93</v>
      </c>
      <c r="F33" s="56">
        <v>2</v>
      </c>
      <c r="G33" s="17">
        <v>354.68</v>
      </c>
      <c r="H33" s="40">
        <f t="shared" si="1"/>
        <v>257.01</v>
      </c>
      <c r="I33" s="41">
        <f t="shared" si="2"/>
        <v>709.36</v>
      </c>
      <c r="J33" s="44"/>
      <c r="K33" s="93">
        <f t="shared" si="0"/>
        <v>2</v>
      </c>
      <c r="L33" s="40">
        <f t="shared" si="3"/>
        <v>248.28</v>
      </c>
      <c r="M33" s="40">
        <f t="shared" si="4"/>
        <v>496.56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106.4</v>
      </c>
      <c r="T33" s="54">
        <f t="shared" si="6"/>
        <v>212.8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284</v>
      </c>
      <c r="C34" s="6" t="s">
        <v>115</v>
      </c>
      <c r="D34" s="125"/>
      <c r="E34" s="8" t="s">
        <v>93</v>
      </c>
      <c r="F34" s="57">
        <v>1</v>
      </c>
      <c r="G34" s="14">
        <v>225.25</v>
      </c>
      <c r="H34" s="10">
        <f t="shared" si="1"/>
        <v>163.22</v>
      </c>
      <c r="I34" s="11">
        <f t="shared" si="2"/>
        <v>225.25</v>
      </c>
      <c r="J34" s="44"/>
      <c r="K34" s="94">
        <f t="shared" si="0"/>
        <v>1</v>
      </c>
      <c r="L34" s="10">
        <f t="shared" si="3"/>
        <v>157.68</v>
      </c>
      <c r="M34" s="10">
        <f t="shared" si="4"/>
        <v>157.68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67.569999999999993</v>
      </c>
      <c r="T34" s="15">
        <f t="shared" si="6"/>
        <v>67.569999999999993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285</v>
      </c>
      <c r="C35" s="4" t="s">
        <v>115</v>
      </c>
      <c r="D35" s="125"/>
      <c r="E35" s="16" t="s">
        <v>93</v>
      </c>
      <c r="F35" s="56">
        <v>1</v>
      </c>
      <c r="G35" s="17">
        <v>225.25</v>
      </c>
      <c r="H35" s="40">
        <f t="shared" si="1"/>
        <v>163.22</v>
      </c>
      <c r="I35" s="41">
        <f t="shared" si="2"/>
        <v>225.25</v>
      </c>
      <c r="J35" s="44"/>
      <c r="K35" s="93">
        <f t="shared" si="0"/>
        <v>1</v>
      </c>
      <c r="L35" s="40">
        <f t="shared" si="3"/>
        <v>157.68</v>
      </c>
      <c r="M35" s="40">
        <f t="shared" si="4"/>
        <v>157.68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67.569999999999993</v>
      </c>
      <c r="T35" s="54">
        <f t="shared" si="6"/>
        <v>67.569999999999993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286</v>
      </c>
      <c r="C36" s="6" t="s">
        <v>114</v>
      </c>
      <c r="D36" s="125"/>
      <c r="E36" s="8" t="s">
        <v>93</v>
      </c>
      <c r="F36" s="57">
        <v>2</v>
      </c>
      <c r="G36" s="14">
        <v>318.37</v>
      </c>
      <c r="H36" s="10">
        <f t="shared" si="1"/>
        <v>230.7</v>
      </c>
      <c r="I36" s="11">
        <f t="shared" si="2"/>
        <v>636.74</v>
      </c>
      <c r="J36" s="44"/>
      <c r="K36" s="94">
        <f t="shared" si="0"/>
        <v>2</v>
      </c>
      <c r="L36" s="10">
        <f t="shared" si="3"/>
        <v>222.86</v>
      </c>
      <c r="M36" s="10">
        <f t="shared" si="4"/>
        <v>445.72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95.51</v>
      </c>
      <c r="T36" s="15">
        <f t="shared" si="6"/>
        <v>191.02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287</v>
      </c>
      <c r="C37" s="4" t="s">
        <v>288</v>
      </c>
      <c r="D37" s="125"/>
      <c r="E37" s="16" t="s">
        <v>93</v>
      </c>
      <c r="F37" s="56">
        <v>1</v>
      </c>
      <c r="G37" s="17">
        <v>62.01</v>
      </c>
      <c r="H37" s="40">
        <f t="shared" si="1"/>
        <v>44.93</v>
      </c>
      <c r="I37" s="41">
        <f t="shared" si="2"/>
        <v>62.01</v>
      </c>
      <c r="J37" s="44"/>
      <c r="K37" s="93">
        <f t="shared" si="0"/>
        <v>1</v>
      </c>
      <c r="L37" s="40">
        <f t="shared" si="3"/>
        <v>43.41</v>
      </c>
      <c r="M37" s="40">
        <f t="shared" si="4"/>
        <v>43.41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18.600000000000001</v>
      </c>
      <c r="T37" s="54">
        <f t="shared" si="6"/>
        <v>18.600000000000001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289</v>
      </c>
      <c r="C38" s="6" t="s">
        <v>167</v>
      </c>
      <c r="D38" s="125"/>
      <c r="E38" s="8" t="s">
        <v>93</v>
      </c>
      <c r="F38" s="57">
        <v>3</v>
      </c>
      <c r="G38" s="14">
        <v>2089.04</v>
      </c>
      <c r="H38" s="10">
        <f t="shared" si="1"/>
        <v>1513.8</v>
      </c>
      <c r="I38" s="11">
        <f t="shared" si="2"/>
        <v>6267.12</v>
      </c>
      <c r="J38" s="44"/>
      <c r="K38" s="94">
        <f t="shared" si="0"/>
        <v>3</v>
      </c>
      <c r="L38" s="10">
        <f t="shared" si="3"/>
        <v>1462.33</v>
      </c>
      <c r="M38" s="10">
        <f t="shared" si="4"/>
        <v>4386.99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626.71</v>
      </c>
      <c r="T38" s="15">
        <f t="shared" si="6"/>
        <v>1880.13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225</v>
      </c>
      <c r="C39" s="4" t="s">
        <v>164</v>
      </c>
      <c r="D39" s="125"/>
      <c r="E39" s="16" t="s">
        <v>93</v>
      </c>
      <c r="F39" s="56">
        <v>3</v>
      </c>
      <c r="G39" s="17">
        <v>188.57</v>
      </c>
      <c r="H39" s="40">
        <f t="shared" si="1"/>
        <v>136.63999999999999</v>
      </c>
      <c r="I39" s="41">
        <f t="shared" si="2"/>
        <v>565.71</v>
      </c>
      <c r="J39" s="44"/>
      <c r="K39" s="93">
        <f t="shared" si="0"/>
        <v>3</v>
      </c>
      <c r="L39" s="40">
        <f t="shared" si="3"/>
        <v>132</v>
      </c>
      <c r="M39" s="40">
        <f t="shared" si="4"/>
        <v>396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56.57</v>
      </c>
      <c r="T39" s="54">
        <f t="shared" si="6"/>
        <v>169.71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38</v>
      </c>
      <c r="G49" s="83">
        <f>SUM(G18:G48)</f>
        <v>23738.47</v>
      </c>
      <c r="H49" s="84">
        <f>SUM(H18:H48)</f>
        <v>17201.77</v>
      </c>
      <c r="I49" s="85">
        <f>SUM(I18:I48)</f>
        <v>46683.759999999995</v>
      </c>
      <c r="J49" s="86"/>
      <c r="K49" s="87">
        <f>SUM(K18:K48)</f>
        <v>38</v>
      </c>
      <c r="L49" s="84">
        <f>SUM(L18:L48)</f>
        <v>12707.580000000002</v>
      </c>
      <c r="M49" s="85">
        <f>SUM(M18:M48)</f>
        <v>25786.89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11030.89</v>
      </c>
      <c r="T49" s="85">
        <f>SUM(T18:T48)</f>
        <v>20896.869999999995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4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0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allowBlank="1" showInputMessage="1" showErrorMessage="1" sqref="G17 L17 Q17 Q14" xr:uid="{C93FE213-2F18-4C4C-A0A0-FA31B09373DC}">
      <formula1>$Y$11:$Y$12</formula1>
    </dataValidation>
    <dataValidation type="list" allowBlank="1" showInputMessage="1" showErrorMessage="1" sqref="I13" xr:uid="{FF59BB84-ED42-4985-86FB-6AE7C31F5A1E}">
      <formula1>$Y$13:$Y$14</formula1>
    </dataValidation>
    <dataValidation type="list" allowBlank="1" showInputMessage="1" showErrorMessage="1" sqref="J13" xr:uid="{191AF983-F49F-466E-8A17-107195F8ED8C}">
      <formula1>$L$9:$L$9</formula1>
    </dataValidation>
    <dataValidation type="list" showInputMessage="1" showErrorMessage="1" sqref="E18:E48" xr:uid="{A06BC049-48F9-4427-B378-B062C5F47F35}">
      <formula1>$Z$18:$Z$29</formula1>
    </dataValidation>
  </dataValidations>
  <printOptions verticalCentered="1"/>
  <pageMargins left="0.2" right="0.2" top="0.25" bottom="0.25" header="0.05" footer="0.05"/>
  <pageSetup scale="4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799FE-495E-46AB-BAB1-46DC329FD268}">
  <sheetPr>
    <pageSetUpPr fitToPage="1"/>
  </sheetPr>
  <dimension ref="A1:AB51"/>
  <sheetViews>
    <sheetView tabSelected="1" zoomScale="85" zoomScaleNormal="85" workbookViewId="0">
      <pane ySplit="17" topLeftCell="A18" activePane="bottomLeft" state="frozen"/>
      <selection pane="bottomLeft" activeCell="G5" sqref="G5:H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447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448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449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450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>
        <v>123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0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allowBlank="1" showInputMessage="1" showErrorMessage="1" sqref="G17 L17 Q17 Q14" xr:uid="{9EBA1339-EDD4-440F-B1CC-B060C77E2C2E}">
      <formula1>$Y$11:$Y$12</formula1>
    </dataValidation>
    <dataValidation type="list" allowBlank="1" showInputMessage="1" showErrorMessage="1" sqref="I13" xr:uid="{54EB867C-C65F-449D-A4F1-4A4A2FF70066}">
      <formula1>$Y$13:$Y$14</formula1>
    </dataValidation>
    <dataValidation type="list" allowBlank="1" showInputMessage="1" showErrorMessage="1" sqref="J13" xr:uid="{436CC7A1-A839-4756-8CDE-C5367BC465DE}">
      <formula1>$L$9:$L$9</formula1>
    </dataValidation>
    <dataValidation type="list" showInputMessage="1" showErrorMessage="1" sqref="E18:E48" xr:uid="{C85990CA-92CF-4E61-99FD-CCD6BB46E68F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64AC-FF3E-47E5-934E-E38B80509B20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457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459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0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showInputMessage="1" showErrorMessage="1" sqref="E18:E48" xr:uid="{E9B10B3A-8B4A-4AC4-86FB-BCFEC01E45F6}">
      <formula1>$Z$18:$Z$29</formula1>
    </dataValidation>
    <dataValidation type="list" allowBlank="1" showInputMessage="1" showErrorMessage="1" sqref="J13" xr:uid="{C00CAE2C-217B-4EA8-BFDE-B8E79F927B07}">
      <formula1>$L$9:$L$9</formula1>
    </dataValidation>
    <dataValidation type="list" allowBlank="1" showInputMessage="1" showErrorMessage="1" sqref="I13" xr:uid="{5F720FD9-22C2-4E14-BB4B-7D01115E6EE3}">
      <formula1>$Y$13:$Y$14</formula1>
    </dataValidation>
    <dataValidation type="list" allowBlank="1" showInputMessage="1" showErrorMessage="1" sqref="G17 L17 Q17 Q14" xr:uid="{B78B6E45-6C12-4715-8632-324EFBF6265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9DAD-D27F-473B-B11C-E099AA46863B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C25" sqref="C2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0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allowBlank="1" showInputMessage="1" showErrorMessage="1" sqref="G17 L17 Q17 Q14" xr:uid="{AA42B993-1625-423A-BC4D-D0090541F7B2}">
      <formula1>$Y$11:$Y$12</formula1>
    </dataValidation>
    <dataValidation type="list" allowBlank="1" showInputMessage="1" showErrorMessage="1" sqref="I13" xr:uid="{82E123C0-E4B6-4ADD-889F-D9468701048A}">
      <formula1>$Y$13:$Y$14</formula1>
    </dataValidation>
    <dataValidation type="list" allowBlank="1" showInputMessage="1" showErrorMessage="1" sqref="J13" xr:uid="{01DAA905-2F20-4CCB-B142-C753B822D778}">
      <formula1>$L$9:$L$9</formula1>
    </dataValidation>
    <dataValidation type="list" showInputMessage="1" showErrorMessage="1" sqref="E18:E48" xr:uid="{B976B4E0-A0B7-4D64-90CF-755B3A4D6D4C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5150-456C-4B7A-A582-9EAC65B2252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27" sqref="G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466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0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showInputMessage="1" showErrorMessage="1" sqref="E18:E48" xr:uid="{DFBBD39B-B2D7-47B1-A76D-4319EF6415D3}">
      <formula1>$Z$18:$Z$29</formula1>
    </dataValidation>
    <dataValidation type="list" allowBlank="1" showInputMessage="1" showErrorMessage="1" sqref="J13" xr:uid="{58671E53-D798-456B-AC63-BCF20EE36AAF}">
      <formula1>$L$9:$L$9</formula1>
    </dataValidation>
    <dataValidation type="list" allowBlank="1" showInputMessage="1" showErrorMessage="1" sqref="I13" xr:uid="{AA25335D-9E02-40C8-8753-604B1AF2808B}">
      <formula1>$Y$13:$Y$14</formula1>
    </dataValidation>
    <dataValidation type="list" allowBlank="1" showInputMessage="1" showErrorMessage="1" sqref="G17 L17 Q17 Q14" xr:uid="{848A7762-848F-42E7-8700-992707AFE071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C254-7091-4A2E-A463-3F7A38A78B2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24" sqref="N2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170347.66999999998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91206.510000000009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79141.159999999974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468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0.46458610205821999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79141.16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470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91206.510000000009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471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1</v>
      </c>
      <c r="G22" s="14">
        <v>100.38</v>
      </c>
      <c r="H22" s="10">
        <f t="shared" si="1"/>
        <v>72.739999999999995</v>
      </c>
      <c r="I22" s="11">
        <f t="shared" si="2"/>
        <v>100.38</v>
      </c>
      <c r="J22" s="44"/>
      <c r="K22" s="94">
        <f t="shared" si="0"/>
        <v>1</v>
      </c>
      <c r="L22" s="10">
        <f t="shared" si="3"/>
        <v>50.19</v>
      </c>
      <c r="M22" s="10">
        <f t="shared" si="4"/>
        <v>50.19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50.19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474</v>
      </c>
      <c r="C23" s="4" t="s">
        <v>91</v>
      </c>
      <c r="D23" s="125"/>
      <c r="E23" s="16">
        <v>2000</v>
      </c>
      <c r="F23" s="56">
        <v>1</v>
      </c>
      <c r="G23" s="17">
        <v>67.45</v>
      </c>
      <c r="H23" s="40">
        <f t="shared" si="1"/>
        <v>48.88</v>
      </c>
      <c r="I23" s="41">
        <f t="shared" si="2"/>
        <v>67.45</v>
      </c>
      <c r="J23" s="44"/>
      <c r="K23" s="93">
        <f t="shared" si="0"/>
        <v>1</v>
      </c>
      <c r="L23" s="40">
        <f t="shared" si="3"/>
        <v>40.47</v>
      </c>
      <c r="M23" s="40">
        <f t="shared" si="4"/>
        <v>40.47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26.98</v>
      </c>
      <c r="T23" s="54">
        <f t="shared" si="6"/>
        <v>26.98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478</v>
      </c>
      <c r="C28" s="6" t="s">
        <v>479</v>
      </c>
      <c r="D28" s="125"/>
      <c r="E28" s="8" t="s">
        <v>93</v>
      </c>
      <c r="F28" s="57">
        <v>1</v>
      </c>
      <c r="G28" s="14">
        <v>12151.17</v>
      </c>
      <c r="H28" s="10">
        <f t="shared" si="1"/>
        <v>8805.2000000000007</v>
      </c>
      <c r="I28" s="11">
        <f t="shared" si="2"/>
        <v>12151.17</v>
      </c>
      <c r="J28" s="44"/>
      <c r="K28" s="94">
        <f t="shared" si="0"/>
        <v>1</v>
      </c>
      <c r="L28" s="10">
        <f t="shared" si="3"/>
        <v>7290.7</v>
      </c>
      <c r="M28" s="10">
        <f t="shared" si="4"/>
        <v>7290.7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4860.47</v>
      </c>
      <c r="T28" s="15">
        <f t="shared" si="6"/>
        <v>4860.47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480</v>
      </c>
      <c r="C29" s="4" t="s">
        <v>481</v>
      </c>
      <c r="D29" s="125"/>
      <c r="E29" s="16" t="s">
        <v>93</v>
      </c>
      <c r="F29" s="56">
        <v>1</v>
      </c>
      <c r="G29" s="17">
        <v>4785.91</v>
      </c>
      <c r="H29" s="40">
        <f>ROUND(IF($G$17="USD $", G29*$F$15,G29*$E$15),2)</f>
        <v>3468.05</v>
      </c>
      <c r="I29" s="41">
        <f>ROUND(IF($I$17=$H$17,F29*H29,F29*G29),2)</f>
        <v>4785.91</v>
      </c>
      <c r="J29" s="44"/>
      <c r="K29" s="93">
        <f t="shared" si="0"/>
        <v>1</v>
      </c>
      <c r="L29" s="40">
        <f t="shared" si="3"/>
        <v>2871.55</v>
      </c>
      <c r="M29" s="40">
        <f>ROUND((K29*L29),2)</f>
        <v>2871.55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1914.36</v>
      </c>
      <c r="T29" s="54">
        <f t="shared" si="6"/>
        <v>1914.36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111</v>
      </c>
      <c r="C30" s="6" t="s">
        <v>108</v>
      </c>
      <c r="D30" s="125"/>
      <c r="E30" s="8" t="s">
        <v>93</v>
      </c>
      <c r="F30" s="57">
        <v>1</v>
      </c>
      <c r="G30" s="14">
        <v>14678.64</v>
      </c>
      <c r="H30" s="10">
        <f t="shared" si="1"/>
        <v>10636.7</v>
      </c>
      <c r="I30" s="11">
        <f t="shared" si="2"/>
        <v>14678.64</v>
      </c>
      <c r="J30" s="44"/>
      <c r="K30" s="94">
        <f t="shared" si="0"/>
        <v>1</v>
      </c>
      <c r="L30" s="10">
        <f t="shared" si="3"/>
        <v>8807.18</v>
      </c>
      <c r="M30" s="10">
        <f t="shared" si="4"/>
        <v>8807.18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5871.46</v>
      </c>
      <c r="T30" s="15">
        <f t="shared" si="6"/>
        <v>5871.46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482</v>
      </c>
      <c r="C31" s="4" t="s">
        <v>242</v>
      </c>
      <c r="D31" s="125"/>
      <c r="E31" s="16" t="s">
        <v>93</v>
      </c>
      <c r="F31" s="56">
        <v>1</v>
      </c>
      <c r="G31" s="17">
        <v>12255.85</v>
      </c>
      <c r="H31" s="40">
        <f t="shared" si="1"/>
        <v>8881.0499999999993</v>
      </c>
      <c r="I31" s="41">
        <f t="shared" si="2"/>
        <v>12255.85</v>
      </c>
      <c r="J31" s="44"/>
      <c r="K31" s="93">
        <f t="shared" si="0"/>
        <v>1</v>
      </c>
      <c r="L31" s="40">
        <f t="shared" si="3"/>
        <v>6127.93</v>
      </c>
      <c r="M31" s="40">
        <f t="shared" si="4"/>
        <v>6127.93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6127.92</v>
      </c>
      <c r="T31" s="54">
        <f t="shared" si="6"/>
        <v>6127.92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483</v>
      </c>
      <c r="C33" s="4" t="s">
        <v>99</v>
      </c>
      <c r="D33" s="125"/>
      <c r="E33" s="16" t="s">
        <v>93</v>
      </c>
      <c r="F33" s="56">
        <v>1</v>
      </c>
      <c r="G33" s="17">
        <v>7305.08</v>
      </c>
      <c r="H33" s="40">
        <f t="shared" si="1"/>
        <v>5293.54</v>
      </c>
      <c r="I33" s="41">
        <f t="shared" si="2"/>
        <v>7305.08</v>
      </c>
      <c r="J33" s="44"/>
      <c r="K33" s="93">
        <f t="shared" si="0"/>
        <v>1</v>
      </c>
      <c r="L33" s="40">
        <f t="shared" si="3"/>
        <v>3652.54</v>
      </c>
      <c r="M33" s="40">
        <f t="shared" si="4"/>
        <v>3652.54</v>
      </c>
      <c r="N33" s="18"/>
      <c r="O33" s="53"/>
      <c r="P33" s="1"/>
      <c r="Q33" s="17"/>
      <c r="R33" s="42">
        <f t="shared" si="9"/>
        <v>0</v>
      </c>
      <c r="S33" s="54">
        <f t="shared" si="5"/>
        <v>3652.54</v>
      </c>
      <c r="T33" s="54">
        <f t="shared" si="6"/>
        <v>3652.54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112</v>
      </c>
      <c r="C34" s="6" t="s">
        <v>109</v>
      </c>
      <c r="D34" s="125"/>
      <c r="E34" s="8" t="s">
        <v>93</v>
      </c>
      <c r="F34" s="57">
        <v>6</v>
      </c>
      <c r="G34" s="14">
        <v>2348.85</v>
      </c>
      <c r="H34" s="10">
        <f t="shared" si="1"/>
        <v>1702.07</v>
      </c>
      <c r="I34" s="11">
        <f t="shared" si="2"/>
        <v>14093.1</v>
      </c>
      <c r="J34" s="44"/>
      <c r="K34" s="94">
        <f t="shared" si="0"/>
        <v>6</v>
      </c>
      <c r="L34" s="10">
        <f t="shared" si="3"/>
        <v>1644.2</v>
      </c>
      <c r="M34" s="10">
        <f t="shared" si="4"/>
        <v>9865.2000000000007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704.65</v>
      </c>
      <c r="T34" s="15">
        <f t="shared" si="6"/>
        <v>4227.8999999999996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443</v>
      </c>
      <c r="C35" s="4" t="s">
        <v>444</v>
      </c>
      <c r="D35" s="125"/>
      <c r="E35" s="16" t="s">
        <v>93</v>
      </c>
      <c r="F35" s="56">
        <v>6</v>
      </c>
      <c r="G35" s="17">
        <v>17167.310000000001</v>
      </c>
      <c r="H35" s="40">
        <f t="shared" si="1"/>
        <v>12440.08</v>
      </c>
      <c r="I35" s="41">
        <f t="shared" si="2"/>
        <v>103003.86</v>
      </c>
      <c r="J35" s="44"/>
      <c r="K35" s="93">
        <f t="shared" si="0"/>
        <v>6</v>
      </c>
      <c r="L35" s="40">
        <f t="shared" si="3"/>
        <v>8583.66</v>
      </c>
      <c r="M35" s="40">
        <f t="shared" si="4"/>
        <v>51501.96</v>
      </c>
      <c r="N35" s="18"/>
      <c r="O35" s="53"/>
      <c r="P35" s="1"/>
      <c r="Q35" s="17"/>
      <c r="R35" s="42">
        <f t="shared" si="9"/>
        <v>0</v>
      </c>
      <c r="S35" s="54">
        <f t="shared" si="5"/>
        <v>8583.65</v>
      </c>
      <c r="T35" s="54">
        <f t="shared" si="6"/>
        <v>51501.9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72177.78</v>
      </c>
      <c r="H49" s="84">
        <f>SUM(H18:H48)</f>
        <v>52302.76</v>
      </c>
      <c r="I49" s="85">
        <f>SUM(I18:I48)</f>
        <v>170347.66999999998</v>
      </c>
      <c r="J49" s="86"/>
      <c r="K49" s="87">
        <f>SUM(K18:K48)</f>
        <v>30</v>
      </c>
      <c r="L49" s="84">
        <f>SUM(L18:L48)</f>
        <v>39772.660000000003</v>
      </c>
      <c r="M49" s="85">
        <f>SUM(M18:M48)</f>
        <v>91206.510000000009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32405.120000000003</v>
      </c>
      <c r="T49" s="85">
        <f>SUM(T18:T48)</f>
        <v>79141.16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0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allowBlank="1" showInputMessage="1" showErrorMessage="1" sqref="G17 L17 Q17 Q14" xr:uid="{6A865AF9-2C71-4612-8D34-9A4D675188AD}">
      <formula1>$Y$11:$Y$12</formula1>
    </dataValidation>
    <dataValidation type="list" allowBlank="1" showInputMessage="1" showErrorMessage="1" sqref="I13" xr:uid="{F891D00F-FE5F-45AB-B817-CDC2FECAB756}">
      <formula1>$Y$13:$Y$14</formula1>
    </dataValidation>
    <dataValidation type="list" allowBlank="1" showInputMessage="1" showErrorMessage="1" sqref="J13" xr:uid="{5C3C76CB-DDBA-4370-9340-00C5C8ED39FD}">
      <formula1>$L$9:$L$9</formula1>
    </dataValidation>
    <dataValidation type="list" showInputMessage="1" showErrorMessage="1" sqref="E18:E48" xr:uid="{D2E55717-785A-4584-972A-E4C4BC0055E1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3954-09B2-435A-9ECE-065A41BF7A9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484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170347.66999999998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91199.77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79147.89999999998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0.46462566819962953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486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79147.899999999994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487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91199.77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471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1</v>
      </c>
      <c r="G22" s="14">
        <v>100.38</v>
      </c>
      <c r="H22" s="10">
        <f t="shared" si="1"/>
        <v>72.739999999999995</v>
      </c>
      <c r="I22" s="11">
        <f t="shared" si="2"/>
        <v>100.38</v>
      </c>
      <c r="J22" s="44"/>
      <c r="K22" s="94">
        <f t="shared" si="0"/>
        <v>1</v>
      </c>
      <c r="L22" s="10">
        <f t="shared" si="3"/>
        <v>50.19</v>
      </c>
      <c r="M22" s="10">
        <f t="shared" si="4"/>
        <v>50.19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50.19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474</v>
      </c>
      <c r="C23" s="4" t="s">
        <v>91</v>
      </c>
      <c r="D23" s="125"/>
      <c r="E23" s="16">
        <v>2000</v>
      </c>
      <c r="F23" s="56">
        <v>1</v>
      </c>
      <c r="G23" s="17">
        <v>67.45</v>
      </c>
      <c r="H23" s="40">
        <f t="shared" si="1"/>
        <v>48.88</v>
      </c>
      <c r="I23" s="41">
        <f t="shared" si="2"/>
        <v>67.45</v>
      </c>
      <c r="J23" s="44"/>
      <c r="K23" s="93">
        <f t="shared" si="0"/>
        <v>1</v>
      </c>
      <c r="L23" s="40">
        <f t="shared" si="3"/>
        <v>33.729999999999997</v>
      </c>
      <c r="M23" s="40">
        <f t="shared" si="4"/>
        <v>33.729999999999997</v>
      </c>
      <c r="N23" s="18"/>
      <c r="O23" s="53"/>
      <c r="P23" s="1"/>
      <c r="Q23" s="17"/>
      <c r="R23" s="42">
        <f t="shared" si="9"/>
        <v>0</v>
      </c>
      <c r="S23" s="54">
        <f t="shared" si="5"/>
        <v>33.72</v>
      </c>
      <c r="T23" s="54">
        <f t="shared" si="6"/>
        <v>33.72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478</v>
      </c>
      <c r="C28" s="6" t="s">
        <v>479</v>
      </c>
      <c r="D28" s="125"/>
      <c r="E28" s="8" t="s">
        <v>93</v>
      </c>
      <c r="F28" s="57">
        <v>1</v>
      </c>
      <c r="G28" s="14">
        <v>12151.17</v>
      </c>
      <c r="H28" s="10">
        <f t="shared" si="1"/>
        <v>8805.2000000000007</v>
      </c>
      <c r="I28" s="11">
        <f t="shared" si="2"/>
        <v>12151.17</v>
      </c>
      <c r="J28" s="44"/>
      <c r="K28" s="94">
        <f t="shared" si="0"/>
        <v>1</v>
      </c>
      <c r="L28" s="10">
        <f t="shared" si="3"/>
        <v>7290.7</v>
      </c>
      <c r="M28" s="10">
        <f t="shared" si="4"/>
        <v>7290.7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4860.47</v>
      </c>
      <c r="T28" s="15">
        <f t="shared" si="6"/>
        <v>4860.47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480</v>
      </c>
      <c r="C29" s="4" t="s">
        <v>481</v>
      </c>
      <c r="D29" s="125"/>
      <c r="E29" s="16" t="s">
        <v>93</v>
      </c>
      <c r="F29" s="56">
        <v>1</v>
      </c>
      <c r="G29" s="17">
        <v>4785.91</v>
      </c>
      <c r="H29" s="40">
        <f>ROUND(IF($G$17="USD $", G29*$F$15,G29*$E$15),2)</f>
        <v>3468.05</v>
      </c>
      <c r="I29" s="41">
        <f>ROUND(IF($I$17=$H$17,F29*H29,F29*G29),2)</f>
        <v>4785.91</v>
      </c>
      <c r="J29" s="44"/>
      <c r="K29" s="93">
        <f t="shared" si="0"/>
        <v>1</v>
      </c>
      <c r="L29" s="40">
        <f t="shared" si="3"/>
        <v>2871.55</v>
      </c>
      <c r="M29" s="40">
        <f>ROUND((K29*L29),2)</f>
        <v>2871.55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1914.36</v>
      </c>
      <c r="T29" s="54">
        <f t="shared" si="6"/>
        <v>1914.36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111</v>
      </c>
      <c r="C30" s="6" t="s">
        <v>108</v>
      </c>
      <c r="D30" s="125"/>
      <c r="E30" s="8" t="s">
        <v>93</v>
      </c>
      <c r="F30" s="57">
        <v>1</v>
      </c>
      <c r="G30" s="14">
        <v>14678.64</v>
      </c>
      <c r="H30" s="10">
        <f t="shared" si="1"/>
        <v>10636.7</v>
      </c>
      <c r="I30" s="11">
        <f t="shared" si="2"/>
        <v>14678.64</v>
      </c>
      <c r="J30" s="44"/>
      <c r="K30" s="94">
        <f t="shared" si="0"/>
        <v>1</v>
      </c>
      <c r="L30" s="10">
        <f t="shared" si="3"/>
        <v>8807.18</v>
      </c>
      <c r="M30" s="10">
        <f t="shared" si="4"/>
        <v>8807.18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5871.46</v>
      </c>
      <c r="T30" s="15">
        <f t="shared" si="6"/>
        <v>5871.46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482</v>
      </c>
      <c r="C31" s="4" t="s">
        <v>242</v>
      </c>
      <c r="D31" s="125"/>
      <c r="E31" s="16" t="s">
        <v>93</v>
      </c>
      <c r="F31" s="56">
        <v>1</v>
      </c>
      <c r="G31" s="17">
        <v>12255.85</v>
      </c>
      <c r="H31" s="40">
        <f t="shared" si="1"/>
        <v>8881.0499999999993</v>
      </c>
      <c r="I31" s="41">
        <f t="shared" si="2"/>
        <v>12255.85</v>
      </c>
      <c r="J31" s="44"/>
      <c r="K31" s="93">
        <f t="shared" si="0"/>
        <v>1</v>
      </c>
      <c r="L31" s="40">
        <f t="shared" si="3"/>
        <v>6127.93</v>
      </c>
      <c r="M31" s="40">
        <f t="shared" si="4"/>
        <v>6127.93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6127.92</v>
      </c>
      <c r="T31" s="54">
        <f t="shared" si="6"/>
        <v>6127.92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483</v>
      </c>
      <c r="C33" s="4" t="s">
        <v>99</v>
      </c>
      <c r="D33" s="125"/>
      <c r="E33" s="16" t="s">
        <v>93</v>
      </c>
      <c r="F33" s="56">
        <v>1</v>
      </c>
      <c r="G33" s="17">
        <v>7305.08</v>
      </c>
      <c r="H33" s="40">
        <f t="shared" si="1"/>
        <v>5293.54</v>
      </c>
      <c r="I33" s="41">
        <f t="shared" si="2"/>
        <v>7305.08</v>
      </c>
      <c r="J33" s="44"/>
      <c r="K33" s="93">
        <f t="shared" si="0"/>
        <v>1</v>
      </c>
      <c r="L33" s="40">
        <f t="shared" si="3"/>
        <v>3652.54</v>
      </c>
      <c r="M33" s="40">
        <f t="shared" si="4"/>
        <v>3652.54</v>
      </c>
      <c r="N33" s="18"/>
      <c r="O33" s="53"/>
      <c r="P33" s="1"/>
      <c r="Q33" s="17"/>
      <c r="R33" s="42">
        <f t="shared" si="9"/>
        <v>0</v>
      </c>
      <c r="S33" s="54">
        <f t="shared" si="5"/>
        <v>3652.54</v>
      </c>
      <c r="T33" s="54">
        <f t="shared" si="6"/>
        <v>3652.54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112</v>
      </c>
      <c r="C34" s="6" t="s">
        <v>109</v>
      </c>
      <c r="D34" s="125"/>
      <c r="E34" s="8" t="s">
        <v>93</v>
      </c>
      <c r="F34" s="57">
        <v>6</v>
      </c>
      <c r="G34" s="14">
        <v>2348.85</v>
      </c>
      <c r="H34" s="10">
        <f t="shared" si="1"/>
        <v>1702.07</v>
      </c>
      <c r="I34" s="11">
        <f t="shared" si="2"/>
        <v>14093.1</v>
      </c>
      <c r="J34" s="44"/>
      <c r="K34" s="94">
        <f t="shared" si="0"/>
        <v>6</v>
      </c>
      <c r="L34" s="10">
        <f t="shared" si="3"/>
        <v>1644.2</v>
      </c>
      <c r="M34" s="10">
        <f t="shared" si="4"/>
        <v>9865.2000000000007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704.65</v>
      </c>
      <c r="T34" s="15">
        <f t="shared" si="6"/>
        <v>4227.8999999999996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443</v>
      </c>
      <c r="C35" s="4" t="s">
        <v>444</v>
      </c>
      <c r="D35" s="125"/>
      <c r="E35" s="16" t="s">
        <v>93</v>
      </c>
      <c r="F35" s="56">
        <v>6</v>
      </c>
      <c r="G35" s="17">
        <v>17167.310000000001</v>
      </c>
      <c r="H35" s="40">
        <f t="shared" si="1"/>
        <v>12440.08</v>
      </c>
      <c r="I35" s="41">
        <f t="shared" si="2"/>
        <v>103003.86</v>
      </c>
      <c r="J35" s="44"/>
      <c r="K35" s="93">
        <f t="shared" si="0"/>
        <v>6</v>
      </c>
      <c r="L35" s="40">
        <f t="shared" si="3"/>
        <v>8583.66</v>
      </c>
      <c r="M35" s="40">
        <f t="shared" si="4"/>
        <v>51501.96</v>
      </c>
      <c r="N35" s="18"/>
      <c r="O35" s="53"/>
      <c r="P35" s="1"/>
      <c r="Q35" s="17"/>
      <c r="R35" s="42">
        <f t="shared" si="9"/>
        <v>0</v>
      </c>
      <c r="S35" s="54">
        <f t="shared" si="5"/>
        <v>8583.65</v>
      </c>
      <c r="T35" s="54">
        <f t="shared" si="6"/>
        <v>51501.9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72177.78</v>
      </c>
      <c r="H49" s="84">
        <f>SUM(H18:H48)</f>
        <v>52302.76</v>
      </c>
      <c r="I49" s="85">
        <f>SUM(I18:I48)</f>
        <v>170347.66999999998</v>
      </c>
      <c r="J49" s="86"/>
      <c r="K49" s="87">
        <f>SUM(K18:K48)</f>
        <v>30</v>
      </c>
      <c r="L49" s="84">
        <f>SUM(L18:L48)</f>
        <v>39765.919999999998</v>
      </c>
      <c r="M49" s="85">
        <f>SUM(M18:M48)</f>
        <v>91199.77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32411.86</v>
      </c>
      <c r="T49" s="85">
        <f>SUM(T18:T48)</f>
        <v>79147.899999999994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0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allowBlank="1" showInputMessage="1" showErrorMessage="1" sqref="G17 L17 Q17 Q14" xr:uid="{D08D9143-6631-4F51-918F-A956F1D29B73}">
      <formula1>$Y$11:$Y$12</formula1>
    </dataValidation>
    <dataValidation type="list" allowBlank="1" showInputMessage="1" showErrorMessage="1" sqref="I13" xr:uid="{6FF68D09-06E7-4CAF-AB00-9652964269B0}">
      <formula1>$Y$13:$Y$14</formula1>
    </dataValidation>
    <dataValidation type="list" allowBlank="1" showInputMessage="1" showErrorMessage="1" sqref="J13" xr:uid="{301412C9-3177-437E-87F4-C434D1196BBF}">
      <formula1>$L$9:$L$9</formula1>
    </dataValidation>
    <dataValidation type="list" showInputMessage="1" showErrorMessage="1" sqref="E18:E48" xr:uid="{D68193A9-AF64-4902-AE2A-0B3CF27DF0EA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926C-7F70-4243-9B95-1AD0173D6813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G7" sqref="G7:H7"/>
      <selection pane="bottomLeft" activeCell="N18" sqref="N18:N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488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490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491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0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showInputMessage="1" showErrorMessage="1" sqref="E18:E48" xr:uid="{972351F8-4355-4E20-AE1C-C00DD02CDF55}">
      <formula1>$Z$18:$Z$29</formula1>
    </dataValidation>
    <dataValidation type="list" allowBlank="1" showInputMessage="1" showErrorMessage="1" sqref="J13" xr:uid="{B0F27C32-864B-4B3B-A6AC-9661E50EE180}">
      <formula1>$L$9:$L$9</formula1>
    </dataValidation>
    <dataValidation type="list" allowBlank="1" showInputMessage="1" showErrorMessage="1" sqref="I13" xr:uid="{B62B1DAC-BDA5-45EC-B820-51F9FA2B896D}">
      <formula1>$Y$13:$Y$14</formula1>
    </dataValidation>
    <dataValidation type="list" allowBlank="1" showInputMessage="1" showErrorMessage="1" sqref="G17 L17 Q17 Q14" xr:uid="{05ECA434-E3F1-44AA-AAC5-7C4FA4A4AAAC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1F60-BA7F-4D68-AB1A-0C88744D7E07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496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497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498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0">
    <cfRule type="expression" dxfId="213" priority="1">
      <formula>$V$9&lt;50%</formula>
    </cfRule>
    <cfRule type="expression" dxfId="212" priority="2">
      <formula>$V$9&gt;50%</formula>
    </cfRule>
  </conditionalFormatting>
  <dataValidations count="4">
    <dataValidation type="list" allowBlank="1" showInputMessage="1" showErrorMessage="1" sqref="G17 L17 Q17 Q14" xr:uid="{0077D269-2CFB-4728-B046-19827CE88031}">
      <formula1>$Y$11:$Y$12</formula1>
    </dataValidation>
    <dataValidation type="list" allowBlank="1" showInputMessage="1" showErrorMessage="1" sqref="I13" xr:uid="{75CE5181-33DF-4A5C-A7C2-CE238BF0D3C6}">
      <formula1>$Y$13:$Y$14</formula1>
    </dataValidation>
    <dataValidation type="list" allowBlank="1" showInputMessage="1" showErrorMessage="1" sqref="J13" xr:uid="{CDC59F56-BE13-43C8-8A8A-90186E9CDC31}">
      <formula1>$L$9:$L$9</formula1>
    </dataValidation>
    <dataValidation type="list" showInputMessage="1" showErrorMessage="1" sqref="E18:E48" xr:uid="{EE6829A7-CE99-480D-A2D0-4A56744EBE3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1DB8-6E7F-4DE3-ABBA-C37373443F91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6" sqref="G6:H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499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0">
    <cfRule type="expression" dxfId="209" priority="1">
      <formula>$V$9&lt;50%</formula>
    </cfRule>
    <cfRule type="expression" dxfId="208" priority="2">
      <formula>$V$9&gt;50%</formula>
    </cfRule>
  </conditionalFormatting>
  <dataValidations count="4">
    <dataValidation type="list" showInputMessage="1" showErrorMessage="1" sqref="E18:E48" xr:uid="{4EBE1150-E76C-48E2-8A31-E7920B449787}">
      <formula1>$Z$18:$Z$29</formula1>
    </dataValidation>
    <dataValidation type="list" allowBlank="1" showInputMessage="1" showErrorMessage="1" sqref="J13" xr:uid="{7CEEF0E1-F7FD-4365-9D24-690AC9B32AF7}">
      <formula1>$L$9:$L$9</formula1>
    </dataValidation>
    <dataValidation type="list" allowBlank="1" showInputMessage="1" showErrorMessage="1" sqref="I13" xr:uid="{402DE56D-1158-4331-9DD2-D415914BDAEA}">
      <formula1>$Y$13:$Y$14</formula1>
    </dataValidation>
    <dataValidation type="list" allowBlank="1" showInputMessage="1" showErrorMessage="1" sqref="G17 L17 Q17 Q14" xr:uid="{4F382D55-D0F3-44EC-AC02-F8740662AB8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A785-26BD-4E56-9CE0-9913059ED189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6" sqref="G6:H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502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152150.13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79021.97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73128.160000000003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0.48063159722571386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73128.160000000003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504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79021.97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43124.429999999993</v>
      </c>
      <c r="H49" s="84">
        <f>SUM(H18:H48)</f>
        <v>31249.58</v>
      </c>
      <c r="I49" s="85">
        <f>SUM(I18:I48)</f>
        <v>152150.13</v>
      </c>
      <c r="J49" s="86"/>
      <c r="K49" s="87">
        <f>SUM(K18:K48)</f>
        <v>27</v>
      </c>
      <c r="L49" s="84">
        <f>SUM(L18:L48)</f>
        <v>22216.19</v>
      </c>
      <c r="M49" s="85">
        <f>SUM(M18:M48)</f>
        <v>79021.97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20908.239999999998</v>
      </c>
      <c r="T49" s="85">
        <f>SUM(T18:T48)</f>
        <v>73128.160000000003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0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allowBlank="1" showInputMessage="1" showErrorMessage="1" sqref="G17 L17 Q17 Q14" xr:uid="{3AB3F5C8-3FCB-4007-841D-4F84D68F1DD8}">
      <formula1>$Y$11:$Y$12</formula1>
    </dataValidation>
    <dataValidation type="list" allowBlank="1" showInputMessage="1" showErrorMessage="1" sqref="I13" xr:uid="{D60D3FEC-2312-4A69-9E86-410B0C80AE9F}">
      <formula1>$Y$13:$Y$14</formula1>
    </dataValidation>
    <dataValidation type="list" allowBlank="1" showInputMessage="1" showErrorMessage="1" sqref="J13" xr:uid="{175AD82E-7A7B-4E41-BD3B-C2895CC61137}">
      <formula1>$L$9:$L$9</formula1>
    </dataValidation>
    <dataValidation type="list" showInputMessage="1" showErrorMessage="1" sqref="E18:E48" xr:uid="{6500DF72-ECDC-4D49-904D-CAE97FA0661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EBF6-74B6-4106-986F-8F24EB9B3C24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505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0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showInputMessage="1" showErrorMessage="1" sqref="E18:E48" xr:uid="{E1DF4638-7325-4928-BD5D-297C2EDB81C4}">
      <formula1>$Z$18:$Z$29</formula1>
    </dataValidation>
    <dataValidation type="list" allowBlank="1" showInputMessage="1" showErrorMessage="1" sqref="J13" xr:uid="{E4A6CCB7-FA9A-4DA5-9615-3A9313DA5E90}">
      <formula1>$L$9:$L$9</formula1>
    </dataValidation>
    <dataValidation type="list" allowBlank="1" showInputMessage="1" showErrorMessage="1" sqref="I13" xr:uid="{EAC28A4E-0909-410E-9EE5-01633CF25DC9}">
      <formula1>$Y$13:$Y$14</formula1>
    </dataValidation>
    <dataValidation type="list" allowBlank="1" showInputMessage="1" showErrorMessage="1" sqref="G17 L17 Q17 Q14" xr:uid="{F331CD9A-0489-4048-A06D-365B3E5C068C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62FB-48A6-48EB-B1E8-10453F0BDEDC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20" sqref="G2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518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519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520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0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allowBlank="1" showInputMessage="1" showErrorMessage="1" sqref="G17 L17 Q17 Q14" xr:uid="{75297080-5DAC-4458-B585-A0700E98B578}">
      <formula1>$Y$11:$Y$12</formula1>
    </dataValidation>
    <dataValidation type="list" allowBlank="1" showInputMessage="1" showErrorMessage="1" sqref="I13" xr:uid="{47D5D741-1C57-498B-A19F-C30D6FFF2769}">
      <formula1>$Y$13:$Y$14</formula1>
    </dataValidation>
    <dataValidation type="list" allowBlank="1" showInputMessage="1" showErrorMessage="1" sqref="J13" xr:uid="{5D9A7D27-BE57-46B9-A5FB-B739DCF56827}">
      <formula1>$L$9:$L$9</formula1>
    </dataValidation>
    <dataValidation type="list" showInputMessage="1" showErrorMessage="1" sqref="E18:E48" xr:uid="{4664DD6D-C445-4E52-AFF1-D8FA2D17425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819C-E165-48A7-BEA8-2D4D8BC6BCDB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C31" sqref="C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521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522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523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0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showInputMessage="1" showErrorMessage="1" sqref="E18:E48" xr:uid="{176CB43E-9280-42DF-BFBB-BA7BF984E080}">
      <formula1>$Z$18:$Z$29</formula1>
    </dataValidation>
    <dataValidation type="list" allowBlank="1" showInputMessage="1" showErrorMessage="1" sqref="J13" xr:uid="{AEFDBA41-3F95-4DD9-B3A6-FFD114A1CE5C}">
      <formula1>$L$9:$L$9</formula1>
    </dataValidation>
    <dataValidation type="list" allowBlank="1" showInputMessage="1" showErrorMessage="1" sqref="I13" xr:uid="{EB0451CE-1B01-433F-BC33-8A5C9A41EA14}">
      <formula1>$Y$13:$Y$14</formula1>
    </dataValidation>
    <dataValidation type="list" allowBlank="1" showInputMessage="1" showErrorMessage="1" sqref="G17 L17 Q17 Q14" xr:uid="{E3FB93F2-9B5C-4E0D-A478-BC070125F92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76DE-333E-4489-B065-E8F8FF497053}">
  <sheetPr>
    <pageSetUpPr fitToPage="1"/>
  </sheetPr>
  <dimension ref="A1:AB51"/>
  <sheetViews>
    <sheetView zoomScale="85" zoomScaleNormal="85" workbookViewId="0">
      <pane ySplit="17" topLeftCell="A27" activePane="bottomLeft" state="frozen"/>
      <selection activeCell="N25" sqref="N25"/>
      <selection pane="bottomLeft" activeCell="N18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292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71942.319999999992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40020.529999999992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31921.79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293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0.44371365838632953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66" t="s">
        <v>294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31921.79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295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40020.529999999992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296</v>
      </c>
      <c r="C19" s="4" t="s">
        <v>79</v>
      </c>
      <c r="D19" s="125"/>
      <c r="E19" s="16">
        <v>500</v>
      </c>
      <c r="F19" s="56">
        <v>1</v>
      </c>
      <c r="G19" s="17">
        <v>61.55</v>
      </c>
      <c r="H19" s="40">
        <f t="shared" ref="H19:H48" si="1">ROUND(IF($G$17="USD $", G19*$F$15,G19*$E$15),2)</f>
        <v>44.6</v>
      </c>
      <c r="I19" s="41">
        <f t="shared" ref="I19:I48" si="2">ROUND(IF($I$17=$H$17,F19*H19,F19*G19),2)</f>
        <v>61.55</v>
      </c>
      <c r="J19" s="44"/>
      <c r="K19" s="93">
        <f t="shared" si="0"/>
        <v>1</v>
      </c>
      <c r="L19" s="40">
        <f t="shared" ref="L19:L48" si="3">ROUND(IF($L$17=$G$17,G19*($M$14-N19),H19*($M$14-N19)),2)</f>
        <v>30.78</v>
      </c>
      <c r="M19" s="40">
        <f t="shared" ref="M19:M48" si="4">ROUND((K19*L19),2)</f>
        <v>30.78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30.77</v>
      </c>
      <c r="T19" s="54">
        <f t="shared" ref="T19:T48" si="6">ROUND(I19-M19,2)</f>
        <v>30.77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119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298</v>
      </c>
      <c r="C22" s="6" t="s">
        <v>119</v>
      </c>
      <c r="D22" s="125"/>
      <c r="E22" s="8">
        <v>1000</v>
      </c>
      <c r="F22" s="57">
        <v>1</v>
      </c>
      <c r="G22" s="14">
        <v>96.01</v>
      </c>
      <c r="H22" s="10">
        <f t="shared" si="1"/>
        <v>69.569999999999993</v>
      </c>
      <c r="I22" s="11">
        <f t="shared" si="2"/>
        <v>96.01</v>
      </c>
      <c r="J22" s="44"/>
      <c r="K22" s="94">
        <f t="shared" si="0"/>
        <v>1</v>
      </c>
      <c r="L22" s="10">
        <f t="shared" si="3"/>
        <v>48.01</v>
      </c>
      <c r="M22" s="10">
        <f t="shared" si="4"/>
        <v>48.01</v>
      </c>
      <c r="N22" s="13"/>
      <c r="O22" s="53"/>
      <c r="P22" s="3"/>
      <c r="Q22" s="14"/>
      <c r="R22" s="15">
        <f t="shared" si="9"/>
        <v>0</v>
      </c>
      <c r="S22" s="15">
        <f t="shared" si="5"/>
        <v>48</v>
      </c>
      <c r="T22" s="15">
        <f t="shared" si="6"/>
        <v>48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120</v>
      </c>
      <c r="C23" s="4" t="s">
        <v>84</v>
      </c>
      <c r="D23" s="125"/>
      <c r="E23" s="16">
        <v>2000</v>
      </c>
      <c r="F23" s="56">
        <v>1</v>
      </c>
      <c r="G23" s="17">
        <v>78.959999999999994</v>
      </c>
      <c r="H23" s="40">
        <f t="shared" si="1"/>
        <v>57.22</v>
      </c>
      <c r="I23" s="41">
        <f t="shared" si="2"/>
        <v>78.959999999999994</v>
      </c>
      <c r="J23" s="44"/>
      <c r="K23" s="93">
        <f t="shared" si="0"/>
        <v>1</v>
      </c>
      <c r="L23" s="40">
        <f t="shared" si="3"/>
        <v>47.38</v>
      </c>
      <c r="M23" s="40">
        <f t="shared" si="4"/>
        <v>47.38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31.58</v>
      </c>
      <c r="T23" s="54">
        <f t="shared" si="6"/>
        <v>31.58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121</v>
      </c>
      <c r="C24" s="6" t="s">
        <v>86</v>
      </c>
      <c r="D24" s="125"/>
      <c r="E24" s="8">
        <v>2000</v>
      </c>
      <c r="F24" s="57">
        <v>1</v>
      </c>
      <c r="G24" s="14">
        <v>62.82</v>
      </c>
      <c r="H24" s="10">
        <f t="shared" si="1"/>
        <v>45.52</v>
      </c>
      <c r="I24" s="11">
        <f t="shared" si="2"/>
        <v>62.82</v>
      </c>
      <c r="J24" s="44"/>
      <c r="K24" s="94">
        <f t="shared" si="0"/>
        <v>1</v>
      </c>
      <c r="L24" s="10">
        <f t="shared" si="3"/>
        <v>37.69</v>
      </c>
      <c r="M24" s="10">
        <f t="shared" si="4"/>
        <v>37.69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25.13</v>
      </c>
      <c r="T24" s="15">
        <f t="shared" si="6"/>
        <v>25.13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299</v>
      </c>
      <c r="C25" s="4" t="s">
        <v>300</v>
      </c>
      <c r="D25" s="125"/>
      <c r="E25" s="16">
        <v>2000</v>
      </c>
      <c r="F25" s="56">
        <v>1</v>
      </c>
      <c r="G25" s="17">
        <v>402.83</v>
      </c>
      <c r="H25" s="40">
        <f t="shared" si="1"/>
        <v>291.91000000000003</v>
      </c>
      <c r="I25" s="41">
        <f t="shared" si="2"/>
        <v>402.83</v>
      </c>
      <c r="J25" s="44"/>
      <c r="K25" s="93">
        <f t="shared" si="0"/>
        <v>1</v>
      </c>
      <c r="L25" s="40">
        <f t="shared" si="3"/>
        <v>241.7</v>
      </c>
      <c r="M25" s="40">
        <f t="shared" si="4"/>
        <v>241.7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161.13</v>
      </c>
      <c r="T25" s="54">
        <f t="shared" si="6"/>
        <v>161.13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301</v>
      </c>
      <c r="C26" s="6" t="s">
        <v>88</v>
      </c>
      <c r="D26" s="125"/>
      <c r="E26" s="8">
        <v>2000</v>
      </c>
      <c r="F26" s="57">
        <v>1</v>
      </c>
      <c r="G26" s="14">
        <v>89.78</v>
      </c>
      <c r="H26" s="10">
        <f t="shared" si="1"/>
        <v>65.06</v>
      </c>
      <c r="I26" s="11">
        <f t="shared" si="2"/>
        <v>89.78</v>
      </c>
      <c r="J26" s="44"/>
      <c r="K26" s="94">
        <f t="shared" si="0"/>
        <v>1</v>
      </c>
      <c r="L26" s="10">
        <f t="shared" si="3"/>
        <v>53.87</v>
      </c>
      <c r="M26" s="10">
        <f t="shared" si="4"/>
        <v>53.87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35.909999999999997</v>
      </c>
      <c r="T26" s="15">
        <f t="shared" si="6"/>
        <v>35.909999999999997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302</v>
      </c>
      <c r="C27" s="4" t="s">
        <v>88</v>
      </c>
      <c r="D27" s="125"/>
      <c r="E27" s="16">
        <v>2000</v>
      </c>
      <c r="F27" s="56">
        <v>1</v>
      </c>
      <c r="G27" s="17">
        <v>99.36</v>
      </c>
      <c r="H27" s="40">
        <f t="shared" si="1"/>
        <v>72</v>
      </c>
      <c r="I27" s="41">
        <f t="shared" si="2"/>
        <v>99.36</v>
      </c>
      <c r="J27" s="44"/>
      <c r="K27" s="93">
        <f t="shared" si="0"/>
        <v>1</v>
      </c>
      <c r="L27" s="40">
        <f t="shared" si="3"/>
        <v>59.62</v>
      </c>
      <c r="M27" s="40">
        <f t="shared" si="4"/>
        <v>59.62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39.74</v>
      </c>
      <c r="T27" s="54">
        <f t="shared" si="6"/>
        <v>39.74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303</v>
      </c>
      <c r="C28" s="6" t="s">
        <v>304</v>
      </c>
      <c r="D28" s="125"/>
      <c r="E28" s="8" t="s">
        <v>93</v>
      </c>
      <c r="F28" s="57">
        <v>1</v>
      </c>
      <c r="G28" s="14">
        <v>11065.79</v>
      </c>
      <c r="H28" s="10">
        <f t="shared" si="1"/>
        <v>8018.69</v>
      </c>
      <c r="I28" s="11">
        <f t="shared" si="2"/>
        <v>11065.79</v>
      </c>
      <c r="J28" s="44"/>
      <c r="K28" s="94">
        <f t="shared" si="0"/>
        <v>1</v>
      </c>
      <c r="L28" s="10">
        <f t="shared" si="3"/>
        <v>6639.47</v>
      </c>
      <c r="M28" s="10">
        <f t="shared" si="4"/>
        <v>6639.47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4426.32</v>
      </c>
      <c r="T28" s="15">
        <f t="shared" si="6"/>
        <v>4426.32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123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305</v>
      </c>
      <c r="C30" s="6" t="s">
        <v>242</v>
      </c>
      <c r="D30" s="125"/>
      <c r="E30" s="8" t="s">
        <v>93</v>
      </c>
      <c r="F30" s="57">
        <v>1</v>
      </c>
      <c r="G30" s="14">
        <v>7535.59</v>
      </c>
      <c r="H30" s="10">
        <f t="shared" si="1"/>
        <v>5460.57</v>
      </c>
      <c r="I30" s="11">
        <f t="shared" si="2"/>
        <v>7535.59</v>
      </c>
      <c r="J30" s="44"/>
      <c r="K30" s="94">
        <f t="shared" si="0"/>
        <v>1</v>
      </c>
      <c r="L30" s="10">
        <f t="shared" si="3"/>
        <v>3767.8</v>
      </c>
      <c r="M30" s="10">
        <f t="shared" si="4"/>
        <v>3767.8</v>
      </c>
      <c r="N30" s="13"/>
      <c r="O30" s="53"/>
      <c r="P30" s="3"/>
      <c r="Q30" s="14"/>
      <c r="R30" s="15">
        <f t="shared" si="9"/>
        <v>0</v>
      </c>
      <c r="S30" s="15">
        <f t="shared" si="5"/>
        <v>3767.79</v>
      </c>
      <c r="T30" s="15">
        <f t="shared" si="6"/>
        <v>3767.79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97</v>
      </c>
      <c r="C31" s="4" t="s">
        <v>306</v>
      </c>
      <c r="D31" s="125"/>
      <c r="E31" s="16" t="s">
        <v>93</v>
      </c>
      <c r="F31" s="56">
        <v>4</v>
      </c>
      <c r="G31" s="17">
        <v>396.11</v>
      </c>
      <c r="H31" s="40">
        <f t="shared" si="1"/>
        <v>287.04000000000002</v>
      </c>
      <c r="I31" s="41">
        <f t="shared" si="2"/>
        <v>1584.44</v>
      </c>
      <c r="J31" s="44"/>
      <c r="K31" s="93">
        <f t="shared" si="0"/>
        <v>4</v>
      </c>
      <c r="L31" s="40">
        <f t="shared" si="3"/>
        <v>198.06</v>
      </c>
      <c r="M31" s="40">
        <f t="shared" si="4"/>
        <v>792.24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198.05</v>
      </c>
      <c r="T31" s="54">
        <f t="shared" si="6"/>
        <v>792.2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307</v>
      </c>
      <c r="C32" s="6" t="s">
        <v>99</v>
      </c>
      <c r="D32" s="125"/>
      <c r="E32" s="8" t="s">
        <v>93</v>
      </c>
      <c r="F32" s="57">
        <v>1</v>
      </c>
      <c r="G32" s="14">
        <v>4075.51</v>
      </c>
      <c r="H32" s="10">
        <f t="shared" si="1"/>
        <v>2953.27</v>
      </c>
      <c r="I32" s="11">
        <f t="shared" si="2"/>
        <v>4075.51</v>
      </c>
      <c r="J32" s="44"/>
      <c r="K32" s="94">
        <f t="shared" si="0"/>
        <v>1</v>
      </c>
      <c r="L32" s="10">
        <f t="shared" si="3"/>
        <v>2037.76</v>
      </c>
      <c r="M32" s="10">
        <f t="shared" si="4"/>
        <v>2037.76</v>
      </c>
      <c r="N32" s="13"/>
      <c r="O32" s="53"/>
      <c r="P32" s="3"/>
      <c r="Q32" s="14"/>
      <c r="R32" s="15">
        <f t="shared" si="9"/>
        <v>0</v>
      </c>
      <c r="S32" s="15">
        <f t="shared" si="5"/>
        <v>2037.75</v>
      </c>
      <c r="T32" s="15">
        <f t="shared" si="6"/>
        <v>2037.75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6000</v>
      </c>
      <c r="F34" s="57">
        <v>4</v>
      </c>
      <c r="G34" s="14">
        <v>7917.94</v>
      </c>
      <c r="H34" s="10">
        <f t="shared" si="1"/>
        <v>5737.64</v>
      </c>
      <c r="I34" s="11">
        <f t="shared" si="2"/>
        <v>31671.759999999998</v>
      </c>
      <c r="J34" s="44"/>
      <c r="K34" s="94">
        <f t="shared" si="0"/>
        <v>4</v>
      </c>
      <c r="L34" s="10">
        <f t="shared" si="3"/>
        <v>3958.97</v>
      </c>
      <c r="M34" s="10">
        <f t="shared" si="4"/>
        <v>15835.88</v>
      </c>
      <c r="N34" s="13"/>
      <c r="O34" s="53"/>
      <c r="P34" s="3"/>
      <c r="Q34" s="14"/>
      <c r="R34" s="15">
        <f t="shared" si="9"/>
        <v>0</v>
      </c>
      <c r="S34" s="15">
        <f t="shared" si="5"/>
        <v>3958.97</v>
      </c>
      <c r="T34" s="15">
        <f t="shared" si="6"/>
        <v>15835.88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113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310</v>
      </c>
      <c r="C36" s="6" t="s">
        <v>311</v>
      </c>
      <c r="D36" s="125"/>
      <c r="E36" s="8" t="s">
        <v>93</v>
      </c>
      <c r="F36" s="57">
        <v>8</v>
      </c>
      <c r="G36" s="14">
        <v>59.52</v>
      </c>
      <c r="H36" s="10">
        <f t="shared" si="1"/>
        <v>43.13</v>
      </c>
      <c r="I36" s="11">
        <f t="shared" si="2"/>
        <v>476.16</v>
      </c>
      <c r="J36" s="44"/>
      <c r="K36" s="94">
        <f t="shared" si="0"/>
        <v>8</v>
      </c>
      <c r="L36" s="10">
        <f t="shared" si="3"/>
        <v>41.66</v>
      </c>
      <c r="M36" s="10">
        <f t="shared" si="4"/>
        <v>333.28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17.86</v>
      </c>
      <c r="T36" s="15">
        <f t="shared" si="6"/>
        <v>142.88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312</v>
      </c>
      <c r="C37" s="4" t="s">
        <v>110</v>
      </c>
      <c r="D37" s="125"/>
      <c r="E37" s="16" t="s">
        <v>93</v>
      </c>
      <c r="F37" s="56">
        <v>6</v>
      </c>
      <c r="G37" s="17">
        <v>213</v>
      </c>
      <c r="H37" s="40">
        <f t="shared" si="1"/>
        <v>154.35</v>
      </c>
      <c r="I37" s="41">
        <f t="shared" si="2"/>
        <v>1278</v>
      </c>
      <c r="J37" s="44"/>
      <c r="K37" s="93">
        <f t="shared" si="0"/>
        <v>6</v>
      </c>
      <c r="L37" s="40">
        <f t="shared" si="3"/>
        <v>149.1</v>
      </c>
      <c r="M37" s="40">
        <f t="shared" si="4"/>
        <v>894.6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63.9</v>
      </c>
      <c r="T37" s="54">
        <f t="shared" si="6"/>
        <v>383.4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313</v>
      </c>
      <c r="C38" s="6" t="s">
        <v>104</v>
      </c>
      <c r="D38" s="125"/>
      <c r="E38" s="8" t="s">
        <v>93</v>
      </c>
      <c r="F38" s="57">
        <v>1</v>
      </c>
      <c r="G38" s="14">
        <v>266.14999999999998</v>
      </c>
      <c r="H38" s="10">
        <f t="shared" si="1"/>
        <v>192.86</v>
      </c>
      <c r="I38" s="11">
        <f t="shared" si="2"/>
        <v>266.14999999999998</v>
      </c>
      <c r="J38" s="44"/>
      <c r="K38" s="94">
        <f t="shared" si="0"/>
        <v>1</v>
      </c>
      <c r="L38" s="10">
        <f t="shared" si="3"/>
        <v>186.31</v>
      </c>
      <c r="M38" s="10">
        <f t="shared" si="4"/>
        <v>186.31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79.84</v>
      </c>
      <c r="T38" s="15">
        <f t="shared" si="6"/>
        <v>79.84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314</v>
      </c>
      <c r="C39" s="4" t="s">
        <v>104</v>
      </c>
      <c r="D39" s="125"/>
      <c r="E39" s="16" t="s">
        <v>93</v>
      </c>
      <c r="F39" s="56">
        <v>1</v>
      </c>
      <c r="G39" s="17">
        <v>266.14999999999998</v>
      </c>
      <c r="H39" s="40">
        <f t="shared" si="1"/>
        <v>192.86</v>
      </c>
      <c r="I39" s="41">
        <f t="shared" si="2"/>
        <v>266.14999999999998</v>
      </c>
      <c r="J39" s="44"/>
      <c r="K39" s="93">
        <f t="shared" si="0"/>
        <v>1</v>
      </c>
      <c r="L39" s="40">
        <f t="shared" si="3"/>
        <v>186.31</v>
      </c>
      <c r="M39" s="40">
        <f t="shared" si="4"/>
        <v>186.31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79.84</v>
      </c>
      <c r="T39" s="54">
        <f t="shared" si="6"/>
        <v>79.84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315</v>
      </c>
      <c r="C40" s="6" t="s">
        <v>114</v>
      </c>
      <c r="D40" s="125"/>
      <c r="E40" s="8" t="s">
        <v>93</v>
      </c>
      <c r="F40" s="57">
        <v>2</v>
      </c>
      <c r="G40" s="14">
        <v>154.33000000000001</v>
      </c>
      <c r="H40" s="10">
        <f t="shared" si="1"/>
        <v>111.83</v>
      </c>
      <c r="I40" s="11">
        <f t="shared" si="2"/>
        <v>308.66000000000003</v>
      </c>
      <c r="J40" s="44"/>
      <c r="K40" s="94">
        <f t="shared" si="0"/>
        <v>2</v>
      </c>
      <c r="L40" s="10">
        <f t="shared" si="3"/>
        <v>108.03</v>
      </c>
      <c r="M40" s="10">
        <f t="shared" si="4"/>
        <v>216.06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46.3</v>
      </c>
      <c r="T40" s="15">
        <f t="shared" si="6"/>
        <v>92.6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316</v>
      </c>
      <c r="C41" s="4" t="s">
        <v>317</v>
      </c>
      <c r="D41" s="125"/>
      <c r="E41" s="16" t="s">
        <v>93</v>
      </c>
      <c r="F41" s="56">
        <v>1</v>
      </c>
      <c r="G41" s="17">
        <v>175.63</v>
      </c>
      <c r="H41" s="40">
        <f t="shared" si="1"/>
        <v>127.27</v>
      </c>
      <c r="I41" s="41">
        <f t="shared" si="2"/>
        <v>175.63</v>
      </c>
      <c r="J41" s="44"/>
      <c r="K41" s="93">
        <f t="shared" si="0"/>
        <v>1</v>
      </c>
      <c r="L41" s="40">
        <f t="shared" si="3"/>
        <v>122.94</v>
      </c>
      <c r="M41" s="40">
        <f t="shared" si="4"/>
        <v>122.94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52.69</v>
      </c>
      <c r="T41" s="54">
        <f t="shared" si="6"/>
        <v>52.69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318</v>
      </c>
      <c r="C42" s="6" t="s">
        <v>114</v>
      </c>
      <c r="D42" s="125"/>
      <c r="E42" s="8" t="s">
        <v>93</v>
      </c>
      <c r="F42" s="57">
        <v>2</v>
      </c>
      <c r="G42" s="14">
        <v>147.27000000000001</v>
      </c>
      <c r="H42" s="10">
        <f t="shared" si="1"/>
        <v>106.72</v>
      </c>
      <c r="I42" s="11">
        <f t="shared" si="2"/>
        <v>294.54000000000002</v>
      </c>
      <c r="J42" s="44"/>
      <c r="K42" s="94">
        <f t="shared" si="0"/>
        <v>2</v>
      </c>
      <c r="L42" s="10">
        <f t="shared" si="3"/>
        <v>103.09</v>
      </c>
      <c r="M42" s="10">
        <f t="shared" si="4"/>
        <v>206.18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44.18</v>
      </c>
      <c r="T42" s="15">
        <f t="shared" si="6"/>
        <v>88.36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319</v>
      </c>
      <c r="C43" s="4" t="s">
        <v>317</v>
      </c>
      <c r="D43" s="125"/>
      <c r="E43" s="16" t="s">
        <v>93</v>
      </c>
      <c r="F43" s="56">
        <v>1</v>
      </c>
      <c r="G43" s="17">
        <v>175.63</v>
      </c>
      <c r="H43" s="40">
        <f t="shared" si="1"/>
        <v>127.27</v>
      </c>
      <c r="I43" s="41">
        <f t="shared" si="2"/>
        <v>175.63</v>
      </c>
      <c r="J43" s="44"/>
      <c r="K43" s="93">
        <f t="shared" si="0"/>
        <v>1</v>
      </c>
      <c r="L43" s="40">
        <f t="shared" si="3"/>
        <v>122.94</v>
      </c>
      <c r="M43" s="40">
        <f t="shared" si="4"/>
        <v>122.94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52.69</v>
      </c>
      <c r="T43" s="54">
        <f t="shared" si="6"/>
        <v>52.69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37" t="s">
        <v>320</v>
      </c>
      <c r="C44" s="6" t="s">
        <v>114</v>
      </c>
      <c r="D44" s="125"/>
      <c r="E44" s="8" t="s">
        <v>93</v>
      </c>
      <c r="F44" s="57">
        <v>1</v>
      </c>
      <c r="G44" s="14">
        <v>865.91</v>
      </c>
      <c r="H44" s="10">
        <f t="shared" si="1"/>
        <v>627.47</v>
      </c>
      <c r="I44" s="11">
        <f t="shared" si="2"/>
        <v>865.91</v>
      </c>
      <c r="J44" s="44"/>
      <c r="K44" s="94">
        <f t="shared" si="0"/>
        <v>1</v>
      </c>
      <c r="L44" s="10">
        <f t="shared" si="3"/>
        <v>606.14</v>
      </c>
      <c r="M44" s="10">
        <f t="shared" si="4"/>
        <v>606.14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259.77</v>
      </c>
      <c r="T44" s="15">
        <f t="shared" si="6"/>
        <v>259.77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37182.93</v>
      </c>
      <c r="H49" s="84">
        <f>SUM(H18:H48)</f>
        <v>26944.160000000003</v>
      </c>
      <c r="I49" s="85">
        <f>SUM(I18:I48)</f>
        <v>71942.319999999992</v>
      </c>
      <c r="J49" s="86"/>
      <c r="K49" s="87">
        <f>SUM(K18:K48)</f>
        <v>51</v>
      </c>
      <c r="L49" s="84">
        <f>SUM(L18:L48)</f>
        <v>20677.399999999998</v>
      </c>
      <c r="M49" s="85">
        <f>SUM(M18:M48)</f>
        <v>40020.529999999992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16505.53</v>
      </c>
      <c r="T49" s="85">
        <f>SUM(T18:T48)</f>
        <v>31921.79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0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allowBlank="1" showInputMessage="1" showErrorMessage="1" sqref="G17 L17 Q17 Q14" xr:uid="{AC912EA7-D551-41F7-8901-69095CDDDD38}">
      <formula1>$Y$11:$Y$12</formula1>
    </dataValidation>
    <dataValidation type="list" allowBlank="1" showInputMessage="1" showErrorMessage="1" sqref="I13" xr:uid="{B820C685-D3E8-447C-A756-6E760B94636B}">
      <formula1>$Y$13:$Y$14</formula1>
    </dataValidation>
    <dataValidation type="list" allowBlank="1" showInputMessage="1" showErrorMessage="1" sqref="J13" xr:uid="{4D05B7EA-ACC1-451F-9684-B1F6BF2D3095}">
      <formula1>$L$9:$L$9</formula1>
    </dataValidation>
    <dataValidation type="list" showInputMessage="1" showErrorMessage="1" sqref="E18:E48" xr:uid="{3968DF31-8AEC-4220-ACEA-0B0B6D6E023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05D09-07B1-4A4C-9EE2-D6742D10366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18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321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71942.319999999992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40020.529999999992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31921.79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293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0.44371365838632953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322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31921.79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323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40020.529999999992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296</v>
      </c>
      <c r="C19" s="4" t="s">
        <v>79</v>
      </c>
      <c r="D19" s="125"/>
      <c r="E19" s="16">
        <v>500</v>
      </c>
      <c r="F19" s="56">
        <v>1</v>
      </c>
      <c r="G19" s="17">
        <v>61.55</v>
      </c>
      <c r="H19" s="40">
        <f t="shared" ref="H19:H48" si="1">ROUND(IF($G$17="USD $", G19*$F$15,G19*$E$15),2)</f>
        <v>44.6</v>
      </c>
      <c r="I19" s="41">
        <f t="shared" ref="I19:I48" si="2">ROUND(IF($I$17=$H$17,F19*H19,F19*G19),2)</f>
        <v>61.55</v>
      </c>
      <c r="J19" s="44"/>
      <c r="K19" s="93">
        <f t="shared" si="0"/>
        <v>1</v>
      </c>
      <c r="L19" s="40">
        <f t="shared" ref="L19:L48" si="3">ROUND(IF($L$17=$G$17,G19*($M$14-N19),H19*($M$14-N19)),2)</f>
        <v>30.78</v>
      </c>
      <c r="M19" s="40">
        <f t="shared" ref="M19:M48" si="4">ROUND((K19*L19),2)</f>
        <v>30.78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30.77</v>
      </c>
      <c r="T19" s="54">
        <f t="shared" ref="T19:T48" si="6">ROUND(I19-M19,2)</f>
        <v>30.77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119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298</v>
      </c>
      <c r="C22" s="6" t="s">
        <v>119</v>
      </c>
      <c r="D22" s="125"/>
      <c r="E22" s="8">
        <v>1000</v>
      </c>
      <c r="F22" s="57">
        <v>1</v>
      </c>
      <c r="G22" s="14">
        <v>96.01</v>
      </c>
      <c r="H22" s="10">
        <f t="shared" si="1"/>
        <v>69.569999999999993</v>
      </c>
      <c r="I22" s="11">
        <f t="shared" si="2"/>
        <v>96.01</v>
      </c>
      <c r="J22" s="44"/>
      <c r="K22" s="94">
        <f t="shared" si="0"/>
        <v>1</v>
      </c>
      <c r="L22" s="10">
        <f t="shared" si="3"/>
        <v>48.01</v>
      </c>
      <c r="M22" s="10">
        <f t="shared" si="4"/>
        <v>48.01</v>
      </c>
      <c r="N22" s="13"/>
      <c r="O22" s="53"/>
      <c r="P22" s="3"/>
      <c r="Q22" s="14"/>
      <c r="R22" s="15">
        <f t="shared" si="9"/>
        <v>0</v>
      </c>
      <c r="S22" s="15">
        <f t="shared" si="5"/>
        <v>48</v>
      </c>
      <c r="T22" s="15">
        <f t="shared" si="6"/>
        <v>48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120</v>
      </c>
      <c r="C23" s="4" t="s">
        <v>84</v>
      </c>
      <c r="D23" s="125"/>
      <c r="E23" s="16">
        <v>2000</v>
      </c>
      <c r="F23" s="56">
        <v>1</v>
      </c>
      <c r="G23" s="17">
        <v>78.959999999999994</v>
      </c>
      <c r="H23" s="40">
        <f t="shared" si="1"/>
        <v>57.22</v>
      </c>
      <c r="I23" s="41">
        <f t="shared" si="2"/>
        <v>78.959999999999994</v>
      </c>
      <c r="J23" s="44"/>
      <c r="K23" s="93">
        <f t="shared" si="0"/>
        <v>1</v>
      </c>
      <c r="L23" s="40">
        <f t="shared" si="3"/>
        <v>47.38</v>
      </c>
      <c r="M23" s="40">
        <f t="shared" si="4"/>
        <v>47.38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31.58</v>
      </c>
      <c r="T23" s="54">
        <f t="shared" si="6"/>
        <v>31.58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121</v>
      </c>
      <c r="C24" s="6" t="s">
        <v>86</v>
      </c>
      <c r="D24" s="125"/>
      <c r="E24" s="8">
        <v>2000</v>
      </c>
      <c r="F24" s="57">
        <v>1</v>
      </c>
      <c r="G24" s="14">
        <v>62.82</v>
      </c>
      <c r="H24" s="10">
        <f t="shared" si="1"/>
        <v>45.52</v>
      </c>
      <c r="I24" s="11">
        <f t="shared" si="2"/>
        <v>62.82</v>
      </c>
      <c r="J24" s="44"/>
      <c r="K24" s="94">
        <f t="shared" si="0"/>
        <v>1</v>
      </c>
      <c r="L24" s="10">
        <f t="shared" si="3"/>
        <v>37.69</v>
      </c>
      <c r="M24" s="10">
        <f t="shared" si="4"/>
        <v>37.69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25.13</v>
      </c>
      <c r="T24" s="15">
        <f t="shared" si="6"/>
        <v>25.13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299</v>
      </c>
      <c r="C25" s="4" t="s">
        <v>300</v>
      </c>
      <c r="D25" s="125"/>
      <c r="E25" s="16">
        <v>2000</v>
      </c>
      <c r="F25" s="56">
        <v>1</v>
      </c>
      <c r="G25" s="17">
        <v>402.83</v>
      </c>
      <c r="H25" s="40">
        <f t="shared" si="1"/>
        <v>291.91000000000003</v>
      </c>
      <c r="I25" s="41">
        <f t="shared" si="2"/>
        <v>402.83</v>
      </c>
      <c r="J25" s="44"/>
      <c r="K25" s="93">
        <f t="shared" si="0"/>
        <v>1</v>
      </c>
      <c r="L25" s="40">
        <f t="shared" si="3"/>
        <v>241.7</v>
      </c>
      <c r="M25" s="40">
        <f t="shared" si="4"/>
        <v>241.7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161.13</v>
      </c>
      <c r="T25" s="54">
        <f t="shared" si="6"/>
        <v>161.13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301</v>
      </c>
      <c r="C26" s="6" t="s">
        <v>88</v>
      </c>
      <c r="D26" s="125"/>
      <c r="E26" s="8">
        <v>2000</v>
      </c>
      <c r="F26" s="57">
        <v>1</v>
      </c>
      <c r="G26" s="14">
        <v>89.78</v>
      </c>
      <c r="H26" s="10">
        <f t="shared" si="1"/>
        <v>65.06</v>
      </c>
      <c r="I26" s="11">
        <f t="shared" si="2"/>
        <v>89.78</v>
      </c>
      <c r="J26" s="44"/>
      <c r="K26" s="94">
        <f t="shared" si="0"/>
        <v>1</v>
      </c>
      <c r="L26" s="10">
        <f t="shared" si="3"/>
        <v>53.87</v>
      </c>
      <c r="M26" s="10">
        <f t="shared" si="4"/>
        <v>53.87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35.909999999999997</v>
      </c>
      <c r="T26" s="15">
        <f t="shared" si="6"/>
        <v>35.909999999999997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302</v>
      </c>
      <c r="C27" s="4" t="s">
        <v>88</v>
      </c>
      <c r="D27" s="125"/>
      <c r="E27" s="16">
        <v>2000</v>
      </c>
      <c r="F27" s="56">
        <v>1</v>
      </c>
      <c r="G27" s="17">
        <v>99.36</v>
      </c>
      <c r="H27" s="40">
        <f t="shared" si="1"/>
        <v>72</v>
      </c>
      <c r="I27" s="41">
        <f t="shared" si="2"/>
        <v>99.36</v>
      </c>
      <c r="J27" s="44"/>
      <c r="K27" s="93">
        <f t="shared" si="0"/>
        <v>1</v>
      </c>
      <c r="L27" s="40">
        <f t="shared" si="3"/>
        <v>59.62</v>
      </c>
      <c r="M27" s="40">
        <f t="shared" si="4"/>
        <v>59.62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39.74</v>
      </c>
      <c r="T27" s="54">
        <f t="shared" si="6"/>
        <v>39.74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303</v>
      </c>
      <c r="C28" s="6" t="s">
        <v>304</v>
      </c>
      <c r="D28" s="125"/>
      <c r="E28" s="8" t="s">
        <v>93</v>
      </c>
      <c r="F28" s="57">
        <v>1</v>
      </c>
      <c r="G28" s="14">
        <v>11065.79</v>
      </c>
      <c r="H28" s="10">
        <f t="shared" si="1"/>
        <v>8018.69</v>
      </c>
      <c r="I28" s="11">
        <f t="shared" si="2"/>
        <v>11065.79</v>
      </c>
      <c r="J28" s="44"/>
      <c r="K28" s="94">
        <f t="shared" si="0"/>
        <v>1</v>
      </c>
      <c r="L28" s="10">
        <f t="shared" si="3"/>
        <v>6639.47</v>
      </c>
      <c r="M28" s="10">
        <f t="shared" si="4"/>
        <v>6639.47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4426.32</v>
      </c>
      <c r="T28" s="15">
        <f t="shared" si="6"/>
        <v>4426.32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123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305</v>
      </c>
      <c r="C30" s="6" t="s">
        <v>242</v>
      </c>
      <c r="D30" s="125"/>
      <c r="E30" s="8" t="s">
        <v>93</v>
      </c>
      <c r="F30" s="57">
        <v>1</v>
      </c>
      <c r="G30" s="14">
        <v>7535.59</v>
      </c>
      <c r="H30" s="10">
        <f t="shared" si="1"/>
        <v>5460.57</v>
      </c>
      <c r="I30" s="11">
        <f t="shared" si="2"/>
        <v>7535.59</v>
      </c>
      <c r="J30" s="44"/>
      <c r="K30" s="94">
        <f t="shared" si="0"/>
        <v>1</v>
      </c>
      <c r="L30" s="10">
        <f t="shared" si="3"/>
        <v>3767.8</v>
      </c>
      <c r="M30" s="10">
        <f t="shared" si="4"/>
        <v>3767.8</v>
      </c>
      <c r="N30" s="13"/>
      <c r="O30" s="53"/>
      <c r="P30" s="3"/>
      <c r="Q30" s="14"/>
      <c r="R30" s="15">
        <f t="shared" si="9"/>
        <v>0</v>
      </c>
      <c r="S30" s="15">
        <f t="shared" si="5"/>
        <v>3767.79</v>
      </c>
      <c r="T30" s="15">
        <f t="shared" si="6"/>
        <v>3767.79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97</v>
      </c>
      <c r="C31" s="4" t="s">
        <v>306</v>
      </c>
      <c r="D31" s="125"/>
      <c r="E31" s="16" t="s">
        <v>93</v>
      </c>
      <c r="F31" s="56">
        <v>4</v>
      </c>
      <c r="G31" s="17">
        <v>396.11</v>
      </c>
      <c r="H31" s="40">
        <f t="shared" si="1"/>
        <v>287.04000000000002</v>
      </c>
      <c r="I31" s="41">
        <f t="shared" si="2"/>
        <v>1584.44</v>
      </c>
      <c r="J31" s="44"/>
      <c r="K31" s="93">
        <f t="shared" si="0"/>
        <v>4</v>
      </c>
      <c r="L31" s="40">
        <f t="shared" si="3"/>
        <v>198.06</v>
      </c>
      <c r="M31" s="40">
        <f t="shared" si="4"/>
        <v>792.24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198.05</v>
      </c>
      <c r="T31" s="54">
        <f t="shared" si="6"/>
        <v>792.2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307</v>
      </c>
      <c r="C32" s="6" t="s">
        <v>99</v>
      </c>
      <c r="D32" s="125"/>
      <c r="E32" s="8" t="s">
        <v>93</v>
      </c>
      <c r="F32" s="57">
        <v>1</v>
      </c>
      <c r="G32" s="14">
        <v>4075.51</v>
      </c>
      <c r="H32" s="10">
        <f t="shared" si="1"/>
        <v>2953.27</v>
      </c>
      <c r="I32" s="11">
        <f t="shared" si="2"/>
        <v>4075.51</v>
      </c>
      <c r="J32" s="44"/>
      <c r="K32" s="94">
        <f t="shared" si="0"/>
        <v>1</v>
      </c>
      <c r="L32" s="10">
        <f t="shared" si="3"/>
        <v>2037.76</v>
      </c>
      <c r="M32" s="10">
        <f t="shared" si="4"/>
        <v>2037.76</v>
      </c>
      <c r="N32" s="13"/>
      <c r="O32" s="53"/>
      <c r="P32" s="3"/>
      <c r="Q32" s="14"/>
      <c r="R32" s="15">
        <f t="shared" si="9"/>
        <v>0</v>
      </c>
      <c r="S32" s="15">
        <f t="shared" si="5"/>
        <v>2037.75</v>
      </c>
      <c r="T32" s="15">
        <f t="shared" si="6"/>
        <v>2037.75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6000</v>
      </c>
      <c r="F34" s="57">
        <v>4</v>
      </c>
      <c r="G34" s="14">
        <v>7917.94</v>
      </c>
      <c r="H34" s="10">
        <f t="shared" si="1"/>
        <v>5737.64</v>
      </c>
      <c r="I34" s="11">
        <f t="shared" si="2"/>
        <v>31671.759999999998</v>
      </c>
      <c r="J34" s="44"/>
      <c r="K34" s="94">
        <f t="shared" si="0"/>
        <v>4</v>
      </c>
      <c r="L34" s="10">
        <f t="shared" si="3"/>
        <v>3958.97</v>
      </c>
      <c r="M34" s="10">
        <f t="shared" si="4"/>
        <v>15835.88</v>
      </c>
      <c r="N34" s="13"/>
      <c r="O34" s="53"/>
      <c r="P34" s="3"/>
      <c r="Q34" s="14"/>
      <c r="R34" s="15">
        <f t="shared" si="9"/>
        <v>0</v>
      </c>
      <c r="S34" s="15">
        <f t="shared" si="5"/>
        <v>3958.97</v>
      </c>
      <c r="T34" s="15">
        <f t="shared" si="6"/>
        <v>15835.88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113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310</v>
      </c>
      <c r="C36" s="6" t="s">
        <v>311</v>
      </c>
      <c r="D36" s="125"/>
      <c r="E36" s="8" t="s">
        <v>93</v>
      </c>
      <c r="F36" s="57">
        <v>8</v>
      </c>
      <c r="G36" s="14">
        <v>59.52</v>
      </c>
      <c r="H36" s="10">
        <f t="shared" si="1"/>
        <v>43.13</v>
      </c>
      <c r="I36" s="11">
        <f t="shared" si="2"/>
        <v>476.16</v>
      </c>
      <c r="J36" s="44"/>
      <c r="K36" s="94">
        <f t="shared" si="0"/>
        <v>8</v>
      </c>
      <c r="L36" s="10">
        <f t="shared" si="3"/>
        <v>41.66</v>
      </c>
      <c r="M36" s="10">
        <f t="shared" si="4"/>
        <v>333.28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17.86</v>
      </c>
      <c r="T36" s="15">
        <f t="shared" si="6"/>
        <v>142.88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312</v>
      </c>
      <c r="C37" s="4" t="s">
        <v>110</v>
      </c>
      <c r="D37" s="125"/>
      <c r="E37" s="16" t="s">
        <v>93</v>
      </c>
      <c r="F37" s="56">
        <v>6</v>
      </c>
      <c r="G37" s="17">
        <v>213</v>
      </c>
      <c r="H37" s="40">
        <f t="shared" si="1"/>
        <v>154.35</v>
      </c>
      <c r="I37" s="41">
        <f t="shared" si="2"/>
        <v>1278</v>
      </c>
      <c r="J37" s="44"/>
      <c r="K37" s="93">
        <f t="shared" si="0"/>
        <v>6</v>
      </c>
      <c r="L37" s="40">
        <f t="shared" si="3"/>
        <v>149.1</v>
      </c>
      <c r="M37" s="40">
        <f t="shared" si="4"/>
        <v>894.6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63.9</v>
      </c>
      <c r="T37" s="54">
        <f t="shared" si="6"/>
        <v>383.4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313</v>
      </c>
      <c r="C38" s="6" t="s">
        <v>104</v>
      </c>
      <c r="D38" s="125"/>
      <c r="E38" s="8" t="s">
        <v>93</v>
      </c>
      <c r="F38" s="57">
        <v>1</v>
      </c>
      <c r="G38" s="14">
        <v>266.14999999999998</v>
      </c>
      <c r="H38" s="10">
        <f t="shared" si="1"/>
        <v>192.86</v>
      </c>
      <c r="I38" s="11">
        <f t="shared" si="2"/>
        <v>266.14999999999998</v>
      </c>
      <c r="J38" s="44"/>
      <c r="K38" s="94">
        <f t="shared" si="0"/>
        <v>1</v>
      </c>
      <c r="L38" s="10">
        <f t="shared" si="3"/>
        <v>186.31</v>
      </c>
      <c r="M38" s="10">
        <f t="shared" si="4"/>
        <v>186.31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79.84</v>
      </c>
      <c r="T38" s="15">
        <f t="shared" si="6"/>
        <v>79.84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314</v>
      </c>
      <c r="C39" s="4" t="s">
        <v>104</v>
      </c>
      <c r="D39" s="125"/>
      <c r="E39" s="16" t="s">
        <v>93</v>
      </c>
      <c r="F39" s="56">
        <v>1</v>
      </c>
      <c r="G39" s="17">
        <v>266.14999999999998</v>
      </c>
      <c r="H39" s="40">
        <f t="shared" si="1"/>
        <v>192.86</v>
      </c>
      <c r="I39" s="41">
        <f t="shared" si="2"/>
        <v>266.14999999999998</v>
      </c>
      <c r="J39" s="44"/>
      <c r="K39" s="93">
        <f t="shared" si="0"/>
        <v>1</v>
      </c>
      <c r="L39" s="40">
        <f t="shared" si="3"/>
        <v>186.31</v>
      </c>
      <c r="M39" s="40">
        <f t="shared" si="4"/>
        <v>186.31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79.84</v>
      </c>
      <c r="T39" s="54">
        <f t="shared" si="6"/>
        <v>79.84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315</v>
      </c>
      <c r="C40" s="6" t="s">
        <v>114</v>
      </c>
      <c r="D40" s="125"/>
      <c r="E40" s="8" t="s">
        <v>93</v>
      </c>
      <c r="F40" s="57">
        <v>2</v>
      </c>
      <c r="G40" s="14">
        <v>154.33000000000001</v>
      </c>
      <c r="H40" s="10">
        <f t="shared" si="1"/>
        <v>111.83</v>
      </c>
      <c r="I40" s="11">
        <f t="shared" si="2"/>
        <v>308.66000000000003</v>
      </c>
      <c r="J40" s="44"/>
      <c r="K40" s="94">
        <f t="shared" si="0"/>
        <v>2</v>
      </c>
      <c r="L40" s="10">
        <f t="shared" si="3"/>
        <v>108.03</v>
      </c>
      <c r="M40" s="10">
        <f t="shared" si="4"/>
        <v>216.06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46.3</v>
      </c>
      <c r="T40" s="15">
        <f t="shared" si="6"/>
        <v>92.6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316</v>
      </c>
      <c r="C41" s="4" t="s">
        <v>317</v>
      </c>
      <c r="D41" s="125"/>
      <c r="E41" s="16" t="s">
        <v>93</v>
      </c>
      <c r="F41" s="56">
        <v>1</v>
      </c>
      <c r="G41" s="17">
        <v>175.63</v>
      </c>
      <c r="H41" s="40">
        <f t="shared" si="1"/>
        <v>127.27</v>
      </c>
      <c r="I41" s="41">
        <f t="shared" si="2"/>
        <v>175.63</v>
      </c>
      <c r="J41" s="44"/>
      <c r="K41" s="93">
        <f t="shared" si="0"/>
        <v>1</v>
      </c>
      <c r="L41" s="40">
        <f t="shared" si="3"/>
        <v>122.94</v>
      </c>
      <c r="M41" s="40">
        <f t="shared" si="4"/>
        <v>122.94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52.69</v>
      </c>
      <c r="T41" s="54">
        <f t="shared" si="6"/>
        <v>52.69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318</v>
      </c>
      <c r="C42" s="6" t="s">
        <v>114</v>
      </c>
      <c r="D42" s="125"/>
      <c r="E42" s="8" t="s">
        <v>93</v>
      </c>
      <c r="F42" s="57">
        <v>2</v>
      </c>
      <c r="G42" s="14">
        <v>147.27000000000001</v>
      </c>
      <c r="H42" s="10">
        <f t="shared" si="1"/>
        <v>106.72</v>
      </c>
      <c r="I42" s="11">
        <f t="shared" si="2"/>
        <v>294.54000000000002</v>
      </c>
      <c r="J42" s="44"/>
      <c r="K42" s="94">
        <f t="shared" si="0"/>
        <v>2</v>
      </c>
      <c r="L42" s="10">
        <f t="shared" si="3"/>
        <v>103.09</v>
      </c>
      <c r="M42" s="10">
        <f t="shared" si="4"/>
        <v>206.18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44.18</v>
      </c>
      <c r="T42" s="15">
        <f t="shared" si="6"/>
        <v>88.36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319</v>
      </c>
      <c r="C43" s="4" t="s">
        <v>317</v>
      </c>
      <c r="D43" s="125"/>
      <c r="E43" s="16" t="s">
        <v>93</v>
      </c>
      <c r="F43" s="56">
        <v>1</v>
      </c>
      <c r="G43" s="17">
        <v>175.63</v>
      </c>
      <c r="H43" s="40">
        <f t="shared" si="1"/>
        <v>127.27</v>
      </c>
      <c r="I43" s="41">
        <f t="shared" si="2"/>
        <v>175.63</v>
      </c>
      <c r="J43" s="44"/>
      <c r="K43" s="93">
        <f t="shared" si="0"/>
        <v>1</v>
      </c>
      <c r="L43" s="40">
        <f t="shared" si="3"/>
        <v>122.94</v>
      </c>
      <c r="M43" s="40">
        <f t="shared" si="4"/>
        <v>122.94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52.69</v>
      </c>
      <c r="T43" s="54">
        <f t="shared" si="6"/>
        <v>52.69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320</v>
      </c>
      <c r="C44" s="6" t="s">
        <v>114</v>
      </c>
      <c r="D44" s="125"/>
      <c r="E44" s="8" t="s">
        <v>93</v>
      </c>
      <c r="F44" s="57">
        <v>1</v>
      </c>
      <c r="G44" s="14">
        <v>865.91</v>
      </c>
      <c r="H44" s="10">
        <f t="shared" si="1"/>
        <v>627.47</v>
      </c>
      <c r="I44" s="11">
        <f t="shared" si="2"/>
        <v>865.91</v>
      </c>
      <c r="J44" s="44"/>
      <c r="K44" s="94">
        <f t="shared" si="0"/>
        <v>1</v>
      </c>
      <c r="L44" s="10">
        <f t="shared" si="3"/>
        <v>606.14</v>
      </c>
      <c r="M44" s="10">
        <f t="shared" si="4"/>
        <v>606.14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259.77</v>
      </c>
      <c r="T44" s="15">
        <f t="shared" si="6"/>
        <v>259.77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37182.93</v>
      </c>
      <c r="H49" s="84">
        <f>SUM(H18:H48)</f>
        <v>26944.160000000003</v>
      </c>
      <c r="I49" s="85">
        <f>SUM(I18:I48)</f>
        <v>71942.319999999992</v>
      </c>
      <c r="J49" s="86"/>
      <c r="K49" s="87">
        <f>SUM(K18:K48)</f>
        <v>51</v>
      </c>
      <c r="L49" s="84">
        <f>SUM(L18:L48)</f>
        <v>20677.399999999998</v>
      </c>
      <c r="M49" s="85">
        <f>SUM(M18:M48)</f>
        <v>40020.529999999992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16505.53</v>
      </c>
      <c r="T49" s="85">
        <f>SUM(T18:T48)</f>
        <v>31921.79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0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showInputMessage="1" showErrorMessage="1" sqref="E18:E48" xr:uid="{2D3727CB-3767-435E-A8A8-CE7E67E1AA99}">
      <formula1>$Z$18:$Z$29</formula1>
    </dataValidation>
    <dataValidation type="list" allowBlank="1" showInputMessage="1" showErrorMessage="1" sqref="J13" xr:uid="{A1E3A703-5438-4CE1-90EC-B44F07C28948}">
      <formula1>$L$9:$L$9</formula1>
    </dataValidation>
    <dataValidation type="list" allowBlank="1" showInputMessage="1" showErrorMessage="1" sqref="I13" xr:uid="{E715E7C9-EF55-44BB-952F-E50B2D191CCB}">
      <formula1>$Y$13:$Y$14</formula1>
    </dataValidation>
    <dataValidation type="list" allowBlank="1" showInputMessage="1" showErrorMessage="1" sqref="G17 L17 Q17 Q14" xr:uid="{FEC3EAA5-E9FE-440D-8681-699D73176DD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CBE4-1CAB-4E96-9808-FD6C5C81E52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60817.020000000004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32495.73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28321.290000000005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325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0.46568033093367617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326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28321.290000000005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327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32495.73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328</v>
      </c>
      <c r="C18" s="5" t="s">
        <v>78</v>
      </c>
      <c r="D18" s="125"/>
      <c r="E18" s="8">
        <v>500</v>
      </c>
      <c r="F18" s="55">
        <v>1</v>
      </c>
      <c r="G18" s="9">
        <v>47.95</v>
      </c>
      <c r="H18" s="10">
        <f>ROUND(IF($G$17="USD $", G18*$F$15,G18*$E$15),2)</f>
        <v>34.75</v>
      </c>
      <c r="I18" s="11">
        <f>ROUND(IF($I$17=$H$17,F18*H18,F18*G18),2)</f>
        <v>47.95</v>
      </c>
      <c r="J18" s="12"/>
      <c r="K18" s="94">
        <f t="shared" ref="K18:K48" si="0">F18</f>
        <v>1</v>
      </c>
      <c r="L18" s="10">
        <f>ROUND(IF($L$17=$G$17,G18*($M$14-N18),H18*($M$14-N18)),2)</f>
        <v>23.98</v>
      </c>
      <c r="M18" s="10">
        <f>ROUND((K18*L18),2)</f>
        <v>23.98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23.97</v>
      </c>
      <c r="T18" s="15">
        <f>ROUND(I18-M18,2)</f>
        <v>23.97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329</v>
      </c>
      <c r="C19" s="4" t="s">
        <v>78</v>
      </c>
      <c r="D19" s="125"/>
      <c r="E19" s="16">
        <v>500</v>
      </c>
      <c r="F19" s="56">
        <v>1</v>
      </c>
      <c r="G19" s="17">
        <v>25.34</v>
      </c>
      <c r="H19" s="40">
        <f t="shared" ref="H19:H48" si="1">ROUND(IF($G$17="USD $", G19*$F$15,G19*$E$15),2)</f>
        <v>18.36</v>
      </c>
      <c r="I19" s="41">
        <f t="shared" ref="I19:I48" si="2">ROUND(IF($I$17=$H$17,F19*H19,F19*G19),2)</f>
        <v>25.34</v>
      </c>
      <c r="J19" s="44"/>
      <c r="K19" s="93">
        <f t="shared" si="0"/>
        <v>1</v>
      </c>
      <c r="L19" s="40">
        <f t="shared" ref="L19:L48" si="3">ROUND(IF($L$17=$G$17,G19*($M$14-N19),H19*($M$14-N19)),2)</f>
        <v>12.67</v>
      </c>
      <c r="M19" s="40">
        <f t="shared" ref="M19:M48" si="4">ROUND((K19*L19),2)</f>
        <v>12.67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12.67</v>
      </c>
      <c r="T19" s="54">
        <f t="shared" ref="T19:T48" si="6">ROUND(I19-M19,2)</f>
        <v>12.67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330</v>
      </c>
      <c r="C20" s="6" t="s">
        <v>107</v>
      </c>
      <c r="D20" s="125"/>
      <c r="E20" s="8">
        <v>500</v>
      </c>
      <c r="F20" s="57">
        <v>1</v>
      </c>
      <c r="G20" s="14">
        <v>39.020000000000003</v>
      </c>
      <c r="H20" s="10">
        <f t="shared" si="1"/>
        <v>28.28</v>
      </c>
      <c r="I20" s="11">
        <f t="shared" si="2"/>
        <v>39.020000000000003</v>
      </c>
      <c r="J20" s="44"/>
      <c r="K20" s="94">
        <f t="shared" si="0"/>
        <v>1</v>
      </c>
      <c r="L20" s="10">
        <f t="shared" si="3"/>
        <v>19.510000000000002</v>
      </c>
      <c r="M20" s="10">
        <f t="shared" si="4"/>
        <v>19.510000000000002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19.510000000000002</v>
      </c>
      <c r="T20" s="15">
        <f t="shared" si="6"/>
        <v>19.510000000000002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331</v>
      </c>
      <c r="C21" s="4" t="s">
        <v>79</v>
      </c>
      <c r="D21" s="125"/>
      <c r="E21" s="16">
        <v>500</v>
      </c>
      <c r="F21" s="56">
        <v>1</v>
      </c>
      <c r="G21" s="17">
        <v>35.630000000000003</v>
      </c>
      <c r="H21" s="40">
        <f t="shared" si="1"/>
        <v>25.82</v>
      </c>
      <c r="I21" s="41">
        <f t="shared" si="2"/>
        <v>35.630000000000003</v>
      </c>
      <c r="J21" s="44"/>
      <c r="K21" s="93">
        <f t="shared" si="0"/>
        <v>1</v>
      </c>
      <c r="L21" s="40">
        <f t="shared" si="3"/>
        <v>17.82</v>
      </c>
      <c r="M21" s="40">
        <f t="shared" si="4"/>
        <v>17.82</v>
      </c>
      <c r="N21" s="18"/>
      <c r="O21" s="53"/>
      <c r="P21" s="1"/>
      <c r="Q21" s="17"/>
      <c r="R21" s="42">
        <f t="shared" si="9"/>
        <v>0</v>
      </c>
      <c r="S21" s="54">
        <f t="shared" si="5"/>
        <v>17.809999999999999</v>
      </c>
      <c r="T21" s="54">
        <f t="shared" si="6"/>
        <v>17.809999999999999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332</v>
      </c>
      <c r="C22" s="6" t="s">
        <v>81</v>
      </c>
      <c r="D22" s="125"/>
      <c r="E22" s="8">
        <v>1000</v>
      </c>
      <c r="F22" s="57">
        <v>1</v>
      </c>
      <c r="G22" s="14">
        <v>113.95</v>
      </c>
      <c r="H22" s="10">
        <f t="shared" si="1"/>
        <v>82.57</v>
      </c>
      <c r="I22" s="11">
        <f t="shared" si="2"/>
        <v>113.95</v>
      </c>
      <c r="J22" s="44"/>
      <c r="K22" s="94">
        <f t="shared" si="0"/>
        <v>1</v>
      </c>
      <c r="L22" s="10">
        <f t="shared" si="3"/>
        <v>56.98</v>
      </c>
      <c r="M22" s="10">
        <f t="shared" si="4"/>
        <v>56.98</v>
      </c>
      <c r="N22" s="13"/>
      <c r="O22" s="53"/>
      <c r="P22" s="3"/>
      <c r="Q22" s="14"/>
      <c r="R22" s="15">
        <f t="shared" si="9"/>
        <v>0</v>
      </c>
      <c r="S22" s="15">
        <f t="shared" si="5"/>
        <v>56.97</v>
      </c>
      <c r="T22" s="15">
        <f t="shared" si="6"/>
        <v>56.97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333</v>
      </c>
      <c r="C23" s="4" t="s">
        <v>84</v>
      </c>
      <c r="D23" s="125"/>
      <c r="E23" s="16">
        <v>2000</v>
      </c>
      <c r="F23" s="56">
        <v>1</v>
      </c>
      <c r="G23" s="17">
        <v>130.72</v>
      </c>
      <c r="H23" s="40">
        <f t="shared" si="1"/>
        <v>94.72</v>
      </c>
      <c r="I23" s="41">
        <f t="shared" si="2"/>
        <v>130.72</v>
      </c>
      <c r="J23" s="44"/>
      <c r="K23" s="93">
        <f t="shared" si="0"/>
        <v>1</v>
      </c>
      <c r="L23" s="40">
        <f t="shared" si="3"/>
        <v>78.430000000000007</v>
      </c>
      <c r="M23" s="40">
        <f t="shared" si="4"/>
        <v>78.430000000000007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52.29</v>
      </c>
      <c r="T23" s="54">
        <f t="shared" si="6"/>
        <v>52.29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204</v>
      </c>
      <c r="C24" s="6" t="s">
        <v>86</v>
      </c>
      <c r="D24" s="125"/>
      <c r="E24" s="8">
        <v>2000</v>
      </c>
      <c r="F24" s="57">
        <v>1</v>
      </c>
      <c r="G24" s="14">
        <v>83.86</v>
      </c>
      <c r="H24" s="10">
        <f t="shared" si="1"/>
        <v>60.77</v>
      </c>
      <c r="I24" s="11">
        <f t="shared" si="2"/>
        <v>83.86</v>
      </c>
      <c r="J24" s="44"/>
      <c r="K24" s="94">
        <f t="shared" si="0"/>
        <v>1</v>
      </c>
      <c r="L24" s="10">
        <f t="shared" si="3"/>
        <v>50.32</v>
      </c>
      <c r="M24" s="10">
        <f t="shared" si="4"/>
        <v>50.32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33.54</v>
      </c>
      <c r="T24" s="15">
        <f t="shared" si="6"/>
        <v>33.54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334</v>
      </c>
      <c r="C25" s="4" t="s">
        <v>88</v>
      </c>
      <c r="D25" s="125"/>
      <c r="E25" s="16">
        <v>2000</v>
      </c>
      <c r="F25" s="56">
        <v>1</v>
      </c>
      <c r="G25" s="17">
        <v>32.840000000000003</v>
      </c>
      <c r="H25" s="40">
        <f t="shared" si="1"/>
        <v>23.8</v>
      </c>
      <c r="I25" s="41">
        <f t="shared" si="2"/>
        <v>32.840000000000003</v>
      </c>
      <c r="J25" s="44"/>
      <c r="K25" s="93">
        <f t="shared" si="0"/>
        <v>1</v>
      </c>
      <c r="L25" s="40">
        <f t="shared" si="3"/>
        <v>19.7</v>
      </c>
      <c r="M25" s="40">
        <f t="shared" si="4"/>
        <v>19.7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13.14</v>
      </c>
      <c r="T25" s="54">
        <f t="shared" si="6"/>
        <v>13.14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335</v>
      </c>
      <c r="C26" s="6" t="s">
        <v>88</v>
      </c>
      <c r="D26" s="125"/>
      <c r="E26" s="8">
        <v>2000</v>
      </c>
      <c r="F26" s="57">
        <v>1</v>
      </c>
      <c r="G26" s="14">
        <v>55.29</v>
      </c>
      <c r="H26" s="10">
        <f t="shared" si="1"/>
        <v>40.07</v>
      </c>
      <c r="I26" s="11">
        <f t="shared" si="2"/>
        <v>55.29</v>
      </c>
      <c r="J26" s="44"/>
      <c r="K26" s="94">
        <f t="shared" si="0"/>
        <v>1</v>
      </c>
      <c r="L26" s="10">
        <f t="shared" si="3"/>
        <v>33.17</v>
      </c>
      <c r="M26" s="10">
        <f t="shared" si="4"/>
        <v>33.17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22.12</v>
      </c>
      <c r="T26" s="15">
        <f t="shared" si="6"/>
        <v>22.12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336</v>
      </c>
      <c r="C27" s="4" t="s">
        <v>337</v>
      </c>
      <c r="D27" s="125"/>
      <c r="E27" s="16" t="s">
        <v>93</v>
      </c>
      <c r="F27" s="56">
        <v>1</v>
      </c>
      <c r="G27" s="17">
        <v>4513.71</v>
      </c>
      <c r="H27" s="40">
        <f t="shared" si="1"/>
        <v>3270.8</v>
      </c>
      <c r="I27" s="41">
        <f t="shared" si="2"/>
        <v>4513.71</v>
      </c>
      <c r="J27" s="44"/>
      <c r="K27" s="93">
        <f t="shared" si="0"/>
        <v>1</v>
      </c>
      <c r="L27" s="40">
        <f t="shared" si="3"/>
        <v>2256.86</v>
      </c>
      <c r="M27" s="40">
        <f t="shared" si="4"/>
        <v>2256.86</v>
      </c>
      <c r="N27" s="18"/>
      <c r="O27" s="53"/>
      <c r="P27" s="1"/>
      <c r="Q27" s="17"/>
      <c r="R27" s="42">
        <f t="shared" si="9"/>
        <v>0</v>
      </c>
      <c r="S27" s="54">
        <f t="shared" si="5"/>
        <v>2256.85</v>
      </c>
      <c r="T27" s="54">
        <f t="shared" si="6"/>
        <v>2256.85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306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338</v>
      </c>
      <c r="C29" s="4" t="s">
        <v>99</v>
      </c>
      <c r="D29" s="125"/>
      <c r="E29" s="16" t="s">
        <v>93</v>
      </c>
      <c r="F29" s="56">
        <v>1</v>
      </c>
      <c r="G29" s="17">
        <v>6229.77</v>
      </c>
      <c r="H29" s="40">
        <f>ROUND(IF($G$17="USD $", G29*$F$15,G29*$E$15),2)</f>
        <v>4514.33</v>
      </c>
      <c r="I29" s="41">
        <f>ROUND(IF($I$17=$H$17,F29*H29,F29*G29),2)</f>
        <v>6229.77</v>
      </c>
      <c r="J29" s="44"/>
      <c r="K29" s="93">
        <f t="shared" si="0"/>
        <v>1</v>
      </c>
      <c r="L29" s="40">
        <f t="shared" si="3"/>
        <v>3114.89</v>
      </c>
      <c r="M29" s="40">
        <f>ROUND((K29*L29),2)</f>
        <v>3114.89</v>
      </c>
      <c r="N29" s="18"/>
      <c r="O29" s="53"/>
      <c r="P29" s="1"/>
      <c r="Q29" s="17"/>
      <c r="R29" s="42">
        <f t="shared" si="9"/>
        <v>0</v>
      </c>
      <c r="S29" s="54">
        <f t="shared" si="5"/>
        <v>3114.88</v>
      </c>
      <c r="T29" s="54">
        <f t="shared" si="6"/>
        <v>3114.88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339</v>
      </c>
      <c r="C30" s="6" t="s">
        <v>100</v>
      </c>
      <c r="D30" s="125"/>
      <c r="E30" s="8" t="s">
        <v>93</v>
      </c>
      <c r="F30" s="57">
        <v>6</v>
      </c>
      <c r="G30" s="14">
        <v>944.32</v>
      </c>
      <c r="H30" s="10">
        <f t="shared" si="1"/>
        <v>684.29</v>
      </c>
      <c r="I30" s="11">
        <f t="shared" si="2"/>
        <v>5665.92</v>
      </c>
      <c r="J30" s="44"/>
      <c r="K30" s="94">
        <f t="shared" si="0"/>
        <v>6</v>
      </c>
      <c r="L30" s="10">
        <f t="shared" si="3"/>
        <v>661.02</v>
      </c>
      <c r="M30" s="10">
        <f t="shared" si="4"/>
        <v>3966.12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283.3</v>
      </c>
      <c r="T30" s="15">
        <f t="shared" si="6"/>
        <v>1699.8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340</v>
      </c>
      <c r="C31" s="4" t="s">
        <v>341</v>
      </c>
      <c r="D31" s="125"/>
      <c r="E31" s="16">
        <v>6000</v>
      </c>
      <c r="F31" s="56">
        <v>4</v>
      </c>
      <c r="G31" s="17">
        <v>9608.0400000000009</v>
      </c>
      <c r="H31" s="40">
        <f t="shared" si="1"/>
        <v>6962.35</v>
      </c>
      <c r="I31" s="41">
        <f t="shared" si="2"/>
        <v>38432.160000000003</v>
      </c>
      <c r="J31" s="44"/>
      <c r="K31" s="93">
        <f t="shared" si="0"/>
        <v>4</v>
      </c>
      <c r="L31" s="40">
        <f t="shared" si="3"/>
        <v>4804.0200000000004</v>
      </c>
      <c r="M31" s="40">
        <f t="shared" si="4"/>
        <v>19216.080000000002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4804.0200000000004</v>
      </c>
      <c r="T31" s="54">
        <f t="shared" si="6"/>
        <v>19216.080000000002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210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342</v>
      </c>
      <c r="C33" s="4" t="s">
        <v>105</v>
      </c>
      <c r="D33" s="125"/>
      <c r="E33" s="16" t="s">
        <v>93</v>
      </c>
      <c r="F33" s="56">
        <v>2</v>
      </c>
      <c r="G33" s="17">
        <v>342.67</v>
      </c>
      <c r="H33" s="40">
        <f t="shared" si="1"/>
        <v>248.31</v>
      </c>
      <c r="I33" s="41">
        <f t="shared" si="2"/>
        <v>685.34</v>
      </c>
      <c r="J33" s="44"/>
      <c r="K33" s="93">
        <f t="shared" si="0"/>
        <v>2</v>
      </c>
      <c r="L33" s="40">
        <f t="shared" si="3"/>
        <v>239.87</v>
      </c>
      <c r="M33" s="40">
        <f t="shared" si="4"/>
        <v>479.74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102.8</v>
      </c>
      <c r="T33" s="54">
        <f t="shared" si="6"/>
        <v>205.6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343</v>
      </c>
      <c r="C34" s="6" t="s">
        <v>288</v>
      </c>
      <c r="D34" s="125"/>
      <c r="E34" s="8" t="s">
        <v>93</v>
      </c>
      <c r="F34" s="57">
        <v>2</v>
      </c>
      <c r="G34" s="14">
        <v>656.78</v>
      </c>
      <c r="H34" s="10">
        <f t="shared" si="1"/>
        <v>475.93</v>
      </c>
      <c r="I34" s="11">
        <f t="shared" si="2"/>
        <v>1313.56</v>
      </c>
      <c r="J34" s="44"/>
      <c r="K34" s="94">
        <f t="shared" si="0"/>
        <v>2</v>
      </c>
      <c r="L34" s="10">
        <f t="shared" si="3"/>
        <v>459.75</v>
      </c>
      <c r="M34" s="10">
        <f t="shared" si="4"/>
        <v>919.5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197.03</v>
      </c>
      <c r="T34" s="15">
        <f t="shared" si="6"/>
        <v>394.06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344</v>
      </c>
      <c r="C35" s="4" t="s">
        <v>114</v>
      </c>
      <c r="D35" s="125"/>
      <c r="E35" s="16" t="s">
        <v>93</v>
      </c>
      <c r="F35" s="56">
        <v>1</v>
      </c>
      <c r="G35" s="17">
        <v>1476.92</v>
      </c>
      <c r="H35" s="40">
        <f t="shared" si="1"/>
        <v>1070.23</v>
      </c>
      <c r="I35" s="41">
        <f t="shared" si="2"/>
        <v>1476.92</v>
      </c>
      <c r="J35" s="44"/>
      <c r="K35" s="93">
        <f t="shared" si="0"/>
        <v>1</v>
      </c>
      <c r="L35" s="40">
        <f t="shared" si="3"/>
        <v>1033.8399999999999</v>
      </c>
      <c r="M35" s="40">
        <f t="shared" si="4"/>
        <v>1033.8399999999999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443.08</v>
      </c>
      <c r="T35" s="54">
        <f t="shared" si="6"/>
        <v>443.08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37" t="s">
        <v>345</v>
      </c>
      <c r="C36" s="6" t="s">
        <v>346</v>
      </c>
      <c r="D36" s="125"/>
      <c r="E36" s="8" t="s">
        <v>93</v>
      </c>
      <c r="F36" s="57">
        <v>1</v>
      </c>
      <c r="G36" s="14">
        <v>212.05</v>
      </c>
      <c r="H36" s="10">
        <f t="shared" si="1"/>
        <v>153.66</v>
      </c>
      <c r="I36" s="11">
        <f t="shared" si="2"/>
        <v>212.05</v>
      </c>
      <c r="J36" s="44"/>
      <c r="K36" s="94">
        <f t="shared" si="0"/>
        <v>1</v>
      </c>
      <c r="L36" s="10">
        <f t="shared" si="3"/>
        <v>148.44</v>
      </c>
      <c r="M36" s="10">
        <f t="shared" si="4"/>
        <v>148.44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63.61</v>
      </c>
      <c r="T36" s="15">
        <f t="shared" si="6"/>
        <v>63.61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36" t="s">
        <v>347</v>
      </c>
      <c r="C37" s="4" t="s">
        <v>348</v>
      </c>
      <c r="D37" s="125"/>
      <c r="E37" s="16" t="s">
        <v>93</v>
      </c>
      <c r="F37" s="56">
        <v>1</v>
      </c>
      <c r="G37" s="17">
        <v>212.05</v>
      </c>
      <c r="H37" s="40">
        <f t="shared" si="1"/>
        <v>153.66</v>
      </c>
      <c r="I37" s="41">
        <f t="shared" si="2"/>
        <v>212.05</v>
      </c>
      <c r="J37" s="44"/>
      <c r="K37" s="93">
        <f t="shared" si="0"/>
        <v>1</v>
      </c>
      <c r="L37" s="40">
        <f t="shared" si="3"/>
        <v>148.44</v>
      </c>
      <c r="M37" s="40">
        <f t="shared" si="4"/>
        <v>148.44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63.61</v>
      </c>
      <c r="T37" s="54">
        <f t="shared" si="6"/>
        <v>63.61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349</v>
      </c>
      <c r="C38" s="6" t="s">
        <v>116</v>
      </c>
      <c r="D38" s="125"/>
      <c r="E38" s="8" t="s">
        <v>93</v>
      </c>
      <c r="F38" s="57">
        <v>8</v>
      </c>
      <c r="G38" s="14">
        <v>83.39</v>
      </c>
      <c r="H38" s="10">
        <f t="shared" si="1"/>
        <v>60.43</v>
      </c>
      <c r="I38" s="11">
        <f t="shared" si="2"/>
        <v>667.12</v>
      </c>
      <c r="J38" s="44"/>
      <c r="K38" s="94">
        <f t="shared" si="0"/>
        <v>8</v>
      </c>
      <c r="L38" s="10">
        <f t="shared" si="3"/>
        <v>58.37</v>
      </c>
      <c r="M38" s="10">
        <f t="shared" si="4"/>
        <v>466.96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25.02</v>
      </c>
      <c r="T38" s="15">
        <f t="shared" si="6"/>
        <v>200.16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350</v>
      </c>
      <c r="C39" s="4" t="s">
        <v>351</v>
      </c>
      <c r="D39" s="125"/>
      <c r="E39" s="16" t="s">
        <v>93</v>
      </c>
      <c r="F39" s="56">
        <v>8</v>
      </c>
      <c r="G39" s="17">
        <v>6.45</v>
      </c>
      <c r="H39" s="40">
        <f t="shared" si="1"/>
        <v>4.67</v>
      </c>
      <c r="I39" s="41">
        <f t="shared" si="2"/>
        <v>51.6</v>
      </c>
      <c r="J39" s="44"/>
      <c r="K39" s="93">
        <f t="shared" si="0"/>
        <v>8</v>
      </c>
      <c r="L39" s="40">
        <f t="shared" si="3"/>
        <v>4.5199999999999996</v>
      </c>
      <c r="M39" s="40">
        <f t="shared" si="4"/>
        <v>36.159999999999997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1.93</v>
      </c>
      <c r="T39" s="54">
        <f t="shared" si="6"/>
        <v>15.44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25246.859999999997</v>
      </c>
      <c r="H49" s="84">
        <f>SUM(H18:H48)</f>
        <v>18294.839999999997</v>
      </c>
      <c r="I49" s="85">
        <f>SUM(I18:I48)</f>
        <v>60817.020000000004</v>
      </c>
      <c r="J49" s="86"/>
      <c r="K49" s="87">
        <f>SUM(K18:K48)</f>
        <v>46</v>
      </c>
      <c r="L49" s="84">
        <f>SUM(L18:L48)</f>
        <v>13440.660000000003</v>
      </c>
      <c r="M49" s="85">
        <f>SUM(M18:M48)</f>
        <v>32495.73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11806.200000000003</v>
      </c>
      <c r="T49" s="85">
        <f>SUM(T18:T48)</f>
        <v>28321.290000000005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0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allowBlank="1" showInputMessage="1" showErrorMessage="1" sqref="G17 L17 Q17 Q14" xr:uid="{2C32BA76-8C18-4E27-AD54-6BFBE6B4D1BD}">
      <formula1>$Y$11:$Y$12</formula1>
    </dataValidation>
    <dataValidation type="list" allowBlank="1" showInputMessage="1" showErrorMessage="1" sqref="I13" xr:uid="{0765FD05-E9A6-43FD-8C1B-2C7E3A9BCE9D}">
      <formula1>$Y$13:$Y$14</formula1>
    </dataValidation>
    <dataValidation type="list" allowBlank="1" showInputMessage="1" showErrorMessage="1" sqref="J13" xr:uid="{100E59C8-A8A6-4720-A777-9C0BF545ED6E}">
      <formula1>$L$9:$L$9</formula1>
    </dataValidation>
    <dataValidation type="list" showInputMessage="1" showErrorMessage="1" sqref="E18:E48" xr:uid="{A085D418-7D27-4BDB-8B9C-C5E83AE58319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2A0D-F2D3-49CF-A5EE-135DE266BCF2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N25" sqref="N25"/>
      <selection pane="bottomLeft" activeCell="B27" sqref="B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352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142532.82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 t="s">
        <v>353</v>
      </c>
      <c r="D3" s="217" t="s">
        <v>11</v>
      </c>
      <c r="E3" s="218"/>
      <c r="F3" s="219"/>
      <c r="G3" s="220">
        <v>2008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81562.929999999993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 t="s">
        <v>354</v>
      </c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60969.890000000014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 t="s">
        <v>355</v>
      </c>
      <c r="D5" s="217" t="s">
        <v>22</v>
      </c>
      <c r="E5" s="218"/>
      <c r="F5" s="219"/>
      <c r="G5" s="220" t="s">
        <v>356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0.4277603572286019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357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60969.89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358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81562.929999999993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359</v>
      </c>
      <c r="C21" s="4" t="s">
        <v>81</v>
      </c>
      <c r="D21" s="125"/>
      <c r="E21" s="16">
        <v>1000</v>
      </c>
      <c r="F21" s="56">
        <v>1</v>
      </c>
      <c r="G21" s="17">
        <v>168.06</v>
      </c>
      <c r="H21" s="40">
        <f t="shared" si="1"/>
        <v>121.78</v>
      </c>
      <c r="I21" s="41">
        <f t="shared" si="2"/>
        <v>168.06</v>
      </c>
      <c r="J21" s="44"/>
      <c r="K21" s="93">
        <f t="shared" si="0"/>
        <v>1</v>
      </c>
      <c r="L21" s="40">
        <f t="shared" si="3"/>
        <v>84.03</v>
      </c>
      <c r="M21" s="40">
        <f t="shared" si="4"/>
        <v>84.03</v>
      </c>
      <c r="N21" s="18"/>
      <c r="O21" s="53"/>
      <c r="P21" s="1"/>
      <c r="Q21" s="17"/>
      <c r="R21" s="42">
        <f t="shared" si="9"/>
        <v>0</v>
      </c>
      <c r="S21" s="54">
        <f t="shared" si="5"/>
        <v>84.03</v>
      </c>
      <c r="T21" s="54">
        <f t="shared" si="6"/>
        <v>84.03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360</v>
      </c>
      <c r="C22" s="6" t="s">
        <v>81</v>
      </c>
      <c r="D22" s="125"/>
      <c r="E22" s="8">
        <v>1000</v>
      </c>
      <c r="F22" s="57">
        <v>1</v>
      </c>
      <c r="G22" s="14">
        <v>93.41</v>
      </c>
      <c r="H22" s="10">
        <f t="shared" si="1"/>
        <v>67.69</v>
      </c>
      <c r="I22" s="11">
        <f t="shared" si="2"/>
        <v>93.41</v>
      </c>
      <c r="J22" s="44"/>
      <c r="K22" s="94">
        <f t="shared" si="0"/>
        <v>1</v>
      </c>
      <c r="L22" s="10">
        <f t="shared" si="3"/>
        <v>46.71</v>
      </c>
      <c r="M22" s="10">
        <f t="shared" si="4"/>
        <v>46.71</v>
      </c>
      <c r="N22" s="13"/>
      <c r="O22" s="53"/>
      <c r="P22" s="3"/>
      <c r="Q22" s="14"/>
      <c r="R22" s="15">
        <f t="shared" si="9"/>
        <v>0</v>
      </c>
      <c r="S22" s="15">
        <f t="shared" si="5"/>
        <v>46.7</v>
      </c>
      <c r="T22" s="15">
        <f t="shared" si="6"/>
        <v>46.7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361</v>
      </c>
      <c r="C23" s="4" t="s">
        <v>84</v>
      </c>
      <c r="D23" s="125"/>
      <c r="E23" s="16">
        <v>2000</v>
      </c>
      <c r="F23" s="56">
        <v>1</v>
      </c>
      <c r="G23" s="17">
        <v>168.34</v>
      </c>
      <c r="H23" s="40">
        <f t="shared" si="1"/>
        <v>121.99</v>
      </c>
      <c r="I23" s="41">
        <f t="shared" si="2"/>
        <v>168.34</v>
      </c>
      <c r="J23" s="44"/>
      <c r="K23" s="93">
        <f t="shared" si="0"/>
        <v>1</v>
      </c>
      <c r="L23" s="40">
        <f t="shared" si="3"/>
        <v>101</v>
      </c>
      <c r="M23" s="40">
        <f t="shared" si="4"/>
        <v>101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67.34</v>
      </c>
      <c r="T23" s="54">
        <f t="shared" si="6"/>
        <v>67.34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362</v>
      </c>
      <c r="C24" s="6" t="s">
        <v>86</v>
      </c>
      <c r="D24" s="125"/>
      <c r="E24" s="8">
        <v>2000</v>
      </c>
      <c r="F24" s="57">
        <v>1</v>
      </c>
      <c r="G24" s="14">
        <v>92.02</v>
      </c>
      <c r="H24" s="10">
        <f t="shared" si="1"/>
        <v>66.680000000000007</v>
      </c>
      <c r="I24" s="11">
        <f t="shared" si="2"/>
        <v>92.02</v>
      </c>
      <c r="J24" s="44"/>
      <c r="K24" s="94">
        <f t="shared" si="0"/>
        <v>1</v>
      </c>
      <c r="L24" s="10">
        <f t="shared" si="3"/>
        <v>55.21</v>
      </c>
      <c r="M24" s="10">
        <f t="shared" si="4"/>
        <v>55.21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36.81</v>
      </c>
      <c r="T24" s="15">
        <f t="shared" si="6"/>
        <v>36.81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363</v>
      </c>
      <c r="C25" s="4" t="s">
        <v>88</v>
      </c>
      <c r="D25" s="125"/>
      <c r="E25" s="16">
        <v>2000</v>
      </c>
      <c r="F25" s="56">
        <v>1</v>
      </c>
      <c r="G25" s="17">
        <v>70.34</v>
      </c>
      <c r="H25" s="40">
        <f t="shared" si="1"/>
        <v>50.97</v>
      </c>
      <c r="I25" s="41">
        <f t="shared" si="2"/>
        <v>70.34</v>
      </c>
      <c r="J25" s="44"/>
      <c r="K25" s="93">
        <f t="shared" si="0"/>
        <v>1</v>
      </c>
      <c r="L25" s="40">
        <f t="shared" si="3"/>
        <v>42.2</v>
      </c>
      <c r="M25" s="40">
        <f t="shared" si="4"/>
        <v>42.2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28.14</v>
      </c>
      <c r="T25" s="54">
        <f t="shared" si="6"/>
        <v>28.14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364</v>
      </c>
      <c r="C26" s="6" t="s">
        <v>365</v>
      </c>
      <c r="D26" s="125"/>
      <c r="E26" s="8" t="s">
        <v>93</v>
      </c>
      <c r="F26" s="57">
        <v>1</v>
      </c>
      <c r="G26" s="14">
        <v>14001.81</v>
      </c>
      <c r="H26" s="10">
        <f t="shared" si="1"/>
        <v>10146.24</v>
      </c>
      <c r="I26" s="11">
        <f t="shared" si="2"/>
        <v>14001.81</v>
      </c>
      <c r="J26" s="44"/>
      <c r="K26" s="94">
        <f t="shared" si="0"/>
        <v>1</v>
      </c>
      <c r="L26" s="10">
        <f t="shared" si="3"/>
        <v>8401.09</v>
      </c>
      <c r="M26" s="10">
        <f t="shared" si="4"/>
        <v>8401.09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5600.72</v>
      </c>
      <c r="T26" s="15">
        <f t="shared" si="6"/>
        <v>5600.72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366</v>
      </c>
      <c r="C27" s="4" t="s">
        <v>367</v>
      </c>
      <c r="D27" s="125"/>
      <c r="E27" s="16" t="s">
        <v>93</v>
      </c>
      <c r="F27" s="56">
        <v>3</v>
      </c>
      <c r="G27" s="17">
        <v>170.28</v>
      </c>
      <c r="H27" s="40">
        <f t="shared" si="1"/>
        <v>123.39</v>
      </c>
      <c r="I27" s="41">
        <f t="shared" si="2"/>
        <v>510.84</v>
      </c>
      <c r="J27" s="44"/>
      <c r="K27" s="93">
        <f t="shared" si="0"/>
        <v>3</v>
      </c>
      <c r="L27" s="40">
        <f t="shared" si="3"/>
        <v>102.17</v>
      </c>
      <c r="M27" s="40">
        <f t="shared" si="4"/>
        <v>306.51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68.11</v>
      </c>
      <c r="T27" s="54">
        <f t="shared" si="6"/>
        <v>204.33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368</v>
      </c>
      <c r="C28" s="6" t="s">
        <v>369</v>
      </c>
      <c r="D28" s="125"/>
      <c r="E28" s="8" t="s">
        <v>93</v>
      </c>
      <c r="F28" s="57">
        <v>3</v>
      </c>
      <c r="G28" s="14">
        <v>265.7</v>
      </c>
      <c r="H28" s="10">
        <f t="shared" si="1"/>
        <v>192.54</v>
      </c>
      <c r="I28" s="11">
        <f t="shared" si="2"/>
        <v>797.1</v>
      </c>
      <c r="J28" s="44"/>
      <c r="K28" s="94">
        <f t="shared" si="0"/>
        <v>3</v>
      </c>
      <c r="L28" s="10">
        <f t="shared" si="3"/>
        <v>159.41999999999999</v>
      </c>
      <c r="M28" s="10">
        <f t="shared" si="4"/>
        <v>478.26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106.28</v>
      </c>
      <c r="T28" s="15">
        <f t="shared" si="6"/>
        <v>318.83999999999997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370</v>
      </c>
      <c r="C29" s="4" t="s">
        <v>371</v>
      </c>
      <c r="D29" s="125"/>
      <c r="E29" s="16" t="s">
        <v>93</v>
      </c>
      <c r="F29" s="56">
        <v>1</v>
      </c>
      <c r="G29" s="17">
        <v>25296.68</v>
      </c>
      <c r="H29" s="40">
        <f>ROUND(IF($G$17="USD $", G29*$F$15,G29*$E$15),2)</f>
        <v>18330.93</v>
      </c>
      <c r="I29" s="41">
        <f>ROUND(IF($I$17=$H$17,F29*H29,F29*G29),2)</f>
        <v>25296.68</v>
      </c>
      <c r="J29" s="44"/>
      <c r="K29" s="93">
        <f t="shared" si="0"/>
        <v>1</v>
      </c>
      <c r="L29" s="40">
        <f t="shared" si="3"/>
        <v>15178.01</v>
      </c>
      <c r="M29" s="40">
        <f>ROUND((K29*L29),2)</f>
        <v>15178.01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10118.67</v>
      </c>
      <c r="T29" s="54">
        <f t="shared" si="6"/>
        <v>10118.67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372</v>
      </c>
      <c r="C30" s="6" t="s">
        <v>373</v>
      </c>
      <c r="D30" s="125"/>
      <c r="E30" s="8" t="s">
        <v>93</v>
      </c>
      <c r="F30" s="57">
        <v>1</v>
      </c>
      <c r="G30" s="14">
        <v>2865.06</v>
      </c>
      <c r="H30" s="10">
        <f t="shared" si="1"/>
        <v>2076.13</v>
      </c>
      <c r="I30" s="11">
        <f t="shared" si="2"/>
        <v>2865.06</v>
      </c>
      <c r="J30" s="44"/>
      <c r="K30" s="94">
        <f t="shared" si="0"/>
        <v>1</v>
      </c>
      <c r="L30" s="10">
        <f t="shared" si="3"/>
        <v>1719.04</v>
      </c>
      <c r="M30" s="10">
        <f t="shared" si="4"/>
        <v>1719.04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1146.02</v>
      </c>
      <c r="T30" s="15">
        <f t="shared" si="6"/>
        <v>1146.02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374</v>
      </c>
      <c r="C31" s="4" t="s">
        <v>375</v>
      </c>
      <c r="D31" s="125"/>
      <c r="E31" s="16" t="s">
        <v>93</v>
      </c>
      <c r="F31" s="56">
        <v>1</v>
      </c>
      <c r="G31" s="17">
        <v>3251.7</v>
      </c>
      <c r="H31" s="40">
        <f t="shared" si="1"/>
        <v>2356.3000000000002</v>
      </c>
      <c r="I31" s="41">
        <f t="shared" si="2"/>
        <v>3251.7</v>
      </c>
      <c r="J31" s="44"/>
      <c r="K31" s="93">
        <f t="shared" si="0"/>
        <v>1</v>
      </c>
      <c r="L31" s="40">
        <f t="shared" si="3"/>
        <v>1951.02</v>
      </c>
      <c r="M31" s="40">
        <f t="shared" si="4"/>
        <v>1951.02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1300.68</v>
      </c>
      <c r="T31" s="54">
        <f t="shared" si="6"/>
        <v>1300.68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376</v>
      </c>
      <c r="C32" s="6" t="s">
        <v>377</v>
      </c>
      <c r="D32" s="125"/>
      <c r="E32" s="8" t="s">
        <v>93</v>
      </c>
      <c r="F32" s="57">
        <v>1</v>
      </c>
      <c r="G32" s="14">
        <v>7439.74</v>
      </c>
      <c r="H32" s="10">
        <f t="shared" si="1"/>
        <v>5391.12</v>
      </c>
      <c r="I32" s="11">
        <f t="shared" si="2"/>
        <v>7439.74</v>
      </c>
      <c r="J32" s="44"/>
      <c r="K32" s="94">
        <f t="shared" si="0"/>
        <v>1</v>
      </c>
      <c r="L32" s="10">
        <f t="shared" si="3"/>
        <v>3719.87</v>
      </c>
      <c r="M32" s="10">
        <f t="shared" si="4"/>
        <v>3719.87</v>
      </c>
      <c r="N32" s="13"/>
      <c r="O32" s="53"/>
      <c r="P32" s="3"/>
      <c r="Q32" s="14"/>
      <c r="R32" s="15">
        <f t="shared" si="9"/>
        <v>0</v>
      </c>
      <c r="S32" s="15">
        <f t="shared" si="5"/>
        <v>3719.87</v>
      </c>
      <c r="T32" s="15">
        <f t="shared" si="6"/>
        <v>3719.87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261</v>
      </c>
      <c r="C33" s="4" t="s">
        <v>378</v>
      </c>
      <c r="D33" s="125"/>
      <c r="E33" s="16" t="s">
        <v>93</v>
      </c>
      <c r="F33" s="56">
        <v>2</v>
      </c>
      <c r="G33" s="17">
        <v>614.62</v>
      </c>
      <c r="H33" s="40">
        <f t="shared" si="1"/>
        <v>445.38</v>
      </c>
      <c r="I33" s="41">
        <f t="shared" si="2"/>
        <v>1229.24</v>
      </c>
      <c r="J33" s="44"/>
      <c r="K33" s="93">
        <f t="shared" si="0"/>
        <v>2</v>
      </c>
      <c r="L33" s="40">
        <f t="shared" si="3"/>
        <v>307.31</v>
      </c>
      <c r="M33" s="40">
        <f t="shared" si="4"/>
        <v>614.62</v>
      </c>
      <c r="N33" s="18"/>
      <c r="O33" s="53"/>
      <c r="P33" s="1"/>
      <c r="Q33" s="17"/>
      <c r="R33" s="42">
        <f t="shared" si="9"/>
        <v>0</v>
      </c>
      <c r="S33" s="54">
        <f t="shared" si="5"/>
        <v>307.31</v>
      </c>
      <c r="T33" s="54">
        <f t="shared" si="6"/>
        <v>614.62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379</v>
      </c>
      <c r="C34" s="6" t="s">
        <v>99</v>
      </c>
      <c r="D34" s="125"/>
      <c r="E34" s="8" t="s">
        <v>93</v>
      </c>
      <c r="F34" s="57">
        <v>1</v>
      </c>
      <c r="G34" s="14">
        <v>9665.92</v>
      </c>
      <c r="H34" s="10">
        <f t="shared" si="1"/>
        <v>7004.29</v>
      </c>
      <c r="I34" s="11">
        <f t="shared" si="2"/>
        <v>9665.92</v>
      </c>
      <c r="J34" s="44"/>
      <c r="K34" s="94">
        <f t="shared" si="0"/>
        <v>1</v>
      </c>
      <c r="L34" s="10">
        <f t="shared" si="3"/>
        <v>4832.96</v>
      </c>
      <c r="M34" s="10">
        <f t="shared" si="4"/>
        <v>4832.96</v>
      </c>
      <c r="N34" s="13"/>
      <c r="O34" s="53"/>
      <c r="P34" s="3"/>
      <c r="Q34" s="14"/>
      <c r="R34" s="15">
        <f t="shared" si="9"/>
        <v>0</v>
      </c>
      <c r="S34" s="15">
        <f t="shared" si="5"/>
        <v>4832.96</v>
      </c>
      <c r="T34" s="15">
        <f t="shared" si="6"/>
        <v>4832.96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380</v>
      </c>
      <c r="C35" s="4" t="s">
        <v>100</v>
      </c>
      <c r="D35" s="125"/>
      <c r="E35" s="16" t="s">
        <v>93</v>
      </c>
      <c r="F35" s="56">
        <v>6</v>
      </c>
      <c r="G35" s="17">
        <v>2190.4899999999998</v>
      </c>
      <c r="H35" s="40">
        <f t="shared" si="1"/>
        <v>1587.31</v>
      </c>
      <c r="I35" s="41">
        <f t="shared" si="2"/>
        <v>13142.94</v>
      </c>
      <c r="J35" s="44"/>
      <c r="K35" s="93">
        <f t="shared" si="0"/>
        <v>6</v>
      </c>
      <c r="L35" s="40">
        <f t="shared" si="3"/>
        <v>1533.34</v>
      </c>
      <c r="M35" s="40">
        <f t="shared" si="4"/>
        <v>9200.0400000000009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657.15</v>
      </c>
      <c r="T35" s="54">
        <f t="shared" si="6"/>
        <v>3942.9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381</v>
      </c>
      <c r="C36" s="6" t="s">
        <v>382</v>
      </c>
      <c r="D36" s="125"/>
      <c r="E36" s="8" t="s">
        <v>93</v>
      </c>
      <c r="F36" s="57">
        <v>4</v>
      </c>
      <c r="G36" s="14">
        <v>12187.24</v>
      </c>
      <c r="H36" s="10">
        <f t="shared" si="1"/>
        <v>8831.33</v>
      </c>
      <c r="I36" s="11">
        <f t="shared" si="2"/>
        <v>48748.959999999999</v>
      </c>
      <c r="J36" s="44"/>
      <c r="K36" s="94">
        <f t="shared" si="0"/>
        <v>4</v>
      </c>
      <c r="L36" s="10">
        <f t="shared" si="3"/>
        <v>6093.62</v>
      </c>
      <c r="M36" s="10">
        <f t="shared" si="4"/>
        <v>24374.48</v>
      </c>
      <c r="N36" s="13"/>
      <c r="O36" s="53"/>
      <c r="P36" s="3"/>
      <c r="Q36" s="14"/>
      <c r="R36" s="15">
        <f t="shared" si="9"/>
        <v>0</v>
      </c>
      <c r="S36" s="15">
        <f t="shared" si="5"/>
        <v>6093.62</v>
      </c>
      <c r="T36" s="15">
        <f t="shared" si="6"/>
        <v>24374.48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248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383</v>
      </c>
      <c r="C38" s="6" t="s">
        <v>114</v>
      </c>
      <c r="D38" s="125"/>
      <c r="E38" s="8" t="s">
        <v>93</v>
      </c>
      <c r="F38" s="57">
        <v>1</v>
      </c>
      <c r="G38" s="14">
        <v>2014.21</v>
      </c>
      <c r="H38" s="10">
        <f t="shared" si="1"/>
        <v>1459.57</v>
      </c>
      <c r="I38" s="11">
        <f t="shared" si="2"/>
        <v>2014.21</v>
      </c>
      <c r="J38" s="44"/>
      <c r="K38" s="94">
        <f t="shared" si="0"/>
        <v>1</v>
      </c>
      <c r="L38" s="10">
        <f t="shared" si="3"/>
        <v>1409.95</v>
      </c>
      <c r="M38" s="10">
        <f t="shared" si="4"/>
        <v>1409.95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604.26</v>
      </c>
      <c r="T38" s="15">
        <f t="shared" si="6"/>
        <v>604.26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36" t="s">
        <v>384</v>
      </c>
      <c r="C39" s="4" t="s">
        <v>385</v>
      </c>
      <c r="D39" s="125"/>
      <c r="E39" s="16" t="s">
        <v>93</v>
      </c>
      <c r="F39" s="56">
        <v>1</v>
      </c>
      <c r="G39" s="17">
        <v>314.33999999999997</v>
      </c>
      <c r="H39" s="40">
        <f t="shared" si="1"/>
        <v>227.78</v>
      </c>
      <c r="I39" s="41">
        <f t="shared" si="2"/>
        <v>314.33999999999997</v>
      </c>
      <c r="J39" s="44"/>
      <c r="K39" s="93">
        <f t="shared" si="0"/>
        <v>1</v>
      </c>
      <c r="L39" s="40">
        <f t="shared" si="3"/>
        <v>220.04</v>
      </c>
      <c r="M39" s="40">
        <f t="shared" si="4"/>
        <v>220.04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94.3</v>
      </c>
      <c r="T39" s="54">
        <f t="shared" si="6"/>
        <v>94.3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386</v>
      </c>
      <c r="C40" s="6" t="s">
        <v>288</v>
      </c>
      <c r="D40" s="125"/>
      <c r="E40" s="8" t="s">
        <v>93</v>
      </c>
      <c r="F40" s="57">
        <v>2</v>
      </c>
      <c r="G40" s="14">
        <v>2036.44</v>
      </c>
      <c r="H40" s="10">
        <f t="shared" si="1"/>
        <v>1475.68</v>
      </c>
      <c r="I40" s="11">
        <f t="shared" si="2"/>
        <v>4072.88</v>
      </c>
      <c r="J40" s="44"/>
      <c r="K40" s="94">
        <f t="shared" si="0"/>
        <v>2</v>
      </c>
      <c r="L40" s="10">
        <f t="shared" si="3"/>
        <v>1425.51</v>
      </c>
      <c r="M40" s="10">
        <f t="shared" si="4"/>
        <v>2851.02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610.92999999999995</v>
      </c>
      <c r="T40" s="15">
        <f t="shared" si="6"/>
        <v>1221.8599999999999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387</v>
      </c>
      <c r="C41" s="4" t="s">
        <v>157</v>
      </c>
      <c r="D41" s="125"/>
      <c r="E41" s="16" t="s">
        <v>93</v>
      </c>
      <c r="F41" s="56">
        <v>2</v>
      </c>
      <c r="G41" s="17">
        <v>397.16</v>
      </c>
      <c r="H41" s="40">
        <f t="shared" si="1"/>
        <v>287.8</v>
      </c>
      <c r="I41" s="41">
        <f t="shared" si="2"/>
        <v>794.32</v>
      </c>
      <c r="J41" s="44"/>
      <c r="K41" s="93">
        <f t="shared" si="0"/>
        <v>2</v>
      </c>
      <c r="L41" s="40">
        <f t="shared" si="3"/>
        <v>278.01</v>
      </c>
      <c r="M41" s="40">
        <f t="shared" si="4"/>
        <v>556.02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119.15</v>
      </c>
      <c r="T41" s="54">
        <f t="shared" si="6"/>
        <v>238.3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388</v>
      </c>
      <c r="C42" s="6" t="s">
        <v>105</v>
      </c>
      <c r="D42" s="125"/>
      <c r="E42" s="8" t="s">
        <v>93</v>
      </c>
      <c r="F42" s="57">
        <v>2</v>
      </c>
      <c r="G42" s="14">
        <v>460.05</v>
      </c>
      <c r="H42" s="10">
        <f t="shared" si="1"/>
        <v>333.37</v>
      </c>
      <c r="I42" s="11">
        <f t="shared" si="2"/>
        <v>920.1</v>
      </c>
      <c r="J42" s="44"/>
      <c r="K42" s="94">
        <f t="shared" si="0"/>
        <v>2</v>
      </c>
      <c r="L42" s="10">
        <f t="shared" si="3"/>
        <v>322.04000000000002</v>
      </c>
      <c r="M42" s="10">
        <f t="shared" si="4"/>
        <v>644.08000000000004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138.01</v>
      </c>
      <c r="T42" s="15">
        <f t="shared" si="6"/>
        <v>276.02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389</v>
      </c>
      <c r="C43" s="4" t="s">
        <v>390</v>
      </c>
      <c r="D43" s="125"/>
      <c r="E43" s="16" t="s">
        <v>93</v>
      </c>
      <c r="F43" s="56">
        <v>2</v>
      </c>
      <c r="G43" s="17">
        <v>347.75</v>
      </c>
      <c r="H43" s="40">
        <f t="shared" si="1"/>
        <v>251.99</v>
      </c>
      <c r="I43" s="41">
        <f t="shared" si="2"/>
        <v>695.5</v>
      </c>
      <c r="J43" s="44"/>
      <c r="K43" s="93">
        <f t="shared" si="0"/>
        <v>2</v>
      </c>
      <c r="L43" s="40">
        <f t="shared" si="3"/>
        <v>243.43</v>
      </c>
      <c r="M43" s="40">
        <f t="shared" si="4"/>
        <v>486.86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104.32</v>
      </c>
      <c r="T43" s="54">
        <f t="shared" si="6"/>
        <v>208.64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391</v>
      </c>
      <c r="C44" s="6" t="s">
        <v>392</v>
      </c>
      <c r="D44" s="125"/>
      <c r="E44" s="8" t="s">
        <v>93</v>
      </c>
      <c r="F44" s="57">
        <v>1</v>
      </c>
      <c r="G44" s="14">
        <v>461.69</v>
      </c>
      <c r="H44" s="10">
        <f t="shared" si="1"/>
        <v>334.56</v>
      </c>
      <c r="I44" s="11">
        <f t="shared" si="2"/>
        <v>461.69</v>
      </c>
      <c r="J44" s="44"/>
      <c r="K44" s="94">
        <f t="shared" si="0"/>
        <v>1</v>
      </c>
      <c r="L44" s="10">
        <f t="shared" si="3"/>
        <v>323.18</v>
      </c>
      <c r="M44" s="10">
        <f t="shared" si="4"/>
        <v>323.18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138.51</v>
      </c>
      <c r="T44" s="15">
        <f t="shared" si="6"/>
        <v>138.51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393</v>
      </c>
      <c r="C45" s="4" t="s">
        <v>114</v>
      </c>
      <c r="D45" s="125"/>
      <c r="E45" s="16" t="s">
        <v>93</v>
      </c>
      <c r="F45" s="56">
        <v>2</v>
      </c>
      <c r="G45" s="17">
        <v>814.95</v>
      </c>
      <c r="H45" s="40">
        <f t="shared" si="1"/>
        <v>590.54</v>
      </c>
      <c r="I45" s="41">
        <f t="shared" si="2"/>
        <v>1629.9</v>
      </c>
      <c r="J45" s="44"/>
      <c r="K45" s="93">
        <f t="shared" si="0"/>
        <v>2</v>
      </c>
      <c r="L45" s="40">
        <f t="shared" si="3"/>
        <v>570.47</v>
      </c>
      <c r="M45" s="40">
        <f t="shared" si="4"/>
        <v>1140.94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244.48</v>
      </c>
      <c r="T45" s="54">
        <f t="shared" si="6"/>
        <v>488.96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394</v>
      </c>
      <c r="C46" s="6" t="s">
        <v>392</v>
      </c>
      <c r="D46" s="125"/>
      <c r="E46" s="8" t="s">
        <v>93</v>
      </c>
      <c r="F46" s="57">
        <v>1</v>
      </c>
      <c r="G46" s="14">
        <v>461.69</v>
      </c>
      <c r="H46" s="10">
        <f t="shared" si="1"/>
        <v>334.56</v>
      </c>
      <c r="I46" s="11">
        <f t="shared" si="2"/>
        <v>461.69</v>
      </c>
      <c r="J46" s="44"/>
      <c r="K46" s="94">
        <f t="shared" si="0"/>
        <v>1</v>
      </c>
      <c r="L46" s="10">
        <f t="shared" si="3"/>
        <v>323.18</v>
      </c>
      <c r="M46" s="10">
        <f t="shared" si="4"/>
        <v>323.18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138.51</v>
      </c>
      <c r="T46" s="15">
        <f t="shared" si="6"/>
        <v>138.51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395</v>
      </c>
      <c r="C47" s="4" t="s">
        <v>396</v>
      </c>
      <c r="D47" s="125"/>
      <c r="E47" s="16" t="s">
        <v>93</v>
      </c>
      <c r="F47" s="56">
        <v>3</v>
      </c>
      <c r="G47" s="17">
        <v>923.2</v>
      </c>
      <c r="H47" s="40">
        <f t="shared" si="1"/>
        <v>668.99</v>
      </c>
      <c r="I47" s="41">
        <f t="shared" si="2"/>
        <v>2769.6</v>
      </c>
      <c r="J47" s="44"/>
      <c r="K47" s="93">
        <f t="shared" si="0"/>
        <v>3</v>
      </c>
      <c r="L47" s="40">
        <f t="shared" si="3"/>
        <v>646.24</v>
      </c>
      <c r="M47" s="40">
        <f t="shared" si="4"/>
        <v>1938.72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276.95999999999998</v>
      </c>
      <c r="T47" s="54">
        <f t="shared" si="6"/>
        <v>830.88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397</v>
      </c>
      <c r="C48" s="6" t="s">
        <v>102</v>
      </c>
      <c r="D48" s="125"/>
      <c r="E48" s="8" t="s">
        <v>93</v>
      </c>
      <c r="F48" s="57">
        <v>2</v>
      </c>
      <c r="G48" s="14">
        <v>339.19</v>
      </c>
      <c r="H48" s="10">
        <f t="shared" si="1"/>
        <v>245.79</v>
      </c>
      <c r="I48" s="11">
        <f t="shared" si="2"/>
        <v>678.38</v>
      </c>
      <c r="J48" s="44"/>
      <c r="K48" s="94">
        <f t="shared" si="0"/>
        <v>2</v>
      </c>
      <c r="L48" s="10">
        <f t="shared" si="3"/>
        <v>237.43</v>
      </c>
      <c r="M48" s="10">
        <f t="shared" si="4"/>
        <v>474.86</v>
      </c>
      <c r="N48" s="13">
        <v>-0.2</v>
      </c>
      <c r="O48" s="53"/>
      <c r="P48" s="3"/>
      <c r="Q48" s="14"/>
      <c r="R48" s="15">
        <f t="shared" si="9"/>
        <v>0</v>
      </c>
      <c r="S48" s="15">
        <f t="shared" si="5"/>
        <v>101.76</v>
      </c>
      <c r="T48" s="15">
        <f t="shared" si="6"/>
        <v>203.52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87290.130000000019</v>
      </c>
      <c r="H49" s="84">
        <f>SUM(H18:H48)</f>
        <v>63253.72</v>
      </c>
      <c r="I49" s="85">
        <f>SUM(I18:I48)</f>
        <v>142532.82</v>
      </c>
      <c r="J49" s="86"/>
      <c r="K49" s="87">
        <f>SUM(K18:K48)</f>
        <v>51</v>
      </c>
      <c r="L49" s="84">
        <f>SUM(L18:L48)</f>
        <v>50415.510000000009</v>
      </c>
      <c r="M49" s="85">
        <f>SUM(M18:M48)</f>
        <v>81562.929999999993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36874.620000000017</v>
      </c>
      <c r="T49" s="85">
        <f>SUM(T18:T48)</f>
        <v>60969.89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0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showInputMessage="1" showErrorMessage="1" sqref="E18:E48" xr:uid="{58C50A90-A72B-4629-9355-68F56339B1D9}">
      <formula1>$Z$18:$Z$29</formula1>
    </dataValidation>
    <dataValidation type="list" allowBlank="1" showInputMessage="1" showErrorMessage="1" sqref="J13" xr:uid="{EEB7D6F5-E9FB-4F35-A143-B4BDB21E2493}">
      <formula1>$L$9:$L$9</formula1>
    </dataValidation>
    <dataValidation type="list" allowBlank="1" showInputMessage="1" showErrorMessage="1" sqref="I13" xr:uid="{1B6D3FA6-A1D3-4287-B50F-330730210F6A}">
      <formula1>$Y$13:$Y$14</formula1>
    </dataValidation>
    <dataValidation type="list" allowBlank="1" showInputMessage="1" showErrorMessage="1" sqref="G17 L17 Q17 Q14" xr:uid="{AEEC5950-4F56-439C-8D44-FDD4E847E4D8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307C-F532-4303-A69D-7B7E1EFC6116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44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398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145172.78999999998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81613.520000000019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63559.26999999996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399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0.43781806494178399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63559.27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401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81613.520000000019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68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402</v>
      </c>
      <c r="C21" s="4" t="s">
        <v>81</v>
      </c>
      <c r="D21" s="125"/>
      <c r="E21" s="16">
        <v>1000</v>
      </c>
      <c r="F21" s="56">
        <v>1</v>
      </c>
      <c r="G21" s="17">
        <v>133.80000000000001</v>
      </c>
      <c r="H21" s="40">
        <f t="shared" si="1"/>
        <v>96.96</v>
      </c>
      <c r="I21" s="41">
        <f t="shared" si="2"/>
        <v>133.80000000000001</v>
      </c>
      <c r="J21" s="44"/>
      <c r="K21" s="93">
        <f t="shared" si="0"/>
        <v>1</v>
      </c>
      <c r="L21" s="40">
        <f t="shared" si="3"/>
        <v>66.900000000000006</v>
      </c>
      <c r="M21" s="40">
        <f t="shared" si="4"/>
        <v>66.900000000000006</v>
      </c>
      <c r="N21" s="18"/>
      <c r="O21" s="53"/>
      <c r="P21" s="1"/>
      <c r="Q21" s="17"/>
      <c r="R21" s="42">
        <f t="shared" si="9"/>
        <v>0</v>
      </c>
      <c r="S21" s="54">
        <f t="shared" si="5"/>
        <v>66.900000000000006</v>
      </c>
      <c r="T21" s="54">
        <f t="shared" si="6"/>
        <v>66.900000000000006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200</v>
      </c>
      <c r="C22" s="6" t="s">
        <v>81</v>
      </c>
      <c r="D22" s="125"/>
      <c r="E22" s="8">
        <v>1000</v>
      </c>
      <c r="F22" s="57">
        <v>1</v>
      </c>
      <c r="G22" s="14">
        <v>154.76</v>
      </c>
      <c r="H22" s="10">
        <f t="shared" si="1"/>
        <v>112.14</v>
      </c>
      <c r="I22" s="11">
        <f t="shared" si="2"/>
        <v>154.76</v>
      </c>
      <c r="J22" s="44"/>
      <c r="K22" s="94">
        <f t="shared" si="0"/>
        <v>1</v>
      </c>
      <c r="L22" s="10">
        <f t="shared" si="3"/>
        <v>77.38</v>
      </c>
      <c r="M22" s="10">
        <f t="shared" si="4"/>
        <v>77.38</v>
      </c>
      <c r="N22" s="13"/>
      <c r="O22" s="53"/>
      <c r="P22" s="3"/>
      <c r="Q22" s="14"/>
      <c r="R22" s="15">
        <f t="shared" si="9"/>
        <v>0</v>
      </c>
      <c r="S22" s="15">
        <f t="shared" si="5"/>
        <v>77.38</v>
      </c>
      <c r="T22" s="15">
        <f t="shared" si="6"/>
        <v>77.38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403</v>
      </c>
      <c r="C23" s="4" t="s">
        <v>84</v>
      </c>
      <c r="D23" s="125"/>
      <c r="E23" s="16">
        <v>2000</v>
      </c>
      <c r="F23" s="56">
        <v>1</v>
      </c>
      <c r="G23" s="17">
        <v>174.28</v>
      </c>
      <c r="H23" s="40">
        <f t="shared" si="1"/>
        <v>126.29</v>
      </c>
      <c r="I23" s="41">
        <f t="shared" si="2"/>
        <v>174.28</v>
      </c>
      <c r="J23" s="44"/>
      <c r="K23" s="93">
        <f t="shared" si="0"/>
        <v>1</v>
      </c>
      <c r="L23" s="40">
        <f t="shared" si="3"/>
        <v>104.57</v>
      </c>
      <c r="M23" s="40">
        <f t="shared" si="4"/>
        <v>104.57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69.709999999999994</v>
      </c>
      <c r="T23" s="54">
        <f t="shared" si="6"/>
        <v>69.709999999999994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404</v>
      </c>
      <c r="C24" s="6" t="s">
        <v>86</v>
      </c>
      <c r="D24" s="125"/>
      <c r="E24" s="8">
        <v>2000</v>
      </c>
      <c r="F24" s="57">
        <v>1</v>
      </c>
      <c r="G24" s="14">
        <v>140.84</v>
      </c>
      <c r="H24" s="10">
        <f t="shared" si="1"/>
        <v>102.06</v>
      </c>
      <c r="I24" s="11">
        <f t="shared" si="2"/>
        <v>140.84</v>
      </c>
      <c r="J24" s="44"/>
      <c r="K24" s="94">
        <f t="shared" si="0"/>
        <v>1</v>
      </c>
      <c r="L24" s="10">
        <f t="shared" si="3"/>
        <v>84.5</v>
      </c>
      <c r="M24" s="10">
        <f t="shared" si="4"/>
        <v>84.5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56.34</v>
      </c>
      <c r="T24" s="15">
        <f t="shared" si="6"/>
        <v>56.34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363</v>
      </c>
      <c r="C25" s="4" t="s">
        <v>88</v>
      </c>
      <c r="D25" s="125"/>
      <c r="E25" s="16">
        <v>2000</v>
      </c>
      <c r="F25" s="56">
        <v>2</v>
      </c>
      <c r="G25" s="17">
        <v>70.34</v>
      </c>
      <c r="H25" s="40">
        <f t="shared" si="1"/>
        <v>50.97</v>
      </c>
      <c r="I25" s="41">
        <f t="shared" si="2"/>
        <v>140.68</v>
      </c>
      <c r="J25" s="44"/>
      <c r="K25" s="93">
        <f t="shared" si="0"/>
        <v>2</v>
      </c>
      <c r="L25" s="40">
        <f t="shared" si="3"/>
        <v>42.2</v>
      </c>
      <c r="M25" s="40">
        <f t="shared" si="4"/>
        <v>84.4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28.14</v>
      </c>
      <c r="T25" s="54">
        <f t="shared" si="6"/>
        <v>56.28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242</v>
      </c>
      <c r="D26" s="125"/>
      <c r="E26" s="8" t="s">
        <v>93</v>
      </c>
      <c r="F26" s="57">
        <v>1</v>
      </c>
      <c r="G26" s="14">
        <v>7439.74</v>
      </c>
      <c r="H26" s="10">
        <f t="shared" si="1"/>
        <v>5391.12</v>
      </c>
      <c r="I26" s="11">
        <f t="shared" si="2"/>
        <v>7439.74</v>
      </c>
      <c r="J26" s="44"/>
      <c r="K26" s="94">
        <f t="shared" si="0"/>
        <v>1</v>
      </c>
      <c r="L26" s="10">
        <f t="shared" si="3"/>
        <v>3719.87</v>
      </c>
      <c r="M26" s="10">
        <f t="shared" si="4"/>
        <v>3719.87</v>
      </c>
      <c r="N26" s="13"/>
      <c r="O26" s="53"/>
      <c r="P26" s="3"/>
      <c r="Q26" s="14"/>
      <c r="R26" s="15">
        <f t="shared" si="9"/>
        <v>0</v>
      </c>
      <c r="S26" s="15">
        <f t="shared" si="5"/>
        <v>3719.87</v>
      </c>
      <c r="T26" s="15">
        <f t="shared" si="6"/>
        <v>3719.87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4</v>
      </c>
      <c r="G27" s="17">
        <v>396.11</v>
      </c>
      <c r="H27" s="40">
        <f t="shared" si="1"/>
        <v>287.04000000000002</v>
      </c>
      <c r="I27" s="41">
        <f t="shared" si="2"/>
        <v>1584.44</v>
      </c>
      <c r="J27" s="44"/>
      <c r="K27" s="93">
        <f t="shared" si="0"/>
        <v>4</v>
      </c>
      <c r="L27" s="40">
        <f t="shared" si="3"/>
        <v>198.06</v>
      </c>
      <c r="M27" s="40">
        <f t="shared" si="4"/>
        <v>792.24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792.2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405</v>
      </c>
      <c r="C28" s="6" t="s">
        <v>99</v>
      </c>
      <c r="D28" s="125"/>
      <c r="E28" s="8" t="s">
        <v>93</v>
      </c>
      <c r="F28" s="57">
        <v>1</v>
      </c>
      <c r="G28" s="14">
        <v>12789.9</v>
      </c>
      <c r="H28" s="10">
        <f t="shared" si="1"/>
        <v>9268.0400000000009</v>
      </c>
      <c r="I28" s="11">
        <f t="shared" si="2"/>
        <v>12789.9</v>
      </c>
      <c r="J28" s="44"/>
      <c r="K28" s="94">
        <f t="shared" si="0"/>
        <v>1</v>
      </c>
      <c r="L28" s="10">
        <f t="shared" si="3"/>
        <v>6394.95</v>
      </c>
      <c r="M28" s="10">
        <f t="shared" si="4"/>
        <v>6394.95</v>
      </c>
      <c r="N28" s="13"/>
      <c r="O28" s="53"/>
      <c r="P28" s="3"/>
      <c r="Q28" s="14"/>
      <c r="R28" s="15">
        <f t="shared" si="9"/>
        <v>0</v>
      </c>
      <c r="S28" s="15">
        <f t="shared" si="5"/>
        <v>6394.95</v>
      </c>
      <c r="T28" s="15">
        <f t="shared" si="6"/>
        <v>6394.95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406</v>
      </c>
      <c r="C29" s="4" t="s">
        <v>100</v>
      </c>
      <c r="D29" s="125"/>
      <c r="E29" s="16" t="s">
        <v>93</v>
      </c>
      <c r="F29" s="56">
        <v>6</v>
      </c>
      <c r="G29" s="17">
        <v>2292.9299999999998</v>
      </c>
      <c r="H29" s="40">
        <f>ROUND(IF($G$17="USD $", G29*$F$15,G29*$E$15),2)</f>
        <v>1661.54</v>
      </c>
      <c r="I29" s="41">
        <f>ROUND(IF($I$17=$H$17,F29*H29,F29*G29),2)</f>
        <v>13757.58</v>
      </c>
      <c r="J29" s="44"/>
      <c r="K29" s="93">
        <f t="shared" si="0"/>
        <v>6</v>
      </c>
      <c r="L29" s="40">
        <f t="shared" si="3"/>
        <v>1605.05</v>
      </c>
      <c r="M29" s="40">
        <f>ROUND((K29*L29),2)</f>
        <v>9630.2999999999993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687.88</v>
      </c>
      <c r="T29" s="54">
        <f t="shared" si="6"/>
        <v>4127.28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407</v>
      </c>
      <c r="C30" s="6" t="s">
        <v>408</v>
      </c>
      <c r="D30" s="125"/>
      <c r="E30" s="8" t="s">
        <v>93</v>
      </c>
      <c r="F30" s="57">
        <v>4</v>
      </c>
      <c r="G30" s="14">
        <v>19382.12</v>
      </c>
      <c r="H30" s="10">
        <f t="shared" si="1"/>
        <v>14045.01</v>
      </c>
      <c r="I30" s="11">
        <f t="shared" si="2"/>
        <v>77528.479999999996</v>
      </c>
      <c r="J30" s="44"/>
      <c r="K30" s="94">
        <f t="shared" si="0"/>
        <v>4</v>
      </c>
      <c r="L30" s="10">
        <f t="shared" si="3"/>
        <v>9691.06</v>
      </c>
      <c r="M30" s="10">
        <f t="shared" si="4"/>
        <v>38764.239999999998</v>
      </c>
      <c r="N30" s="13"/>
      <c r="O30" s="53"/>
      <c r="P30" s="3"/>
      <c r="Q30" s="14"/>
      <c r="R30" s="15">
        <f t="shared" si="9"/>
        <v>0</v>
      </c>
      <c r="S30" s="15">
        <f t="shared" si="5"/>
        <v>9691.06</v>
      </c>
      <c r="T30" s="15">
        <f t="shared" si="6"/>
        <v>38764.239999999998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409</v>
      </c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105</v>
      </c>
      <c r="D32" s="125"/>
      <c r="E32" s="8" t="s">
        <v>93</v>
      </c>
      <c r="F32" s="57">
        <v>2</v>
      </c>
      <c r="G32" s="14">
        <v>522.76</v>
      </c>
      <c r="H32" s="10">
        <f t="shared" si="1"/>
        <v>378.81</v>
      </c>
      <c r="I32" s="11">
        <f t="shared" si="2"/>
        <v>1045.52</v>
      </c>
      <c r="J32" s="44"/>
      <c r="K32" s="94">
        <f t="shared" si="0"/>
        <v>2</v>
      </c>
      <c r="L32" s="10">
        <f t="shared" si="3"/>
        <v>365.93</v>
      </c>
      <c r="M32" s="10">
        <f t="shared" si="4"/>
        <v>731.86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156.83000000000001</v>
      </c>
      <c r="T32" s="15">
        <f t="shared" si="6"/>
        <v>313.66000000000003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411</v>
      </c>
      <c r="C33" s="4" t="s">
        <v>412</v>
      </c>
      <c r="D33" s="125"/>
      <c r="E33" s="16" t="s">
        <v>93</v>
      </c>
      <c r="F33" s="56">
        <v>7</v>
      </c>
      <c r="G33" s="17">
        <v>473.79</v>
      </c>
      <c r="H33" s="40">
        <f t="shared" si="1"/>
        <v>343.33</v>
      </c>
      <c r="I33" s="41">
        <f t="shared" si="2"/>
        <v>3316.53</v>
      </c>
      <c r="J33" s="44"/>
      <c r="K33" s="93">
        <f t="shared" si="0"/>
        <v>7</v>
      </c>
      <c r="L33" s="40">
        <f t="shared" si="3"/>
        <v>331.65</v>
      </c>
      <c r="M33" s="40">
        <f t="shared" si="4"/>
        <v>2321.5500000000002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142.13999999999999</v>
      </c>
      <c r="T33" s="54">
        <f t="shared" si="6"/>
        <v>994.98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413</v>
      </c>
      <c r="C34" s="6" t="s">
        <v>414</v>
      </c>
      <c r="D34" s="125"/>
      <c r="E34" s="8" t="s">
        <v>93</v>
      </c>
      <c r="F34" s="57">
        <v>2</v>
      </c>
      <c r="G34" s="14">
        <v>652.36</v>
      </c>
      <c r="H34" s="10">
        <f t="shared" si="1"/>
        <v>472.72</v>
      </c>
      <c r="I34" s="11">
        <f t="shared" si="2"/>
        <v>1304.72</v>
      </c>
      <c r="J34" s="44"/>
      <c r="K34" s="94">
        <f t="shared" si="0"/>
        <v>2</v>
      </c>
      <c r="L34" s="10">
        <f t="shared" si="3"/>
        <v>456.65</v>
      </c>
      <c r="M34" s="10">
        <f t="shared" si="4"/>
        <v>913.3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195.71</v>
      </c>
      <c r="T34" s="15">
        <f t="shared" si="6"/>
        <v>391.42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415</v>
      </c>
      <c r="C35" s="4" t="s">
        <v>250</v>
      </c>
      <c r="D35" s="125"/>
      <c r="E35" s="16" t="s">
        <v>93</v>
      </c>
      <c r="F35" s="56">
        <v>8</v>
      </c>
      <c r="G35" s="17">
        <v>43.16</v>
      </c>
      <c r="H35" s="40">
        <f t="shared" si="1"/>
        <v>31.28</v>
      </c>
      <c r="I35" s="41">
        <f t="shared" si="2"/>
        <v>345.28</v>
      </c>
      <c r="J35" s="44"/>
      <c r="K35" s="93">
        <f t="shared" si="0"/>
        <v>8</v>
      </c>
      <c r="L35" s="40">
        <f t="shared" si="3"/>
        <v>30.21</v>
      </c>
      <c r="M35" s="40">
        <f t="shared" si="4"/>
        <v>241.68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12.95</v>
      </c>
      <c r="T35" s="54">
        <f t="shared" si="6"/>
        <v>103.6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416</v>
      </c>
      <c r="C36" s="6" t="s">
        <v>417</v>
      </c>
      <c r="D36" s="125"/>
      <c r="E36" s="8" t="s">
        <v>93</v>
      </c>
      <c r="F36" s="57">
        <v>8</v>
      </c>
      <c r="G36" s="14">
        <v>523.95000000000005</v>
      </c>
      <c r="H36" s="10">
        <f t="shared" si="1"/>
        <v>379.67</v>
      </c>
      <c r="I36" s="11">
        <f t="shared" si="2"/>
        <v>4191.6000000000004</v>
      </c>
      <c r="J36" s="44"/>
      <c r="K36" s="94">
        <f t="shared" si="0"/>
        <v>8</v>
      </c>
      <c r="L36" s="10">
        <f t="shared" si="3"/>
        <v>366.77</v>
      </c>
      <c r="M36" s="10">
        <f t="shared" si="4"/>
        <v>2934.16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157.18</v>
      </c>
      <c r="T36" s="15">
        <f t="shared" si="6"/>
        <v>1257.44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418</v>
      </c>
      <c r="C37" s="4" t="s">
        <v>157</v>
      </c>
      <c r="D37" s="125"/>
      <c r="E37" s="16" t="s">
        <v>93</v>
      </c>
      <c r="F37" s="56">
        <v>2</v>
      </c>
      <c r="G37" s="17">
        <v>544.55999999999995</v>
      </c>
      <c r="H37" s="40">
        <f t="shared" si="1"/>
        <v>394.61</v>
      </c>
      <c r="I37" s="41">
        <f t="shared" si="2"/>
        <v>1089.1199999999999</v>
      </c>
      <c r="J37" s="44"/>
      <c r="K37" s="93">
        <f t="shared" si="0"/>
        <v>2</v>
      </c>
      <c r="L37" s="40">
        <f t="shared" si="3"/>
        <v>381.19</v>
      </c>
      <c r="M37" s="40">
        <f t="shared" si="4"/>
        <v>762.38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163.37</v>
      </c>
      <c r="T37" s="54">
        <f t="shared" si="6"/>
        <v>326.74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419</v>
      </c>
      <c r="C38" s="6" t="s">
        <v>105</v>
      </c>
      <c r="D38" s="125"/>
      <c r="E38" s="8" t="s">
        <v>93</v>
      </c>
      <c r="F38" s="57">
        <v>2</v>
      </c>
      <c r="G38" s="14">
        <v>240.57</v>
      </c>
      <c r="H38" s="10">
        <f t="shared" si="1"/>
        <v>174.33</v>
      </c>
      <c r="I38" s="11">
        <f t="shared" si="2"/>
        <v>481.14</v>
      </c>
      <c r="J38" s="44"/>
      <c r="K38" s="94">
        <f t="shared" si="0"/>
        <v>2</v>
      </c>
      <c r="L38" s="10">
        <f t="shared" si="3"/>
        <v>168.4</v>
      </c>
      <c r="M38" s="10">
        <f t="shared" si="4"/>
        <v>336.8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72.17</v>
      </c>
      <c r="T38" s="15">
        <f t="shared" si="6"/>
        <v>144.34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420</v>
      </c>
      <c r="C39" s="4" t="s">
        <v>157</v>
      </c>
      <c r="D39" s="125"/>
      <c r="E39" s="16" t="s">
        <v>93</v>
      </c>
      <c r="F39" s="56">
        <v>1</v>
      </c>
      <c r="G39" s="17">
        <v>2835.95</v>
      </c>
      <c r="H39" s="40">
        <f t="shared" si="1"/>
        <v>2055.04</v>
      </c>
      <c r="I39" s="41">
        <f t="shared" si="2"/>
        <v>2835.95</v>
      </c>
      <c r="J39" s="44"/>
      <c r="K39" s="93">
        <f t="shared" si="0"/>
        <v>1</v>
      </c>
      <c r="L39" s="40">
        <f t="shared" si="3"/>
        <v>1985.17</v>
      </c>
      <c r="M39" s="40">
        <f t="shared" si="4"/>
        <v>1985.17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850.78</v>
      </c>
      <c r="T39" s="54">
        <f t="shared" si="6"/>
        <v>850.78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421</v>
      </c>
      <c r="C40" s="6" t="s">
        <v>157</v>
      </c>
      <c r="D40" s="125"/>
      <c r="E40" s="8" t="s">
        <v>93</v>
      </c>
      <c r="F40" s="57">
        <v>1</v>
      </c>
      <c r="G40" s="14">
        <v>1516.06</v>
      </c>
      <c r="H40" s="10">
        <f t="shared" si="1"/>
        <v>1098.5899999999999</v>
      </c>
      <c r="I40" s="11">
        <f t="shared" si="2"/>
        <v>1516.06</v>
      </c>
      <c r="J40" s="44"/>
      <c r="K40" s="94">
        <f t="shared" si="0"/>
        <v>1</v>
      </c>
      <c r="L40" s="10">
        <f t="shared" si="3"/>
        <v>1061.24</v>
      </c>
      <c r="M40" s="10">
        <f t="shared" si="4"/>
        <v>1061.24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454.82</v>
      </c>
      <c r="T40" s="15">
        <f t="shared" si="6"/>
        <v>454.82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422</v>
      </c>
      <c r="C41" s="4" t="s">
        <v>288</v>
      </c>
      <c r="D41" s="125"/>
      <c r="E41" s="16" t="s">
        <v>93</v>
      </c>
      <c r="F41" s="56">
        <v>1</v>
      </c>
      <c r="G41" s="17">
        <v>1520.03</v>
      </c>
      <c r="H41" s="40">
        <f t="shared" si="1"/>
        <v>1101.47</v>
      </c>
      <c r="I41" s="41">
        <f t="shared" si="2"/>
        <v>1520.03</v>
      </c>
      <c r="J41" s="44"/>
      <c r="K41" s="93">
        <f t="shared" si="0"/>
        <v>1</v>
      </c>
      <c r="L41" s="40">
        <f t="shared" si="3"/>
        <v>1064.02</v>
      </c>
      <c r="M41" s="40">
        <f t="shared" si="4"/>
        <v>1064.02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456.01</v>
      </c>
      <c r="T41" s="54">
        <f t="shared" si="6"/>
        <v>456.01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423</v>
      </c>
      <c r="C42" s="6" t="s">
        <v>424</v>
      </c>
      <c r="D42" s="125"/>
      <c r="E42" s="8" t="s">
        <v>93</v>
      </c>
      <c r="F42" s="57">
        <v>1</v>
      </c>
      <c r="G42" s="14">
        <v>9510.83</v>
      </c>
      <c r="H42" s="10">
        <f t="shared" si="1"/>
        <v>6891.91</v>
      </c>
      <c r="I42" s="11">
        <f t="shared" si="2"/>
        <v>9510.83</v>
      </c>
      <c r="J42" s="44"/>
      <c r="K42" s="94">
        <f t="shared" si="0"/>
        <v>1</v>
      </c>
      <c r="L42" s="10">
        <f t="shared" si="3"/>
        <v>6657.58</v>
      </c>
      <c r="M42" s="10">
        <f t="shared" si="4"/>
        <v>6657.58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2853.25</v>
      </c>
      <c r="T42" s="15">
        <f t="shared" si="6"/>
        <v>2853.25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425</v>
      </c>
      <c r="C43" s="4" t="s">
        <v>426</v>
      </c>
      <c r="D43" s="125"/>
      <c r="E43" s="16" t="s">
        <v>93</v>
      </c>
      <c r="F43" s="56">
        <v>2</v>
      </c>
      <c r="G43" s="17">
        <v>552.86</v>
      </c>
      <c r="H43" s="40">
        <f t="shared" si="1"/>
        <v>400.62</v>
      </c>
      <c r="I43" s="41">
        <f t="shared" si="2"/>
        <v>1105.72</v>
      </c>
      <c r="J43" s="44"/>
      <c r="K43" s="93">
        <f t="shared" si="0"/>
        <v>2</v>
      </c>
      <c r="L43" s="40">
        <f t="shared" si="3"/>
        <v>387</v>
      </c>
      <c r="M43" s="40">
        <f t="shared" si="4"/>
        <v>774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165.86</v>
      </c>
      <c r="T43" s="54">
        <f t="shared" si="6"/>
        <v>331.72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427</v>
      </c>
      <c r="C44" s="6" t="s">
        <v>426</v>
      </c>
      <c r="D44" s="125"/>
      <c r="E44" s="8" t="s">
        <v>93</v>
      </c>
      <c r="F44" s="57">
        <v>6</v>
      </c>
      <c r="G44" s="14">
        <v>481.29</v>
      </c>
      <c r="H44" s="10">
        <f t="shared" si="1"/>
        <v>348.76</v>
      </c>
      <c r="I44" s="11">
        <f t="shared" si="2"/>
        <v>2887.74</v>
      </c>
      <c r="J44" s="44"/>
      <c r="K44" s="94">
        <f t="shared" si="0"/>
        <v>6</v>
      </c>
      <c r="L44" s="10">
        <f t="shared" si="3"/>
        <v>336.9</v>
      </c>
      <c r="M44" s="10">
        <f t="shared" si="4"/>
        <v>2021.4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144.38999999999999</v>
      </c>
      <c r="T44" s="15">
        <f t="shared" si="6"/>
        <v>866.34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68</v>
      </c>
      <c r="G49" s="83">
        <f>SUM(G18:G48)</f>
        <v>62571.039999999994</v>
      </c>
      <c r="H49" s="84">
        <f>SUM(H18:H48)</f>
        <v>45341.330000000016</v>
      </c>
      <c r="I49" s="85">
        <f>SUM(I18:I48)</f>
        <v>145172.78999999998</v>
      </c>
      <c r="J49" s="86"/>
      <c r="K49" s="87">
        <f>SUM(K18:K48)</f>
        <v>68</v>
      </c>
      <c r="L49" s="84">
        <f>SUM(L18:L48)</f>
        <v>35666.280000000006</v>
      </c>
      <c r="M49" s="85">
        <f>SUM(M18:M48)</f>
        <v>81613.520000000019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26904.759999999995</v>
      </c>
      <c r="T49" s="85">
        <f>SUM(T18:T48)</f>
        <v>63559.27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0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showInputMessage="1" showErrorMessage="1" sqref="E18:E48" xr:uid="{CB725BC7-799F-4EA8-AAD1-7095CE1D13A7}">
      <formula1>$Z$18:$Z$29</formula1>
    </dataValidation>
    <dataValidation type="list" allowBlank="1" showInputMessage="1" showErrorMessage="1" sqref="J13" xr:uid="{197E3E41-47B9-4E52-8958-05E56E95E71D}">
      <formula1>$L$9:$L$9</formula1>
    </dataValidation>
    <dataValidation type="list" allowBlank="1" showInputMessage="1" showErrorMessage="1" sqref="I13" xr:uid="{5851FA96-C22E-42D7-B7A2-CD271C9F4353}">
      <formula1>$Y$13:$Y$14</formula1>
    </dataValidation>
    <dataValidation type="list" allowBlank="1" showInputMessage="1" showErrorMessage="1" sqref="G17 L17 Q17 Q14" xr:uid="{B2760E04-4E85-464B-9A99-D2F8113AE49D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3CBD3-2FC0-4570-8FC9-9F9915F41AC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9" sqref="G2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194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82335.239999999991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2008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54806.92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27528.319999999992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195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0.33434432206671161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196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27528.319999999996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197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54806.92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200</v>
      </c>
      <c r="C21" s="4" t="s">
        <v>81</v>
      </c>
      <c r="D21" s="125"/>
      <c r="E21" s="16">
        <v>1000</v>
      </c>
      <c r="F21" s="56">
        <v>1</v>
      </c>
      <c r="G21" s="17">
        <v>154.76</v>
      </c>
      <c r="H21" s="40">
        <f t="shared" si="1"/>
        <v>112.14</v>
      </c>
      <c r="I21" s="41">
        <f t="shared" si="2"/>
        <v>154.76</v>
      </c>
      <c r="J21" s="44"/>
      <c r="K21" s="93">
        <f t="shared" si="0"/>
        <v>1</v>
      </c>
      <c r="L21" s="40">
        <f t="shared" si="3"/>
        <v>77.38</v>
      </c>
      <c r="M21" s="40">
        <f t="shared" si="4"/>
        <v>77.38</v>
      </c>
      <c r="N21" s="18"/>
      <c r="O21" s="53"/>
      <c r="P21" s="1"/>
      <c r="Q21" s="17"/>
      <c r="R21" s="42">
        <f t="shared" si="9"/>
        <v>0</v>
      </c>
      <c r="S21" s="54">
        <f t="shared" si="5"/>
        <v>77.38</v>
      </c>
      <c r="T21" s="54">
        <f t="shared" si="6"/>
        <v>77.38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201</v>
      </c>
      <c r="C22" s="6" t="s">
        <v>81</v>
      </c>
      <c r="D22" s="125"/>
      <c r="E22" s="8">
        <v>1000</v>
      </c>
      <c r="F22" s="57">
        <v>1</v>
      </c>
      <c r="G22" s="14">
        <v>70.77</v>
      </c>
      <c r="H22" s="10">
        <f t="shared" si="1"/>
        <v>51.28</v>
      </c>
      <c r="I22" s="11">
        <f t="shared" si="2"/>
        <v>70.77</v>
      </c>
      <c r="J22" s="44"/>
      <c r="K22" s="94">
        <f t="shared" si="0"/>
        <v>1</v>
      </c>
      <c r="L22" s="10">
        <f t="shared" si="3"/>
        <v>35.39</v>
      </c>
      <c r="M22" s="10">
        <f t="shared" si="4"/>
        <v>35.39</v>
      </c>
      <c r="N22" s="13"/>
      <c r="O22" s="53"/>
      <c r="P22" s="3"/>
      <c r="Q22" s="14"/>
      <c r="R22" s="15">
        <f t="shared" si="9"/>
        <v>0</v>
      </c>
      <c r="S22" s="15">
        <f t="shared" si="5"/>
        <v>35.380000000000003</v>
      </c>
      <c r="T22" s="15">
        <f t="shared" si="6"/>
        <v>35.380000000000003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202</v>
      </c>
      <c r="C23" s="4" t="s">
        <v>81</v>
      </c>
      <c r="D23" s="125"/>
      <c r="E23" s="16">
        <v>1000</v>
      </c>
      <c r="F23" s="56">
        <v>1</v>
      </c>
      <c r="G23" s="17">
        <v>131.06</v>
      </c>
      <c r="H23" s="40">
        <f t="shared" si="1"/>
        <v>94.97</v>
      </c>
      <c r="I23" s="41">
        <f t="shared" si="2"/>
        <v>131.06</v>
      </c>
      <c r="J23" s="44"/>
      <c r="K23" s="93">
        <f t="shared" si="0"/>
        <v>1</v>
      </c>
      <c r="L23" s="40">
        <f t="shared" si="3"/>
        <v>65.53</v>
      </c>
      <c r="M23" s="40">
        <f t="shared" si="4"/>
        <v>65.53</v>
      </c>
      <c r="N23" s="18"/>
      <c r="O23" s="53"/>
      <c r="P23" s="1"/>
      <c r="Q23" s="17"/>
      <c r="R23" s="42">
        <f t="shared" si="9"/>
        <v>0</v>
      </c>
      <c r="S23" s="54">
        <f t="shared" si="5"/>
        <v>65.53</v>
      </c>
      <c r="T23" s="54">
        <f t="shared" si="6"/>
        <v>65.53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203</v>
      </c>
      <c r="C24" s="6" t="s">
        <v>84</v>
      </c>
      <c r="D24" s="125"/>
      <c r="E24" s="8">
        <v>2000</v>
      </c>
      <c r="F24" s="57">
        <v>1</v>
      </c>
      <c r="G24" s="14">
        <v>112.13</v>
      </c>
      <c r="H24" s="10">
        <f t="shared" si="1"/>
        <v>81.25</v>
      </c>
      <c r="I24" s="11">
        <f t="shared" si="2"/>
        <v>112.13</v>
      </c>
      <c r="J24" s="44"/>
      <c r="K24" s="94">
        <f t="shared" si="0"/>
        <v>1</v>
      </c>
      <c r="L24" s="10">
        <f t="shared" si="3"/>
        <v>67.28</v>
      </c>
      <c r="M24" s="10">
        <f t="shared" si="4"/>
        <v>67.28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44.85</v>
      </c>
      <c r="T24" s="15">
        <f t="shared" si="6"/>
        <v>44.85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204</v>
      </c>
      <c r="C25" s="4" t="s">
        <v>86</v>
      </c>
      <c r="D25" s="125"/>
      <c r="E25" s="16">
        <v>2000</v>
      </c>
      <c r="F25" s="56">
        <v>1</v>
      </c>
      <c r="G25" s="17">
        <v>83.86</v>
      </c>
      <c r="H25" s="40">
        <f t="shared" si="1"/>
        <v>60.77</v>
      </c>
      <c r="I25" s="41">
        <f t="shared" si="2"/>
        <v>83.86</v>
      </c>
      <c r="J25" s="44"/>
      <c r="K25" s="93">
        <f t="shared" si="0"/>
        <v>1</v>
      </c>
      <c r="L25" s="40">
        <f t="shared" si="3"/>
        <v>50.32</v>
      </c>
      <c r="M25" s="40">
        <f t="shared" si="4"/>
        <v>50.32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33.54</v>
      </c>
      <c r="T25" s="54">
        <f t="shared" si="6"/>
        <v>33.54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141</v>
      </c>
      <c r="C26" s="6" t="s">
        <v>88</v>
      </c>
      <c r="D26" s="125"/>
      <c r="E26" s="8">
        <v>2000</v>
      </c>
      <c r="F26" s="57">
        <v>1</v>
      </c>
      <c r="G26" s="14">
        <v>77.760000000000005</v>
      </c>
      <c r="H26" s="10">
        <f t="shared" si="1"/>
        <v>56.35</v>
      </c>
      <c r="I26" s="11">
        <f t="shared" si="2"/>
        <v>77.760000000000005</v>
      </c>
      <c r="J26" s="44"/>
      <c r="K26" s="94">
        <f t="shared" si="0"/>
        <v>1</v>
      </c>
      <c r="L26" s="10">
        <f t="shared" si="3"/>
        <v>46.66</v>
      </c>
      <c r="M26" s="10">
        <f t="shared" si="4"/>
        <v>46.66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31.1</v>
      </c>
      <c r="T26" s="15">
        <f t="shared" si="6"/>
        <v>31.1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142</v>
      </c>
      <c r="C27" s="4" t="s">
        <v>88</v>
      </c>
      <c r="D27" s="125"/>
      <c r="E27" s="16">
        <v>2000</v>
      </c>
      <c r="F27" s="56">
        <v>1</v>
      </c>
      <c r="G27" s="17">
        <v>48.5</v>
      </c>
      <c r="H27" s="40">
        <f t="shared" si="1"/>
        <v>35.14</v>
      </c>
      <c r="I27" s="41">
        <f t="shared" si="2"/>
        <v>48.5</v>
      </c>
      <c r="J27" s="44"/>
      <c r="K27" s="93">
        <f t="shared" si="0"/>
        <v>1</v>
      </c>
      <c r="L27" s="40">
        <f t="shared" si="3"/>
        <v>29.1</v>
      </c>
      <c r="M27" s="40">
        <f t="shared" si="4"/>
        <v>29.1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19.399999999999999</v>
      </c>
      <c r="T27" s="54">
        <f t="shared" si="6"/>
        <v>19.399999999999999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205</v>
      </c>
      <c r="C28" s="6" t="s">
        <v>206</v>
      </c>
      <c r="D28" s="125"/>
      <c r="E28" s="8" t="s">
        <v>93</v>
      </c>
      <c r="F28" s="57">
        <v>1</v>
      </c>
      <c r="G28" s="14">
        <v>6122.89</v>
      </c>
      <c r="H28" s="10">
        <f t="shared" si="1"/>
        <v>4436.88</v>
      </c>
      <c r="I28" s="11">
        <f t="shared" si="2"/>
        <v>6122.89</v>
      </c>
      <c r="J28" s="44"/>
      <c r="K28" s="94">
        <f t="shared" si="0"/>
        <v>1</v>
      </c>
      <c r="L28" s="10">
        <f t="shared" si="3"/>
        <v>3061.45</v>
      </c>
      <c r="M28" s="10">
        <f t="shared" si="4"/>
        <v>3061.45</v>
      </c>
      <c r="N28" s="13"/>
      <c r="O28" s="53"/>
      <c r="P28" s="3"/>
      <c r="Q28" s="14"/>
      <c r="R28" s="15">
        <f t="shared" si="9"/>
        <v>0</v>
      </c>
      <c r="S28" s="15">
        <f t="shared" si="5"/>
        <v>3061.44</v>
      </c>
      <c r="T28" s="15">
        <f t="shared" si="6"/>
        <v>3061.44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97</v>
      </c>
      <c r="C29" s="4" t="s">
        <v>98</v>
      </c>
      <c r="D29" s="125"/>
      <c r="E29" s="16" t="s">
        <v>93</v>
      </c>
      <c r="F29" s="56">
        <v>2</v>
      </c>
      <c r="G29" s="17">
        <v>396.11</v>
      </c>
      <c r="H29" s="40">
        <f>ROUND(IF($G$17="USD $", G29*$F$15,G29*$E$15),2)</f>
        <v>287.04000000000002</v>
      </c>
      <c r="I29" s="41">
        <f>ROUND(IF($I$17=$H$17,F29*H29,F29*G29),2)</f>
        <v>792.22</v>
      </c>
      <c r="J29" s="44"/>
      <c r="K29" s="93">
        <f t="shared" si="0"/>
        <v>2</v>
      </c>
      <c r="L29" s="40">
        <f t="shared" si="3"/>
        <v>198.06</v>
      </c>
      <c r="M29" s="40">
        <f>ROUND((K29*L29),2)</f>
        <v>396.12</v>
      </c>
      <c r="N29" s="18"/>
      <c r="O29" s="53"/>
      <c r="P29" s="1"/>
      <c r="Q29" s="17"/>
      <c r="R29" s="42">
        <f t="shared" si="9"/>
        <v>0</v>
      </c>
      <c r="S29" s="54">
        <f t="shared" si="5"/>
        <v>198.05</v>
      </c>
      <c r="T29" s="54">
        <f t="shared" si="6"/>
        <v>396.1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207</v>
      </c>
      <c r="C30" s="6" t="s">
        <v>99</v>
      </c>
      <c r="D30" s="125"/>
      <c r="E30" s="8" t="s">
        <v>93</v>
      </c>
      <c r="F30" s="57">
        <v>1</v>
      </c>
      <c r="G30" s="14">
        <v>6528.01</v>
      </c>
      <c r="H30" s="10">
        <f t="shared" si="1"/>
        <v>4730.4399999999996</v>
      </c>
      <c r="I30" s="11">
        <f t="shared" si="2"/>
        <v>6528.01</v>
      </c>
      <c r="J30" s="44"/>
      <c r="K30" s="94">
        <f t="shared" si="0"/>
        <v>1</v>
      </c>
      <c r="L30" s="10">
        <f t="shared" si="3"/>
        <v>3264.01</v>
      </c>
      <c r="M30" s="10">
        <f t="shared" si="4"/>
        <v>3264.01</v>
      </c>
      <c r="N30" s="13"/>
      <c r="O30" s="53"/>
      <c r="P30" s="3"/>
      <c r="Q30" s="14"/>
      <c r="R30" s="15">
        <f t="shared" si="9"/>
        <v>0</v>
      </c>
      <c r="S30" s="15">
        <f t="shared" si="5"/>
        <v>3264</v>
      </c>
      <c r="T30" s="15">
        <f t="shared" si="6"/>
        <v>3264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208</v>
      </c>
      <c r="C31" s="4" t="s">
        <v>109</v>
      </c>
      <c r="D31" s="125"/>
      <c r="E31" s="16" t="s">
        <v>93</v>
      </c>
      <c r="F31" s="56">
        <v>6</v>
      </c>
      <c r="G31" s="17">
        <v>2077.89</v>
      </c>
      <c r="H31" s="40">
        <f t="shared" si="1"/>
        <v>1505.72</v>
      </c>
      <c r="I31" s="41">
        <f t="shared" si="2"/>
        <v>12467.34</v>
      </c>
      <c r="J31" s="44"/>
      <c r="K31" s="93">
        <f t="shared" si="0"/>
        <v>6</v>
      </c>
      <c r="L31" s="40">
        <f t="shared" si="3"/>
        <v>1454.52</v>
      </c>
      <c r="M31" s="40">
        <f t="shared" si="4"/>
        <v>8727.1200000000008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623.37</v>
      </c>
      <c r="T31" s="54">
        <f t="shared" si="6"/>
        <v>3740.22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209</v>
      </c>
      <c r="C32" s="6" t="s">
        <v>101</v>
      </c>
      <c r="D32" s="125"/>
      <c r="E32" s="8">
        <v>1200</v>
      </c>
      <c r="F32" s="57">
        <v>1</v>
      </c>
      <c r="G32" s="14">
        <v>49469.919999999998</v>
      </c>
      <c r="H32" s="10">
        <f t="shared" si="1"/>
        <v>35847.769999999997</v>
      </c>
      <c r="I32" s="11">
        <f t="shared" si="2"/>
        <v>49469.919999999998</v>
      </c>
      <c r="J32" s="44"/>
      <c r="K32" s="94">
        <f t="shared" si="0"/>
        <v>1</v>
      </c>
      <c r="L32" s="10">
        <f t="shared" si="3"/>
        <v>34628.94</v>
      </c>
      <c r="M32" s="10">
        <f t="shared" si="4"/>
        <v>34628.94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14840.98</v>
      </c>
      <c r="T32" s="15">
        <f t="shared" si="6"/>
        <v>14840.98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210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211</v>
      </c>
      <c r="C34" s="6" t="s">
        <v>115</v>
      </c>
      <c r="D34" s="125"/>
      <c r="E34" s="8" t="s">
        <v>93</v>
      </c>
      <c r="F34" s="57">
        <v>1</v>
      </c>
      <c r="G34" s="14">
        <v>184.79</v>
      </c>
      <c r="H34" s="10">
        <f t="shared" si="1"/>
        <v>133.91</v>
      </c>
      <c r="I34" s="11">
        <f t="shared" si="2"/>
        <v>184.79</v>
      </c>
      <c r="J34" s="44"/>
      <c r="K34" s="94">
        <f t="shared" si="0"/>
        <v>1</v>
      </c>
      <c r="L34" s="10">
        <f t="shared" si="3"/>
        <v>129.35</v>
      </c>
      <c r="M34" s="10">
        <f t="shared" si="4"/>
        <v>129.35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55.44</v>
      </c>
      <c r="T34" s="15">
        <f t="shared" si="6"/>
        <v>55.44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212</v>
      </c>
      <c r="C35" s="4" t="s">
        <v>115</v>
      </c>
      <c r="D35" s="125"/>
      <c r="E35" s="16" t="s">
        <v>93</v>
      </c>
      <c r="F35" s="56">
        <v>1</v>
      </c>
      <c r="G35" s="17">
        <v>184.79</v>
      </c>
      <c r="H35" s="40">
        <f t="shared" si="1"/>
        <v>133.91</v>
      </c>
      <c r="I35" s="41">
        <f t="shared" si="2"/>
        <v>184.79</v>
      </c>
      <c r="J35" s="44"/>
      <c r="K35" s="93">
        <f t="shared" si="0"/>
        <v>1</v>
      </c>
      <c r="L35" s="40">
        <f t="shared" si="3"/>
        <v>129.35</v>
      </c>
      <c r="M35" s="40">
        <f t="shared" si="4"/>
        <v>129.35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55.44</v>
      </c>
      <c r="T35" s="54">
        <f t="shared" si="6"/>
        <v>55.44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213</v>
      </c>
      <c r="C36" s="6" t="s">
        <v>114</v>
      </c>
      <c r="D36" s="125"/>
      <c r="E36" s="8" t="s">
        <v>93</v>
      </c>
      <c r="F36" s="57">
        <v>2</v>
      </c>
      <c r="G36" s="14">
        <v>359.68</v>
      </c>
      <c r="H36" s="10">
        <f t="shared" si="1"/>
        <v>260.64</v>
      </c>
      <c r="I36" s="11">
        <f t="shared" si="2"/>
        <v>719.36</v>
      </c>
      <c r="J36" s="44"/>
      <c r="K36" s="94">
        <f t="shared" si="0"/>
        <v>2</v>
      </c>
      <c r="L36" s="10">
        <f t="shared" si="3"/>
        <v>251.78</v>
      </c>
      <c r="M36" s="10">
        <f t="shared" si="4"/>
        <v>503.56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107.9</v>
      </c>
      <c r="T36" s="15">
        <f t="shared" si="6"/>
        <v>215.8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214</v>
      </c>
      <c r="C37" s="4" t="s">
        <v>155</v>
      </c>
      <c r="D37" s="125"/>
      <c r="E37" s="16" t="s">
        <v>93</v>
      </c>
      <c r="F37" s="56">
        <v>1</v>
      </c>
      <c r="G37" s="17">
        <v>2309.15</v>
      </c>
      <c r="H37" s="40">
        <f t="shared" si="1"/>
        <v>1673.3</v>
      </c>
      <c r="I37" s="41">
        <f t="shared" si="2"/>
        <v>2309.15</v>
      </c>
      <c r="J37" s="44"/>
      <c r="K37" s="93">
        <f t="shared" si="0"/>
        <v>1</v>
      </c>
      <c r="L37" s="40">
        <f t="shared" si="3"/>
        <v>1616.41</v>
      </c>
      <c r="M37" s="40">
        <f t="shared" si="4"/>
        <v>1616.41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692.74</v>
      </c>
      <c r="T37" s="54">
        <f t="shared" si="6"/>
        <v>692.74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37" t="s">
        <v>215</v>
      </c>
      <c r="C38" s="6" t="s">
        <v>155</v>
      </c>
      <c r="D38" s="125"/>
      <c r="E38" s="8" t="s">
        <v>93</v>
      </c>
      <c r="F38" s="57">
        <v>2</v>
      </c>
      <c r="G38" s="14">
        <v>391.94</v>
      </c>
      <c r="H38" s="10">
        <f t="shared" si="1"/>
        <v>284.01</v>
      </c>
      <c r="I38" s="11">
        <f t="shared" si="2"/>
        <v>783.88</v>
      </c>
      <c r="J38" s="44"/>
      <c r="K38" s="94">
        <f t="shared" si="0"/>
        <v>2</v>
      </c>
      <c r="L38" s="10">
        <f t="shared" si="3"/>
        <v>274.36</v>
      </c>
      <c r="M38" s="10">
        <f t="shared" si="4"/>
        <v>548.72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117.58</v>
      </c>
      <c r="T38" s="15">
        <f t="shared" si="6"/>
        <v>235.16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36" t="s">
        <v>216</v>
      </c>
      <c r="C39" s="4" t="s">
        <v>167</v>
      </c>
      <c r="D39" s="125"/>
      <c r="E39" s="16" t="s">
        <v>93</v>
      </c>
      <c r="F39" s="56">
        <v>1</v>
      </c>
      <c r="G39" s="17">
        <v>1727.43</v>
      </c>
      <c r="H39" s="40">
        <f t="shared" si="1"/>
        <v>1251.76</v>
      </c>
      <c r="I39" s="41">
        <f t="shared" si="2"/>
        <v>1727.43</v>
      </c>
      <c r="J39" s="44"/>
      <c r="K39" s="93">
        <f t="shared" si="0"/>
        <v>1</v>
      </c>
      <c r="L39" s="40">
        <f t="shared" si="3"/>
        <v>1209.2</v>
      </c>
      <c r="M39" s="40">
        <f t="shared" si="4"/>
        <v>1209.2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518.23</v>
      </c>
      <c r="T39" s="54">
        <f t="shared" si="6"/>
        <v>518.23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217</v>
      </c>
      <c r="C40" s="6" t="s">
        <v>116</v>
      </c>
      <c r="D40" s="125"/>
      <c r="E40" s="8" t="s">
        <v>93</v>
      </c>
      <c r="F40" s="57">
        <v>1</v>
      </c>
      <c r="G40" s="14">
        <v>188.57</v>
      </c>
      <c r="H40" s="10">
        <f t="shared" si="1"/>
        <v>136.63999999999999</v>
      </c>
      <c r="I40" s="11">
        <f t="shared" si="2"/>
        <v>188.57</v>
      </c>
      <c r="J40" s="44"/>
      <c r="K40" s="94">
        <f t="shared" si="0"/>
        <v>1</v>
      </c>
      <c r="L40" s="10">
        <f t="shared" si="3"/>
        <v>132</v>
      </c>
      <c r="M40" s="10">
        <f t="shared" si="4"/>
        <v>132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56.57</v>
      </c>
      <c r="T40" s="15">
        <f t="shared" si="6"/>
        <v>56.57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70798.059999999983</v>
      </c>
      <c r="H49" s="84">
        <f>SUM(H18:H48)</f>
        <v>51302.94000000001</v>
      </c>
      <c r="I49" s="85">
        <f>SUM(I18:I48)</f>
        <v>82335.239999999991</v>
      </c>
      <c r="J49" s="86"/>
      <c r="K49" s="87">
        <f>SUM(K18:K48)</f>
        <v>30</v>
      </c>
      <c r="L49" s="84">
        <f>SUM(L18:L48)</f>
        <v>46810.119999999995</v>
      </c>
      <c r="M49" s="85">
        <f>SUM(M18:M48)</f>
        <v>54806.92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23987.940000000002</v>
      </c>
      <c r="T49" s="85">
        <f>SUM(T18:T48)</f>
        <v>27528.319999999996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0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showInputMessage="1" showErrorMessage="1" sqref="E18:E48" xr:uid="{5FD84B7C-0F7A-450A-905C-C417053149E2}">
      <formula1>$Z$18:$Z$29</formula1>
    </dataValidation>
    <dataValidation type="list" allowBlank="1" showInputMessage="1" showErrorMessage="1" sqref="J13" xr:uid="{62CAC5C7-B8BB-43FB-86A7-6D1202B9F848}">
      <formula1>$L$9:$L$9</formula1>
    </dataValidation>
    <dataValidation type="list" allowBlank="1" showInputMessage="1" showErrorMessage="1" sqref="I13" xr:uid="{8345792D-0542-4BD9-B308-E1C15B9B781B}">
      <formula1>$Y$13:$Y$14</formula1>
    </dataValidation>
    <dataValidation type="list" allowBlank="1" showInputMessage="1" showErrorMessage="1" sqref="G17 L17 Q17 Q14" xr:uid="{CC994FC0-9485-4882-A601-16AEDEF4F0D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4B487-D0FF-4265-950E-8027E1D4D650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32" sqref="E32:G32"/>
      <selection pane="bottomLeft" activeCell="G28" sqref="G2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218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81231.92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53826.61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27405.309999999998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219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0.33737119595351184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220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27405.309999999998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221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53826.61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136</v>
      </c>
      <c r="C21" s="4" t="s">
        <v>81</v>
      </c>
      <c r="D21" s="125"/>
      <c r="E21" s="16">
        <v>1000</v>
      </c>
      <c r="F21" s="56">
        <v>1</v>
      </c>
      <c r="G21" s="17">
        <v>100.38</v>
      </c>
      <c r="H21" s="40">
        <f t="shared" si="1"/>
        <v>72.739999999999995</v>
      </c>
      <c r="I21" s="41">
        <f t="shared" si="2"/>
        <v>100.38</v>
      </c>
      <c r="J21" s="44"/>
      <c r="K21" s="93">
        <f t="shared" si="0"/>
        <v>1</v>
      </c>
      <c r="L21" s="40">
        <f t="shared" si="3"/>
        <v>50.19</v>
      </c>
      <c r="M21" s="40">
        <f t="shared" si="4"/>
        <v>50.19</v>
      </c>
      <c r="N21" s="18"/>
      <c r="O21" s="53"/>
      <c r="P21" s="1"/>
      <c r="Q21" s="17"/>
      <c r="R21" s="42">
        <f t="shared" si="9"/>
        <v>0</v>
      </c>
      <c r="S21" s="54">
        <f t="shared" si="5"/>
        <v>50.19</v>
      </c>
      <c r="T21" s="54">
        <f t="shared" si="6"/>
        <v>50.19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173</v>
      </c>
      <c r="C22" s="6" t="s">
        <v>81</v>
      </c>
      <c r="D22" s="125"/>
      <c r="E22" s="8">
        <v>1000</v>
      </c>
      <c r="F22" s="57">
        <v>1</v>
      </c>
      <c r="G22" s="14">
        <v>65.63</v>
      </c>
      <c r="H22" s="10">
        <f t="shared" si="1"/>
        <v>47.56</v>
      </c>
      <c r="I22" s="11">
        <f t="shared" si="2"/>
        <v>65.63</v>
      </c>
      <c r="J22" s="44"/>
      <c r="K22" s="94">
        <f t="shared" si="0"/>
        <v>1</v>
      </c>
      <c r="L22" s="10">
        <f t="shared" si="3"/>
        <v>32.82</v>
      </c>
      <c r="M22" s="10">
        <f t="shared" si="4"/>
        <v>32.82</v>
      </c>
      <c r="N22" s="13"/>
      <c r="O22" s="53"/>
      <c r="P22" s="3"/>
      <c r="Q22" s="14"/>
      <c r="R22" s="15">
        <f t="shared" si="9"/>
        <v>0</v>
      </c>
      <c r="S22" s="15">
        <f t="shared" si="5"/>
        <v>32.81</v>
      </c>
      <c r="T22" s="15">
        <f t="shared" si="6"/>
        <v>32.81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203</v>
      </c>
      <c r="C23" s="4" t="s">
        <v>84</v>
      </c>
      <c r="D23" s="125"/>
      <c r="E23" s="16">
        <v>2000</v>
      </c>
      <c r="F23" s="56">
        <v>1</v>
      </c>
      <c r="G23" s="17">
        <v>112.13</v>
      </c>
      <c r="H23" s="40">
        <f t="shared" si="1"/>
        <v>81.25</v>
      </c>
      <c r="I23" s="41">
        <f t="shared" si="2"/>
        <v>112.13</v>
      </c>
      <c r="J23" s="44"/>
      <c r="K23" s="93">
        <f t="shared" si="0"/>
        <v>1</v>
      </c>
      <c r="L23" s="40">
        <f t="shared" si="3"/>
        <v>67.28</v>
      </c>
      <c r="M23" s="40">
        <f t="shared" si="4"/>
        <v>67.28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44.85</v>
      </c>
      <c r="T23" s="54">
        <f t="shared" si="6"/>
        <v>44.85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204</v>
      </c>
      <c r="C24" s="6" t="s">
        <v>86</v>
      </c>
      <c r="D24" s="125"/>
      <c r="E24" s="8">
        <v>2000</v>
      </c>
      <c r="F24" s="57">
        <v>1</v>
      </c>
      <c r="G24" s="14">
        <v>83.86</v>
      </c>
      <c r="H24" s="10">
        <f t="shared" si="1"/>
        <v>60.77</v>
      </c>
      <c r="I24" s="11">
        <f t="shared" si="2"/>
        <v>83.86</v>
      </c>
      <c r="J24" s="44"/>
      <c r="K24" s="94">
        <f t="shared" si="0"/>
        <v>1</v>
      </c>
      <c r="L24" s="10">
        <f t="shared" si="3"/>
        <v>50.32</v>
      </c>
      <c r="M24" s="10">
        <f t="shared" si="4"/>
        <v>50.32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33.54</v>
      </c>
      <c r="T24" s="15">
        <f t="shared" si="6"/>
        <v>33.54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141</v>
      </c>
      <c r="C25" s="4" t="s">
        <v>88</v>
      </c>
      <c r="D25" s="125"/>
      <c r="E25" s="16">
        <v>2000</v>
      </c>
      <c r="F25" s="56">
        <v>1</v>
      </c>
      <c r="G25" s="17">
        <v>77.760000000000005</v>
      </c>
      <c r="H25" s="40">
        <f t="shared" si="1"/>
        <v>56.35</v>
      </c>
      <c r="I25" s="41">
        <f t="shared" si="2"/>
        <v>77.760000000000005</v>
      </c>
      <c r="J25" s="44"/>
      <c r="K25" s="93">
        <f t="shared" si="0"/>
        <v>1</v>
      </c>
      <c r="L25" s="40">
        <f t="shared" si="3"/>
        <v>46.66</v>
      </c>
      <c r="M25" s="40">
        <f t="shared" si="4"/>
        <v>46.66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31.1</v>
      </c>
      <c r="T25" s="54">
        <f t="shared" si="6"/>
        <v>31.1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142</v>
      </c>
      <c r="C26" s="6" t="s">
        <v>88</v>
      </c>
      <c r="D26" s="125"/>
      <c r="E26" s="8">
        <v>2000</v>
      </c>
      <c r="F26" s="57">
        <v>1</v>
      </c>
      <c r="G26" s="14">
        <v>48.5</v>
      </c>
      <c r="H26" s="10">
        <f t="shared" si="1"/>
        <v>35.14</v>
      </c>
      <c r="I26" s="11">
        <f t="shared" si="2"/>
        <v>48.5</v>
      </c>
      <c r="J26" s="44"/>
      <c r="K26" s="94">
        <f t="shared" si="0"/>
        <v>1</v>
      </c>
      <c r="L26" s="10">
        <f t="shared" si="3"/>
        <v>29.1</v>
      </c>
      <c r="M26" s="10">
        <f t="shared" si="4"/>
        <v>29.1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19.399999999999999</v>
      </c>
      <c r="T26" s="15">
        <f t="shared" si="6"/>
        <v>19.399999999999999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143</v>
      </c>
      <c r="C27" s="4" t="s">
        <v>96</v>
      </c>
      <c r="D27" s="125"/>
      <c r="E27" s="16" t="s">
        <v>93</v>
      </c>
      <c r="F27" s="56">
        <v>1</v>
      </c>
      <c r="G27" s="17">
        <v>7696.81</v>
      </c>
      <c r="H27" s="40">
        <f t="shared" si="1"/>
        <v>5577.4</v>
      </c>
      <c r="I27" s="41">
        <f t="shared" si="2"/>
        <v>7696.81</v>
      </c>
      <c r="J27" s="44"/>
      <c r="K27" s="93">
        <f t="shared" si="0"/>
        <v>1</v>
      </c>
      <c r="L27" s="40">
        <f t="shared" si="3"/>
        <v>3848.41</v>
      </c>
      <c r="M27" s="40">
        <f t="shared" si="4"/>
        <v>3848.41</v>
      </c>
      <c r="N27" s="18"/>
      <c r="O27" s="53"/>
      <c r="P27" s="1"/>
      <c r="Q27" s="17"/>
      <c r="R27" s="42">
        <f t="shared" si="9"/>
        <v>0</v>
      </c>
      <c r="S27" s="54">
        <f t="shared" si="5"/>
        <v>3848.4</v>
      </c>
      <c r="T27" s="54">
        <f t="shared" si="6"/>
        <v>3848.4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98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223</v>
      </c>
      <c r="C29" s="4" t="s">
        <v>99</v>
      </c>
      <c r="D29" s="125"/>
      <c r="E29" s="16" t="s">
        <v>93</v>
      </c>
      <c r="F29" s="56">
        <v>1</v>
      </c>
      <c r="G29" s="17">
        <v>6200.18</v>
      </c>
      <c r="H29" s="40">
        <f>ROUND(IF($G$17="USD $", G29*$F$15,G29*$E$15),2)</f>
        <v>4492.88</v>
      </c>
      <c r="I29" s="41">
        <f>ROUND(IF($I$17=$H$17,F29*H29,F29*G29),2)</f>
        <v>6200.18</v>
      </c>
      <c r="J29" s="44"/>
      <c r="K29" s="93">
        <f t="shared" si="0"/>
        <v>1</v>
      </c>
      <c r="L29" s="40">
        <f t="shared" si="3"/>
        <v>3100.09</v>
      </c>
      <c r="M29" s="40">
        <f>ROUND((K29*L29),2)</f>
        <v>3100.09</v>
      </c>
      <c r="N29" s="18"/>
      <c r="O29" s="53"/>
      <c r="P29" s="1"/>
      <c r="Q29" s="17"/>
      <c r="R29" s="42">
        <f t="shared" si="9"/>
        <v>0</v>
      </c>
      <c r="S29" s="54">
        <f t="shared" si="5"/>
        <v>3100.09</v>
      </c>
      <c r="T29" s="54">
        <f t="shared" si="6"/>
        <v>3100.09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224</v>
      </c>
      <c r="C30" s="6" t="s">
        <v>109</v>
      </c>
      <c r="D30" s="125"/>
      <c r="E30" s="8" t="s">
        <v>93</v>
      </c>
      <c r="F30" s="57">
        <v>6</v>
      </c>
      <c r="G30" s="14">
        <v>2185.44</v>
      </c>
      <c r="H30" s="10">
        <f t="shared" si="1"/>
        <v>1583.65</v>
      </c>
      <c r="I30" s="11">
        <f t="shared" si="2"/>
        <v>13112.64</v>
      </c>
      <c r="J30" s="44"/>
      <c r="K30" s="94">
        <f t="shared" si="0"/>
        <v>6</v>
      </c>
      <c r="L30" s="10">
        <f t="shared" si="3"/>
        <v>1529.81</v>
      </c>
      <c r="M30" s="10">
        <f t="shared" si="4"/>
        <v>9178.86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655.63</v>
      </c>
      <c r="T30" s="15">
        <f t="shared" si="6"/>
        <v>3933.78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209</v>
      </c>
      <c r="C31" s="4" t="s">
        <v>101</v>
      </c>
      <c r="D31" s="125"/>
      <c r="E31" s="16">
        <v>1200</v>
      </c>
      <c r="F31" s="56">
        <v>1</v>
      </c>
      <c r="G31" s="17">
        <v>49469.919999999998</v>
      </c>
      <c r="H31" s="40">
        <f t="shared" si="1"/>
        <v>35847.769999999997</v>
      </c>
      <c r="I31" s="41">
        <f t="shared" si="2"/>
        <v>49469.919999999998</v>
      </c>
      <c r="J31" s="44"/>
      <c r="K31" s="93">
        <f t="shared" si="0"/>
        <v>1</v>
      </c>
      <c r="L31" s="40">
        <f t="shared" si="3"/>
        <v>34628.94</v>
      </c>
      <c r="M31" s="40">
        <f t="shared" si="4"/>
        <v>34628.94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14840.98</v>
      </c>
      <c r="T31" s="54">
        <f t="shared" si="6"/>
        <v>14840.98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210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211</v>
      </c>
      <c r="C33" s="4" t="s">
        <v>115</v>
      </c>
      <c r="D33" s="125"/>
      <c r="E33" s="16" t="s">
        <v>93</v>
      </c>
      <c r="F33" s="56">
        <v>1</v>
      </c>
      <c r="G33" s="17">
        <v>184.79</v>
      </c>
      <c r="H33" s="40">
        <f t="shared" si="1"/>
        <v>133.91</v>
      </c>
      <c r="I33" s="41">
        <f t="shared" si="2"/>
        <v>184.79</v>
      </c>
      <c r="J33" s="44"/>
      <c r="K33" s="93">
        <f t="shared" si="0"/>
        <v>1</v>
      </c>
      <c r="L33" s="40">
        <f t="shared" si="3"/>
        <v>129.35</v>
      </c>
      <c r="M33" s="40">
        <f t="shared" si="4"/>
        <v>129.35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55.44</v>
      </c>
      <c r="T33" s="54">
        <f t="shared" si="6"/>
        <v>55.44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212</v>
      </c>
      <c r="C34" s="6" t="s">
        <v>115</v>
      </c>
      <c r="D34" s="125"/>
      <c r="E34" s="8" t="s">
        <v>93</v>
      </c>
      <c r="F34" s="57">
        <v>1</v>
      </c>
      <c r="G34" s="14">
        <v>184.79</v>
      </c>
      <c r="H34" s="10">
        <f t="shared" si="1"/>
        <v>133.91</v>
      </c>
      <c r="I34" s="11">
        <f t="shared" si="2"/>
        <v>184.79</v>
      </c>
      <c r="J34" s="44"/>
      <c r="K34" s="94">
        <f t="shared" si="0"/>
        <v>1</v>
      </c>
      <c r="L34" s="10">
        <f t="shared" si="3"/>
        <v>129.35</v>
      </c>
      <c r="M34" s="10">
        <f t="shared" si="4"/>
        <v>129.35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55.44</v>
      </c>
      <c r="T34" s="15">
        <f t="shared" si="6"/>
        <v>55.44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213</v>
      </c>
      <c r="C35" s="4" t="s">
        <v>114</v>
      </c>
      <c r="D35" s="125"/>
      <c r="E35" s="16" t="s">
        <v>93</v>
      </c>
      <c r="F35" s="56">
        <v>2</v>
      </c>
      <c r="G35" s="17">
        <v>359.68</v>
      </c>
      <c r="H35" s="40">
        <f t="shared" si="1"/>
        <v>260.64</v>
      </c>
      <c r="I35" s="41">
        <f t="shared" si="2"/>
        <v>719.36</v>
      </c>
      <c r="J35" s="44"/>
      <c r="K35" s="93">
        <f t="shared" si="0"/>
        <v>2</v>
      </c>
      <c r="L35" s="40">
        <f t="shared" si="3"/>
        <v>251.78</v>
      </c>
      <c r="M35" s="40">
        <f t="shared" si="4"/>
        <v>503.56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107.9</v>
      </c>
      <c r="T35" s="54">
        <f t="shared" si="6"/>
        <v>215.8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225</v>
      </c>
      <c r="C36" s="6" t="s">
        <v>164</v>
      </c>
      <c r="D36" s="125"/>
      <c r="E36" s="8" t="s">
        <v>93</v>
      </c>
      <c r="F36" s="57">
        <v>1</v>
      </c>
      <c r="G36" s="14">
        <v>188.57</v>
      </c>
      <c r="H36" s="10">
        <f t="shared" si="1"/>
        <v>136.63999999999999</v>
      </c>
      <c r="I36" s="11">
        <f t="shared" si="2"/>
        <v>188.57</v>
      </c>
      <c r="J36" s="44"/>
      <c r="K36" s="94">
        <f t="shared" si="0"/>
        <v>1</v>
      </c>
      <c r="L36" s="10">
        <f t="shared" si="3"/>
        <v>132</v>
      </c>
      <c r="M36" s="10">
        <f t="shared" si="4"/>
        <v>132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56.57</v>
      </c>
      <c r="T36" s="15">
        <f t="shared" si="6"/>
        <v>56.57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226</v>
      </c>
      <c r="C37" s="4" t="s">
        <v>167</v>
      </c>
      <c r="D37" s="125"/>
      <c r="E37" s="16" t="s">
        <v>93</v>
      </c>
      <c r="F37" s="56">
        <v>1</v>
      </c>
      <c r="G37" s="17">
        <v>2031.83</v>
      </c>
      <c r="H37" s="40">
        <f t="shared" si="1"/>
        <v>1472.34</v>
      </c>
      <c r="I37" s="41">
        <f t="shared" si="2"/>
        <v>2031.83</v>
      </c>
      <c r="J37" s="44"/>
      <c r="K37" s="93">
        <f t="shared" si="0"/>
        <v>1</v>
      </c>
      <c r="L37" s="40">
        <f t="shared" si="3"/>
        <v>1422.28</v>
      </c>
      <c r="M37" s="40">
        <f t="shared" si="4"/>
        <v>1422.28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609.54999999999995</v>
      </c>
      <c r="T37" s="54">
        <f t="shared" si="6"/>
        <v>609.54999999999995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26</v>
      </c>
      <c r="G49" s="83">
        <f>SUM(G18:G48)</f>
        <v>69548.929999999993</v>
      </c>
      <c r="H49" s="84">
        <f>SUM(H18:H48)</f>
        <v>50397.78</v>
      </c>
      <c r="I49" s="85">
        <f>SUM(I18:I48)</f>
        <v>81231.92</v>
      </c>
      <c r="J49" s="86"/>
      <c r="K49" s="87">
        <f>SUM(K18:K48)</f>
        <v>26</v>
      </c>
      <c r="L49" s="84">
        <f>SUM(L18:L48)</f>
        <v>45727.72</v>
      </c>
      <c r="M49" s="85">
        <f>SUM(M18:M48)</f>
        <v>53826.61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23821.21</v>
      </c>
      <c r="T49" s="85">
        <f>SUM(T18:T48)</f>
        <v>27405.309999999998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0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allowBlank="1" showInputMessage="1" showErrorMessage="1" sqref="G17 L17 Q17 Q14" xr:uid="{9E901958-55FB-423C-A882-BB544D588CF7}">
      <formula1>$Y$11:$Y$12</formula1>
    </dataValidation>
    <dataValidation type="list" allowBlank="1" showInputMessage="1" showErrorMessage="1" sqref="I13" xr:uid="{1DD05AC6-E660-475D-BEB8-175EBA444B57}">
      <formula1>$Y$13:$Y$14</formula1>
    </dataValidation>
    <dataValidation type="list" allowBlank="1" showInputMessage="1" showErrorMessage="1" sqref="J13" xr:uid="{7D4CAEF2-19E0-41B1-B089-B0543302EB89}">
      <formula1>$L$9:$L$9</formula1>
    </dataValidation>
    <dataValidation type="list" showInputMessage="1" showErrorMessage="1" sqref="E18:E48" xr:uid="{B146CBE6-3F00-43C3-B5F8-E5DE6700F0C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C587-256D-4FE3-BBC7-5BB9838A396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6" sqref="G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168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159776.33000000002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1996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108191.72000000002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51584.61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169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0.3228551438126035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170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51584.61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171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108191.72000000002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1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39.020000000000003</v>
      </c>
      <c r="J19" s="44"/>
      <c r="K19" s="93">
        <f t="shared" si="0"/>
        <v>1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19.510000000000002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19.510000000000002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135</v>
      </c>
      <c r="C20" s="6" t="s">
        <v>172</v>
      </c>
      <c r="D20" s="125"/>
      <c r="E20" s="8">
        <v>500</v>
      </c>
      <c r="F20" s="57">
        <v>1</v>
      </c>
      <c r="G20" s="14">
        <v>60.15</v>
      </c>
      <c r="H20" s="10">
        <f t="shared" si="1"/>
        <v>43.59</v>
      </c>
      <c r="I20" s="11">
        <f t="shared" si="2"/>
        <v>60.15</v>
      </c>
      <c r="J20" s="44"/>
      <c r="K20" s="94">
        <f t="shared" si="0"/>
        <v>1</v>
      </c>
      <c r="L20" s="10">
        <f t="shared" si="3"/>
        <v>30.08</v>
      </c>
      <c r="M20" s="10">
        <f t="shared" si="4"/>
        <v>30.08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30.07</v>
      </c>
      <c r="T20" s="15">
        <f t="shared" si="6"/>
        <v>30.07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173</v>
      </c>
      <c r="C21" s="4" t="s">
        <v>81</v>
      </c>
      <c r="D21" s="125"/>
      <c r="E21" s="16">
        <v>1000</v>
      </c>
      <c r="F21" s="56">
        <v>1</v>
      </c>
      <c r="G21" s="17">
        <v>65.63</v>
      </c>
      <c r="H21" s="40">
        <f t="shared" si="1"/>
        <v>47.56</v>
      </c>
      <c r="I21" s="41">
        <f t="shared" si="2"/>
        <v>65.63</v>
      </c>
      <c r="J21" s="44"/>
      <c r="K21" s="93">
        <f t="shared" si="0"/>
        <v>1</v>
      </c>
      <c r="L21" s="40">
        <f t="shared" si="3"/>
        <v>32.82</v>
      </c>
      <c r="M21" s="40">
        <f t="shared" si="4"/>
        <v>32.82</v>
      </c>
      <c r="N21" s="18"/>
      <c r="O21" s="53"/>
      <c r="P21" s="1"/>
      <c r="Q21" s="17"/>
      <c r="R21" s="42">
        <f t="shared" si="9"/>
        <v>0</v>
      </c>
      <c r="S21" s="54">
        <f t="shared" si="5"/>
        <v>32.81</v>
      </c>
      <c r="T21" s="54">
        <f t="shared" si="6"/>
        <v>32.81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174</v>
      </c>
      <c r="C22" s="6" t="s">
        <v>81</v>
      </c>
      <c r="D22" s="125"/>
      <c r="E22" s="8">
        <v>1000</v>
      </c>
      <c r="F22" s="57">
        <v>1</v>
      </c>
      <c r="G22" s="14">
        <v>89.34</v>
      </c>
      <c r="H22" s="10">
        <f t="shared" si="1"/>
        <v>64.739999999999995</v>
      </c>
      <c r="I22" s="11">
        <f t="shared" si="2"/>
        <v>89.34</v>
      </c>
      <c r="J22" s="44"/>
      <c r="K22" s="94">
        <f t="shared" si="0"/>
        <v>1</v>
      </c>
      <c r="L22" s="10">
        <f t="shared" si="3"/>
        <v>44.67</v>
      </c>
      <c r="M22" s="10">
        <f t="shared" si="4"/>
        <v>44.67</v>
      </c>
      <c r="N22" s="13"/>
      <c r="O22" s="53"/>
      <c r="P22" s="3"/>
      <c r="Q22" s="14"/>
      <c r="R22" s="15">
        <f t="shared" si="9"/>
        <v>0</v>
      </c>
      <c r="S22" s="15">
        <f t="shared" si="5"/>
        <v>44.67</v>
      </c>
      <c r="T22" s="15">
        <f t="shared" si="6"/>
        <v>44.67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139</v>
      </c>
      <c r="C23" s="4" t="s">
        <v>84</v>
      </c>
      <c r="D23" s="125"/>
      <c r="E23" s="16">
        <v>2000</v>
      </c>
      <c r="F23" s="56">
        <v>1</v>
      </c>
      <c r="G23" s="17">
        <v>149.93</v>
      </c>
      <c r="H23" s="40">
        <f t="shared" si="1"/>
        <v>108.64</v>
      </c>
      <c r="I23" s="41">
        <f t="shared" si="2"/>
        <v>149.93</v>
      </c>
      <c r="J23" s="44"/>
      <c r="K23" s="93">
        <f t="shared" si="0"/>
        <v>1</v>
      </c>
      <c r="L23" s="40">
        <f t="shared" si="3"/>
        <v>89.96</v>
      </c>
      <c r="M23" s="40">
        <f t="shared" si="4"/>
        <v>89.96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59.97</v>
      </c>
      <c r="T23" s="54">
        <f t="shared" si="6"/>
        <v>59.97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140</v>
      </c>
      <c r="C24" s="6" t="s">
        <v>86</v>
      </c>
      <c r="D24" s="125"/>
      <c r="E24" s="8">
        <v>2000</v>
      </c>
      <c r="F24" s="57">
        <v>1</v>
      </c>
      <c r="G24" s="14">
        <v>132.99</v>
      </c>
      <c r="H24" s="10">
        <f t="shared" si="1"/>
        <v>96.37</v>
      </c>
      <c r="I24" s="11">
        <f t="shared" si="2"/>
        <v>132.99</v>
      </c>
      <c r="J24" s="44"/>
      <c r="K24" s="94">
        <f t="shared" si="0"/>
        <v>1</v>
      </c>
      <c r="L24" s="10">
        <f t="shared" si="3"/>
        <v>79.790000000000006</v>
      </c>
      <c r="M24" s="10">
        <f t="shared" si="4"/>
        <v>79.790000000000006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53.2</v>
      </c>
      <c r="T24" s="15">
        <f t="shared" si="6"/>
        <v>53.2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175</v>
      </c>
      <c r="C25" s="4" t="s">
        <v>176</v>
      </c>
      <c r="D25" s="125"/>
      <c r="E25" s="16" t="s">
        <v>93</v>
      </c>
      <c r="F25" s="56">
        <v>1</v>
      </c>
      <c r="G25" s="17">
        <v>5916.4</v>
      </c>
      <c r="H25" s="40">
        <f t="shared" si="1"/>
        <v>4287.25</v>
      </c>
      <c r="I25" s="41">
        <f t="shared" si="2"/>
        <v>5916.4</v>
      </c>
      <c r="J25" s="44"/>
      <c r="K25" s="93">
        <f t="shared" si="0"/>
        <v>1</v>
      </c>
      <c r="L25" s="40">
        <f t="shared" si="3"/>
        <v>2958.2</v>
      </c>
      <c r="M25" s="40">
        <f t="shared" si="4"/>
        <v>2958.2</v>
      </c>
      <c r="N25" s="18"/>
      <c r="O25" s="53"/>
      <c r="P25" s="1"/>
      <c r="Q25" s="17"/>
      <c r="R25" s="42">
        <f t="shared" si="9"/>
        <v>0</v>
      </c>
      <c r="S25" s="54">
        <f t="shared" si="5"/>
        <v>2958.2</v>
      </c>
      <c r="T25" s="54">
        <f t="shared" si="6"/>
        <v>2958.2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177</v>
      </c>
      <c r="C26" s="6" t="s">
        <v>178</v>
      </c>
      <c r="D26" s="125"/>
      <c r="E26" s="8" t="s">
        <v>93</v>
      </c>
      <c r="F26" s="57">
        <v>4</v>
      </c>
      <c r="G26" s="14">
        <v>335.46</v>
      </c>
      <c r="H26" s="10">
        <f t="shared" si="1"/>
        <v>243.09</v>
      </c>
      <c r="I26" s="11">
        <f t="shared" si="2"/>
        <v>1341.84</v>
      </c>
      <c r="J26" s="44"/>
      <c r="K26" s="94">
        <f t="shared" si="0"/>
        <v>4</v>
      </c>
      <c r="L26" s="10">
        <f t="shared" si="3"/>
        <v>167.73</v>
      </c>
      <c r="M26" s="10">
        <f t="shared" si="4"/>
        <v>670.92</v>
      </c>
      <c r="N26" s="13"/>
      <c r="O26" s="53"/>
      <c r="P26" s="3"/>
      <c r="Q26" s="14"/>
      <c r="R26" s="15">
        <f t="shared" si="9"/>
        <v>0</v>
      </c>
      <c r="S26" s="15">
        <f t="shared" si="5"/>
        <v>167.73</v>
      </c>
      <c r="T26" s="15">
        <f t="shared" si="6"/>
        <v>670.92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179</v>
      </c>
      <c r="C27" s="4" t="s">
        <v>99</v>
      </c>
      <c r="D27" s="125"/>
      <c r="E27" s="16" t="s">
        <v>93</v>
      </c>
      <c r="F27" s="56">
        <v>1</v>
      </c>
      <c r="G27" s="17">
        <v>10542.6</v>
      </c>
      <c r="H27" s="40">
        <f t="shared" si="1"/>
        <v>7639.57</v>
      </c>
      <c r="I27" s="41">
        <f t="shared" si="2"/>
        <v>10542.6</v>
      </c>
      <c r="J27" s="44"/>
      <c r="K27" s="93">
        <f t="shared" si="0"/>
        <v>1</v>
      </c>
      <c r="L27" s="40">
        <f t="shared" si="3"/>
        <v>5271.3</v>
      </c>
      <c r="M27" s="40">
        <f t="shared" si="4"/>
        <v>5271.3</v>
      </c>
      <c r="N27" s="18"/>
      <c r="O27" s="53"/>
      <c r="P27" s="1"/>
      <c r="Q27" s="17"/>
      <c r="R27" s="42">
        <f t="shared" si="9"/>
        <v>0</v>
      </c>
      <c r="S27" s="54">
        <f t="shared" si="5"/>
        <v>5271.3</v>
      </c>
      <c r="T27" s="54">
        <f t="shared" si="6"/>
        <v>5271.3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180</v>
      </c>
      <c r="C28" s="6" t="s">
        <v>109</v>
      </c>
      <c r="D28" s="125"/>
      <c r="E28" s="8" t="s">
        <v>93</v>
      </c>
      <c r="F28" s="57">
        <v>6</v>
      </c>
      <c r="G28" s="14">
        <v>516.04999999999995</v>
      </c>
      <c r="H28" s="10">
        <f t="shared" si="1"/>
        <v>373.95</v>
      </c>
      <c r="I28" s="11">
        <f t="shared" si="2"/>
        <v>3096.3</v>
      </c>
      <c r="J28" s="44"/>
      <c r="K28" s="94">
        <f t="shared" si="0"/>
        <v>6</v>
      </c>
      <c r="L28" s="10">
        <f t="shared" si="3"/>
        <v>361.24</v>
      </c>
      <c r="M28" s="10">
        <f t="shared" si="4"/>
        <v>2167.44</v>
      </c>
      <c r="N28" s="13">
        <v>-0.2</v>
      </c>
      <c r="O28" s="53"/>
      <c r="P28" s="3"/>
      <c r="Q28" s="14"/>
      <c r="R28" s="15">
        <f t="shared" si="9"/>
        <v>0</v>
      </c>
      <c r="S28" s="15">
        <f t="shared" si="5"/>
        <v>154.81</v>
      </c>
      <c r="T28" s="15">
        <f t="shared" si="6"/>
        <v>928.86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147</v>
      </c>
      <c r="C29" s="4" t="s">
        <v>124</v>
      </c>
      <c r="D29" s="125"/>
      <c r="E29" s="16">
        <v>1200</v>
      </c>
      <c r="F29" s="56">
        <v>1</v>
      </c>
      <c r="G29" s="17">
        <v>106484.52</v>
      </c>
      <c r="H29" s="40">
        <f>ROUND(IF($G$17="USD $", G29*$F$15,G29*$E$15),2)</f>
        <v>77162.7</v>
      </c>
      <c r="I29" s="41">
        <f>ROUND(IF($I$17=$H$17,F29*H29,F29*G29),2)</f>
        <v>106484.52</v>
      </c>
      <c r="J29" s="44"/>
      <c r="K29" s="93">
        <f t="shared" si="0"/>
        <v>1</v>
      </c>
      <c r="L29" s="40">
        <f t="shared" si="3"/>
        <v>74539.16</v>
      </c>
      <c r="M29" s="40">
        <f>ROUND((K29*L29),2)</f>
        <v>74539.16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31945.360000000001</v>
      </c>
      <c r="T29" s="54">
        <f t="shared" si="6"/>
        <v>31945.360000000001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181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36" t="s">
        <v>159</v>
      </c>
      <c r="C31" s="4" t="s">
        <v>115</v>
      </c>
      <c r="D31" s="125"/>
      <c r="E31" s="16" t="s">
        <v>93</v>
      </c>
      <c r="F31" s="56">
        <v>1</v>
      </c>
      <c r="G31" s="17">
        <v>604.86</v>
      </c>
      <c r="H31" s="40">
        <f t="shared" si="1"/>
        <v>438.3</v>
      </c>
      <c r="I31" s="41">
        <f t="shared" si="2"/>
        <v>604.86</v>
      </c>
      <c r="J31" s="44"/>
      <c r="K31" s="93">
        <f t="shared" si="0"/>
        <v>1</v>
      </c>
      <c r="L31" s="40">
        <f t="shared" si="3"/>
        <v>423.4</v>
      </c>
      <c r="M31" s="40">
        <f t="shared" si="4"/>
        <v>423.4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181.46</v>
      </c>
      <c r="T31" s="54">
        <f t="shared" si="6"/>
        <v>181.46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37" t="s">
        <v>160</v>
      </c>
      <c r="C32" s="6" t="s">
        <v>115</v>
      </c>
      <c r="D32" s="125"/>
      <c r="E32" s="8" t="s">
        <v>93</v>
      </c>
      <c r="F32" s="57">
        <v>1</v>
      </c>
      <c r="G32" s="14">
        <v>604.86</v>
      </c>
      <c r="H32" s="10">
        <f t="shared" si="1"/>
        <v>438.3</v>
      </c>
      <c r="I32" s="11">
        <f t="shared" si="2"/>
        <v>604.86</v>
      </c>
      <c r="J32" s="44"/>
      <c r="K32" s="94">
        <f t="shared" si="0"/>
        <v>1</v>
      </c>
      <c r="L32" s="10">
        <f t="shared" si="3"/>
        <v>423.4</v>
      </c>
      <c r="M32" s="10">
        <f t="shared" si="4"/>
        <v>423.4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181.46</v>
      </c>
      <c r="T32" s="15">
        <f t="shared" si="6"/>
        <v>181.46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182</v>
      </c>
      <c r="C33" s="4" t="s">
        <v>114</v>
      </c>
      <c r="D33" s="125"/>
      <c r="E33" s="16" t="s">
        <v>93</v>
      </c>
      <c r="F33" s="56">
        <v>2</v>
      </c>
      <c r="G33" s="17">
        <v>445.17</v>
      </c>
      <c r="H33" s="40">
        <f t="shared" si="1"/>
        <v>322.58999999999997</v>
      </c>
      <c r="I33" s="41">
        <f t="shared" si="2"/>
        <v>890.34</v>
      </c>
      <c r="J33" s="44"/>
      <c r="K33" s="93">
        <f t="shared" si="0"/>
        <v>2</v>
      </c>
      <c r="L33" s="40">
        <f t="shared" si="3"/>
        <v>311.62</v>
      </c>
      <c r="M33" s="40">
        <f t="shared" si="4"/>
        <v>623.24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133.55000000000001</v>
      </c>
      <c r="T33" s="54">
        <f t="shared" si="6"/>
        <v>267.10000000000002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183</v>
      </c>
      <c r="C34" s="6" t="s">
        <v>114</v>
      </c>
      <c r="D34" s="125"/>
      <c r="E34" s="8" t="s">
        <v>93</v>
      </c>
      <c r="F34" s="57">
        <v>1</v>
      </c>
      <c r="G34" s="14">
        <v>728.52</v>
      </c>
      <c r="H34" s="10">
        <f t="shared" si="1"/>
        <v>527.91</v>
      </c>
      <c r="I34" s="11">
        <f t="shared" si="2"/>
        <v>728.52</v>
      </c>
      <c r="J34" s="44"/>
      <c r="K34" s="94">
        <f t="shared" si="0"/>
        <v>1</v>
      </c>
      <c r="L34" s="10">
        <f t="shared" si="3"/>
        <v>509.96</v>
      </c>
      <c r="M34" s="10">
        <f t="shared" si="4"/>
        <v>509.96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218.56</v>
      </c>
      <c r="T34" s="15">
        <f t="shared" si="6"/>
        <v>218.56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184</v>
      </c>
      <c r="C35" s="4" t="s">
        <v>185</v>
      </c>
      <c r="D35" s="125"/>
      <c r="E35" s="16" t="s">
        <v>93</v>
      </c>
      <c r="F35" s="56">
        <v>2</v>
      </c>
      <c r="G35" s="17">
        <v>838.23</v>
      </c>
      <c r="H35" s="40">
        <f t="shared" si="1"/>
        <v>607.41</v>
      </c>
      <c r="I35" s="41">
        <f t="shared" si="2"/>
        <v>1676.46</v>
      </c>
      <c r="J35" s="44"/>
      <c r="K35" s="93">
        <f t="shared" si="0"/>
        <v>2</v>
      </c>
      <c r="L35" s="40">
        <f t="shared" si="3"/>
        <v>586.76</v>
      </c>
      <c r="M35" s="40">
        <f t="shared" si="4"/>
        <v>1173.52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251.47</v>
      </c>
      <c r="T35" s="54">
        <f t="shared" si="6"/>
        <v>502.94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186</v>
      </c>
      <c r="C36" s="6" t="s">
        <v>187</v>
      </c>
      <c r="D36" s="125"/>
      <c r="E36" s="8" t="s">
        <v>93</v>
      </c>
      <c r="F36" s="57">
        <v>1</v>
      </c>
      <c r="G36" s="14">
        <v>6480.66</v>
      </c>
      <c r="H36" s="10">
        <f t="shared" si="1"/>
        <v>4696.13</v>
      </c>
      <c r="I36" s="11">
        <f t="shared" si="2"/>
        <v>6480.66</v>
      </c>
      <c r="J36" s="44"/>
      <c r="K36" s="94">
        <f t="shared" si="0"/>
        <v>1</v>
      </c>
      <c r="L36" s="10">
        <f t="shared" si="3"/>
        <v>4536.46</v>
      </c>
      <c r="M36" s="10">
        <f t="shared" si="4"/>
        <v>4536.46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1944.2</v>
      </c>
      <c r="T36" s="15">
        <f t="shared" si="6"/>
        <v>1944.2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188</v>
      </c>
      <c r="C37" s="4" t="s">
        <v>105</v>
      </c>
      <c r="D37" s="125"/>
      <c r="E37" s="16" t="s">
        <v>93</v>
      </c>
      <c r="F37" s="56">
        <v>1</v>
      </c>
      <c r="G37" s="17">
        <v>793.72</v>
      </c>
      <c r="H37" s="40">
        <f t="shared" si="1"/>
        <v>575.16</v>
      </c>
      <c r="I37" s="41">
        <f t="shared" si="2"/>
        <v>793.72</v>
      </c>
      <c r="J37" s="44"/>
      <c r="K37" s="93">
        <f t="shared" si="0"/>
        <v>1</v>
      </c>
      <c r="L37" s="40">
        <f t="shared" si="3"/>
        <v>555.6</v>
      </c>
      <c r="M37" s="40">
        <f t="shared" si="4"/>
        <v>555.6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238.12</v>
      </c>
      <c r="T37" s="54">
        <f t="shared" si="6"/>
        <v>238.12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189</v>
      </c>
      <c r="C38" s="6" t="s">
        <v>105</v>
      </c>
      <c r="D38" s="125"/>
      <c r="E38" s="8" t="s">
        <v>93</v>
      </c>
      <c r="F38" s="57">
        <v>1</v>
      </c>
      <c r="G38" s="14">
        <v>793.72</v>
      </c>
      <c r="H38" s="10">
        <f t="shared" si="1"/>
        <v>575.16</v>
      </c>
      <c r="I38" s="11">
        <f t="shared" si="2"/>
        <v>793.72</v>
      </c>
      <c r="J38" s="44"/>
      <c r="K38" s="94">
        <f t="shared" si="0"/>
        <v>1</v>
      </c>
      <c r="L38" s="10">
        <f t="shared" si="3"/>
        <v>555.6</v>
      </c>
      <c r="M38" s="10">
        <f t="shared" si="4"/>
        <v>555.6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238.12</v>
      </c>
      <c r="T38" s="15">
        <f t="shared" si="6"/>
        <v>238.12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190</v>
      </c>
      <c r="C39" s="4" t="s">
        <v>105</v>
      </c>
      <c r="D39" s="125"/>
      <c r="E39" s="16" t="s">
        <v>93</v>
      </c>
      <c r="F39" s="56">
        <v>1</v>
      </c>
      <c r="G39" s="17">
        <v>7826.53</v>
      </c>
      <c r="H39" s="40">
        <f t="shared" si="1"/>
        <v>5671.4</v>
      </c>
      <c r="I39" s="41">
        <f t="shared" si="2"/>
        <v>7826.53</v>
      </c>
      <c r="J39" s="44"/>
      <c r="K39" s="93">
        <f t="shared" si="0"/>
        <v>1</v>
      </c>
      <c r="L39" s="40">
        <f t="shared" si="3"/>
        <v>5478.57</v>
      </c>
      <c r="M39" s="40">
        <f t="shared" si="4"/>
        <v>5478.57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2347.96</v>
      </c>
      <c r="T39" s="54">
        <f t="shared" si="6"/>
        <v>2347.96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191</v>
      </c>
      <c r="C40" s="6" t="s">
        <v>164</v>
      </c>
      <c r="D40" s="125"/>
      <c r="E40" s="8" t="s">
        <v>93</v>
      </c>
      <c r="F40" s="57">
        <v>1</v>
      </c>
      <c r="G40" s="14">
        <v>287.52999999999997</v>
      </c>
      <c r="H40" s="10">
        <f t="shared" si="1"/>
        <v>208.36</v>
      </c>
      <c r="I40" s="11">
        <f t="shared" si="2"/>
        <v>287.52999999999997</v>
      </c>
      <c r="J40" s="44"/>
      <c r="K40" s="94">
        <f t="shared" si="0"/>
        <v>1</v>
      </c>
      <c r="L40" s="10">
        <f t="shared" si="3"/>
        <v>201.27</v>
      </c>
      <c r="M40" s="10">
        <f t="shared" si="4"/>
        <v>201.27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86.26</v>
      </c>
      <c r="T40" s="15">
        <f t="shared" si="6"/>
        <v>86.26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36" t="s">
        <v>165</v>
      </c>
      <c r="C41" s="4" t="s">
        <v>102</v>
      </c>
      <c r="D41" s="125"/>
      <c r="E41" s="16" t="s">
        <v>93</v>
      </c>
      <c r="F41" s="56">
        <v>1</v>
      </c>
      <c r="G41" s="17">
        <v>580.73</v>
      </c>
      <c r="H41" s="40">
        <f t="shared" si="1"/>
        <v>420.82</v>
      </c>
      <c r="I41" s="41">
        <f t="shared" si="2"/>
        <v>580.73</v>
      </c>
      <c r="J41" s="44"/>
      <c r="K41" s="93">
        <f t="shared" si="0"/>
        <v>1</v>
      </c>
      <c r="L41" s="40">
        <f t="shared" si="3"/>
        <v>406.51</v>
      </c>
      <c r="M41" s="40">
        <f t="shared" si="4"/>
        <v>406.51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174.22</v>
      </c>
      <c r="T41" s="54">
        <f t="shared" si="6"/>
        <v>174.22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37" t="s">
        <v>192</v>
      </c>
      <c r="C42" s="6" t="s">
        <v>193</v>
      </c>
      <c r="D42" s="125"/>
      <c r="E42" s="8" t="s">
        <v>93</v>
      </c>
      <c r="F42" s="57">
        <v>1</v>
      </c>
      <c r="G42" s="14">
        <v>10527.52</v>
      </c>
      <c r="H42" s="10">
        <f t="shared" si="1"/>
        <v>7628.64</v>
      </c>
      <c r="I42" s="11">
        <f t="shared" si="2"/>
        <v>10527.52</v>
      </c>
      <c r="J42" s="44"/>
      <c r="K42" s="94">
        <f t="shared" si="0"/>
        <v>1</v>
      </c>
      <c r="L42" s="10">
        <f t="shared" si="3"/>
        <v>7369.26</v>
      </c>
      <c r="M42" s="10">
        <f t="shared" si="4"/>
        <v>7369.26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3158.26</v>
      </c>
      <c r="T42" s="15">
        <f t="shared" si="6"/>
        <v>3158.26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154906.29999999999</v>
      </c>
      <c r="H49" s="84">
        <f>SUM(H18:H48)</f>
        <v>112250.96000000002</v>
      </c>
      <c r="I49" s="85">
        <f>SUM(I18:I48)</f>
        <v>159776.33000000002</v>
      </c>
      <c r="J49" s="86"/>
      <c r="K49" s="87">
        <f>SUM(K18:K48)</f>
        <v>34</v>
      </c>
      <c r="L49" s="84">
        <f>SUM(L18:L48)</f>
        <v>104983.95</v>
      </c>
      <c r="M49" s="85">
        <f>SUM(M18:M48)</f>
        <v>108191.72000000002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49922.350000000006</v>
      </c>
      <c r="T49" s="85">
        <f>SUM(T18:T48)</f>
        <v>51584.61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0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allowBlank="1" showInputMessage="1" showErrorMessage="1" sqref="G17 L17 Q17 Q14" xr:uid="{05E61F04-7246-45FF-B79A-7E2CB0FC6980}">
      <formula1>$Y$11:$Y$12</formula1>
    </dataValidation>
    <dataValidation type="list" allowBlank="1" showInputMessage="1" showErrorMessage="1" sqref="I13" xr:uid="{41C21AA0-76E6-4951-95E0-92F0607C501B}">
      <formula1>$Y$13:$Y$14</formula1>
    </dataValidation>
    <dataValidation type="list" allowBlank="1" showInputMessage="1" showErrorMessage="1" sqref="J13" xr:uid="{D25FD384-F877-4429-886B-FB8B9D01A0A1}">
      <formula1>$L$9:$L$9</formula1>
    </dataValidation>
    <dataValidation type="list" showInputMessage="1" showErrorMessage="1" sqref="E18:E48" xr:uid="{30F87916-9E5C-439B-A6D5-CC4C0440868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E095-0F7D-427F-B75F-E2892F10256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E32" sqref="E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129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182631.27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123367.81999999998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59263.450000000012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130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0.32449782559142265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131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59263.450000000004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132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123367.81999999998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1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39.020000000000003</v>
      </c>
      <c r="J19" s="44"/>
      <c r="K19" s="93">
        <f t="shared" si="0"/>
        <v>1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19.510000000000002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19.510000000000002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135</v>
      </c>
      <c r="C20" s="6" t="s">
        <v>107</v>
      </c>
      <c r="D20" s="125"/>
      <c r="E20" s="8">
        <v>500</v>
      </c>
      <c r="F20" s="57">
        <v>1</v>
      </c>
      <c r="G20" s="14">
        <v>60.15</v>
      </c>
      <c r="H20" s="10">
        <f t="shared" si="1"/>
        <v>43.59</v>
      </c>
      <c r="I20" s="11">
        <f t="shared" si="2"/>
        <v>60.15</v>
      </c>
      <c r="J20" s="44"/>
      <c r="K20" s="94">
        <f t="shared" si="0"/>
        <v>1</v>
      </c>
      <c r="L20" s="10">
        <f t="shared" si="3"/>
        <v>30.08</v>
      </c>
      <c r="M20" s="10">
        <f t="shared" si="4"/>
        <v>30.08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30.07</v>
      </c>
      <c r="T20" s="15">
        <f t="shared" si="6"/>
        <v>30.07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136</v>
      </c>
      <c r="C21" s="4" t="s">
        <v>81</v>
      </c>
      <c r="D21" s="125"/>
      <c r="E21" s="16">
        <v>1000</v>
      </c>
      <c r="F21" s="56">
        <v>1</v>
      </c>
      <c r="G21" s="17">
        <v>100.38</v>
      </c>
      <c r="H21" s="40">
        <f t="shared" si="1"/>
        <v>72.739999999999995</v>
      </c>
      <c r="I21" s="41">
        <f t="shared" si="2"/>
        <v>100.38</v>
      </c>
      <c r="J21" s="44"/>
      <c r="K21" s="93">
        <f t="shared" si="0"/>
        <v>1</v>
      </c>
      <c r="L21" s="40">
        <f t="shared" si="3"/>
        <v>50.19</v>
      </c>
      <c r="M21" s="40">
        <f t="shared" si="4"/>
        <v>50.19</v>
      </c>
      <c r="N21" s="18"/>
      <c r="O21" s="53"/>
      <c r="P21" s="1"/>
      <c r="Q21" s="17"/>
      <c r="R21" s="42">
        <f t="shared" si="9"/>
        <v>0</v>
      </c>
      <c r="S21" s="54">
        <f t="shared" si="5"/>
        <v>50.19</v>
      </c>
      <c r="T21" s="54">
        <f t="shared" si="6"/>
        <v>50.19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137</v>
      </c>
      <c r="C22" s="6" t="s">
        <v>81</v>
      </c>
      <c r="D22" s="125"/>
      <c r="E22" s="8">
        <v>1000</v>
      </c>
      <c r="F22" s="57">
        <v>1</v>
      </c>
      <c r="G22" s="14">
        <v>44.63</v>
      </c>
      <c r="H22" s="10">
        <f t="shared" si="1"/>
        <v>32.340000000000003</v>
      </c>
      <c r="I22" s="11">
        <f t="shared" si="2"/>
        <v>44.63</v>
      </c>
      <c r="J22" s="44"/>
      <c r="K22" s="94">
        <f t="shared" si="0"/>
        <v>1</v>
      </c>
      <c r="L22" s="10">
        <f t="shared" si="3"/>
        <v>22.32</v>
      </c>
      <c r="M22" s="10">
        <f t="shared" si="4"/>
        <v>22.32</v>
      </c>
      <c r="N22" s="13"/>
      <c r="O22" s="53"/>
      <c r="P22" s="3"/>
      <c r="Q22" s="14"/>
      <c r="R22" s="15">
        <f t="shared" si="9"/>
        <v>0</v>
      </c>
      <c r="S22" s="15">
        <f t="shared" si="5"/>
        <v>22.31</v>
      </c>
      <c r="T22" s="15">
        <f t="shared" si="6"/>
        <v>22.31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138</v>
      </c>
      <c r="C23" s="4" t="s">
        <v>81</v>
      </c>
      <c r="D23" s="125"/>
      <c r="E23" s="16">
        <v>1000</v>
      </c>
      <c r="F23" s="56">
        <v>1</v>
      </c>
      <c r="G23" s="17">
        <v>112.48</v>
      </c>
      <c r="H23" s="40">
        <f t="shared" si="1"/>
        <v>81.510000000000005</v>
      </c>
      <c r="I23" s="41">
        <f t="shared" si="2"/>
        <v>112.48</v>
      </c>
      <c r="J23" s="44"/>
      <c r="K23" s="93">
        <f t="shared" si="0"/>
        <v>1</v>
      </c>
      <c r="L23" s="40">
        <f t="shared" si="3"/>
        <v>56.24</v>
      </c>
      <c r="M23" s="40">
        <f t="shared" si="4"/>
        <v>56.24</v>
      </c>
      <c r="N23" s="18"/>
      <c r="O23" s="53"/>
      <c r="P23" s="1"/>
      <c r="Q23" s="17"/>
      <c r="R23" s="42">
        <f t="shared" si="9"/>
        <v>0</v>
      </c>
      <c r="S23" s="54">
        <f t="shared" si="5"/>
        <v>56.24</v>
      </c>
      <c r="T23" s="54">
        <f t="shared" si="6"/>
        <v>56.24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139</v>
      </c>
      <c r="C24" s="6" t="s">
        <v>84</v>
      </c>
      <c r="D24" s="125"/>
      <c r="E24" s="8">
        <v>2000</v>
      </c>
      <c r="F24" s="57">
        <v>1</v>
      </c>
      <c r="G24" s="14">
        <v>149.93</v>
      </c>
      <c r="H24" s="10">
        <f t="shared" si="1"/>
        <v>108.64</v>
      </c>
      <c r="I24" s="11">
        <f t="shared" si="2"/>
        <v>149.93</v>
      </c>
      <c r="J24" s="44"/>
      <c r="K24" s="94">
        <f t="shared" si="0"/>
        <v>1</v>
      </c>
      <c r="L24" s="10">
        <f t="shared" si="3"/>
        <v>89.96</v>
      </c>
      <c r="M24" s="10">
        <f t="shared" si="4"/>
        <v>89.96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59.97</v>
      </c>
      <c r="T24" s="15">
        <f t="shared" si="6"/>
        <v>59.97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140</v>
      </c>
      <c r="C25" s="4" t="s">
        <v>86</v>
      </c>
      <c r="D25" s="125"/>
      <c r="E25" s="16">
        <v>2000</v>
      </c>
      <c r="F25" s="56">
        <v>1</v>
      </c>
      <c r="G25" s="17">
        <v>132.99</v>
      </c>
      <c r="H25" s="40">
        <f t="shared" si="1"/>
        <v>96.37</v>
      </c>
      <c r="I25" s="41">
        <f t="shared" si="2"/>
        <v>132.99</v>
      </c>
      <c r="J25" s="44"/>
      <c r="K25" s="93">
        <f t="shared" si="0"/>
        <v>1</v>
      </c>
      <c r="L25" s="40">
        <f t="shared" si="3"/>
        <v>79.790000000000006</v>
      </c>
      <c r="M25" s="40">
        <f t="shared" si="4"/>
        <v>79.790000000000006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53.2</v>
      </c>
      <c r="T25" s="54">
        <f t="shared" si="6"/>
        <v>53.2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141</v>
      </c>
      <c r="C26" s="6" t="s">
        <v>88</v>
      </c>
      <c r="D26" s="125"/>
      <c r="E26" s="8">
        <v>2000</v>
      </c>
      <c r="F26" s="57">
        <v>1</v>
      </c>
      <c r="G26" s="14">
        <v>77.760000000000005</v>
      </c>
      <c r="H26" s="10">
        <f t="shared" si="1"/>
        <v>56.35</v>
      </c>
      <c r="I26" s="11">
        <f t="shared" si="2"/>
        <v>77.760000000000005</v>
      </c>
      <c r="J26" s="44"/>
      <c r="K26" s="94">
        <f t="shared" si="0"/>
        <v>1</v>
      </c>
      <c r="L26" s="10">
        <f t="shared" si="3"/>
        <v>46.66</v>
      </c>
      <c r="M26" s="10">
        <f t="shared" si="4"/>
        <v>46.66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31.1</v>
      </c>
      <c r="T26" s="15">
        <f t="shared" si="6"/>
        <v>31.1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142</v>
      </c>
      <c r="C27" s="4" t="s">
        <v>88</v>
      </c>
      <c r="D27" s="125"/>
      <c r="E27" s="16">
        <v>2000</v>
      </c>
      <c r="F27" s="56">
        <v>1</v>
      </c>
      <c r="G27" s="17">
        <v>48.5</v>
      </c>
      <c r="H27" s="40">
        <f t="shared" si="1"/>
        <v>35.14</v>
      </c>
      <c r="I27" s="41">
        <f t="shared" si="2"/>
        <v>48.5</v>
      </c>
      <c r="J27" s="44"/>
      <c r="K27" s="93">
        <f t="shared" si="0"/>
        <v>1</v>
      </c>
      <c r="L27" s="40">
        <f t="shared" si="3"/>
        <v>29.1</v>
      </c>
      <c r="M27" s="40">
        <f t="shared" si="4"/>
        <v>29.1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19.399999999999999</v>
      </c>
      <c r="T27" s="54">
        <f t="shared" si="6"/>
        <v>19.399999999999999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143</v>
      </c>
      <c r="C28" s="6" t="s">
        <v>144</v>
      </c>
      <c r="D28" s="125"/>
      <c r="E28" s="8" t="s">
        <v>93</v>
      </c>
      <c r="F28" s="57">
        <v>1</v>
      </c>
      <c r="G28" s="14">
        <v>7696.81</v>
      </c>
      <c r="H28" s="10">
        <f t="shared" si="1"/>
        <v>5577.4</v>
      </c>
      <c r="I28" s="11">
        <f t="shared" si="2"/>
        <v>7696.81</v>
      </c>
      <c r="J28" s="44"/>
      <c r="K28" s="94">
        <f t="shared" si="0"/>
        <v>1</v>
      </c>
      <c r="L28" s="10">
        <f t="shared" si="3"/>
        <v>3848.41</v>
      </c>
      <c r="M28" s="10">
        <f t="shared" si="4"/>
        <v>3848.41</v>
      </c>
      <c r="N28" s="13"/>
      <c r="O28" s="53"/>
      <c r="P28" s="3"/>
      <c r="Q28" s="14"/>
      <c r="R28" s="15">
        <f t="shared" si="9"/>
        <v>0</v>
      </c>
      <c r="S28" s="15">
        <f t="shared" si="5"/>
        <v>3848.4</v>
      </c>
      <c r="T28" s="15">
        <f t="shared" si="6"/>
        <v>3848.4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97</v>
      </c>
      <c r="C29" s="4" t="s">
        <v>98</v>
      </c>
      <c r="D29" s="125"/>
      <c r="E29" s="16" t="s">
        <v>93</v>
      </c>
      <c r="F29" s="56">
        <v>4</v>
      </c>
      <c r="G29" s="17">
        <v>396.11</v>
      </c>
      <c r="H29" s="40">
        <f>ROUND(IF($G$17="USD $", G29*$F$15,G29*$E$15),2)</f>
        <v>287.04000000000002</v>
      </c>
      <c r="I29" s="41">
        <f>ROUND(IF($I$17=$H$17,F29*H29,F29*G29),2)</f>
        <v>1584.44</v>
      </c>
      <c r="J29" s="44"/>
      <c r="K29" s="93">
        <f t="shared" si="0"/>
        <v>4</v>
      </c>
      <c r="L29" s="40">
        <f t="shared" si="3"/>
        <v>198.06</v>
      </c>
      <c r="M29" s="40">
        <f>ROUND((K29*L29),2)</f>
        <v>792.24</v>
      </c>
      <c r="N29" s="18"/>
      <c r="O29" s="53"/>
      <c r="P29" s="1"/>
      <c r="Q29" s="17"/>
      <c r="R29" s="42">
        <f t="shared" si="9"/>
        <v>0</v>
      </c>
      <c r="S29" s="54">
        <f t="shared" si="5"/>
        <v>198.05</v>
      </c>
      <c r="T29" s="54">
        <f t="shared" si="6"/>
        <v>792.2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145</v>
      </c>
      <c r="C30" s="6" t="s">
        <v>99</v>
      </c>
      <c r="D30" s="125"/>
      <c r="E30" s="8" t="s">
        <v>93</v>
      </c>
      <c r="F30" s="57">
        <v>1</v>
      </c>
      <c r="G30" s="14">
        <v>12466.1</v>
      </c>
      <c r="H30" s="10">
        <f t="shared" si="1"/>
        <v>9033.41</v>
      </c>
      <c r="I30" s="11">
        <f t="shared" si="2"/>
        <v>12466.1</v>
      </c>
      <c r="J30" s="44"/>
      <c r="K30" s="94">
        <f t="shared" si="0"/>
        <v>1</v>
      </c>
      <c r="L30" s="10">
        <f t="shared" si="3"/>
        <v>6233.05</v>
      </c>
      <c r="M30" s="10">
        <f t="shared" si="4"/>
        <v>6233.05</v>
      </c>
      <c r="N30" s="13"/>
      <c r="O30" s="53"/>
      <c r="P30" s="3"/>
      <c r="Q30" s="14"/>
      <c r="R30" s="15">
        <f t="shared" si="9"/>
        <v>0</v>
      </c>
      <c r="S30" s="15">
        <f t="shared" si="5"/>
        <v>6233.05</v>
      </c>
      <c r="T30" s="15">
        <f t="shared" si="6"/>
        <v>6233.05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146</v>
      </c>
      <c r="C31" s="4" t="s">
        <v>109</v>
      </c>
      <c r="D31" s="125"/>
      <c r="E31" s="16" t="s">
        <v>93</v>
      </c>
      <c r="F31" s="56">
        <v>6</v>
      </c>
      <c r="G31" s="17">
        <v>2223.48</v>
      </c>
      <c r="H31" s="40">
        <f t="shared" si="1"/>
        <v>1611.22</v>
      </c>
      <c r="I31" s="41">
        <f t="shared" si="2"/>
        <v>13340.88</v>
      </c>
      <c r="J31" s="44"/>
      <c r="K31" s="93">
        <f t="shared" si="0"/>
        <v>6</v>
      </c>
      <c r="L31" s="40">
        <f t="shared" si="3"/>
        <v>1556.44</v>
      </c>
      <c r="M31" s="40">
        <f t="shared" si="4"/>
        <v>9338.64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667.04</v>
      </c>
      <c r="T31" s="54">
        <f t="shared" si="6"/>
        <v>4002.24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124</v>
      </c>
      <c r="D32" s="125"/>
      <c r="E32" s="8">
        <v>1200</v>
      </c>
      <c r="F32" s="57">
        <v>1</v>
      </c>
      <c r="G32" s="14">
        <v>106484.52</v>
      </c>
      <c r="H32" s="10">
        <f t="shared" si="1"/>
        <v>77162.7</v>
      </c>
      <c r="I32" s="11">
        <f t="shared" si="2"/>
        <v>106484.52</v>
      </c>
      <c r="J32" s="44"/>
      <c r="K32" s="94">
        <f t="shared" si="0"/>
        <v>1</v>
      </c>
      <c r="L32" s="10">
        <f t="shared" si="3"/>
        <v>74539.16</v>
      </c>
      <c r="M32" s="10">
        <f t="shared" si="4"/>
        <v>74539.16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31945.360000000001</v>
      </c>
      <c r="T32" s="15">
        <f t="shared" si="6"/>
        <v>31945.360000000001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148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149</v>
      </c>
      <c r="C34" s="6" t="s">
        <v>105</v>
      </c>
      <c r="D34" s="125"/>
      <c r="E34" s="8" t="s">
        <v>93</v>
      </c>
      <c r="F34" s="57">
        <v>1</v>
      </c>
      <c r="G34" s="14">
        <v>5885.59</v>
      </c>
      <c r="H34" s="10">
        <f t="shared" si="1"/>
        <v>4264.92</v>
      </c>
      <c r="I34" s="11">
        <f t="shared" si="2"/>
        <v>5885.59</v>
      </c>
      <c r="J34" s="44"/>
      <c r="K34" s="94">
        <f t="shared" si="0"/>
        <v>1</v>
      </c>
      <c r="L34" s="10">
        <f t="shared" si="3"/>
        <v>4119.91</v>
      </c>
      <c r="M34" s="10">
        <f t="shared" si="4"/>
        <v>4119.91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1765.68</v>
      </c>
      <c r="T34" s="15">
        <f t="shared" si="6"/>
        <v>1765.68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150</v>
      </c>
      <c r="C35" s="4" t="s">
        <v>151</v>
      </c>
      <c r="D35" s="125"/>
      <c r="E35" s="16" t="s">
        <v>93</v>
      </c>
      <c r="F35" s="56">
        <v>1</v>
      </c>
      <c r="G35" s="17">
        <v>4015.97</v>
      </c>
      <c r="H35" s="40">
        <f t="shared" si="1"/>
        <v>2910.12</v>
      </c>
      <c r="I35" s="41">
        <f t="shared" si="2"/>
        <v>4015.97</v>
      </c>
      <c r="J35" s="44"/>
      <c r="K35" s="93">
        <f t="shared" si="0"/>
        <v>1</v>
      </c>
      <c r="L35" s="40">
        <f t="shared" si="3"/>
        <v>2811.18</v>
      </c>
      <c r="M35" s="40">
        <f t="shared" si="4"/>
        <v>2811.18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1204.79</v>
      </c>
      <c r="T35" s="54">
        <f t="shared" si="6"/>
        <v>1204.79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152</v>
      </c>
      <c r="C36" s="6" t="s">
        <v>153</v>
      </c>
      <c r="D36" s="125"/>
      <c r="E36" s="8" t="s">
        <v>93</v>
      </c>
      <c r="F36" s="57">
        <v>1</v>
      </c>
      <c r="G36" s="14">
        <v>4015.97</v>
      </c>
      <c r="H36" s="10">
        <f t="shared" si="1"/>
        <v>2910.12</v>
      </c>
      <c r="I36" s="11">
        <f t="shared" si="2"/>
        <v>4015.97</v>
      </c>
      <c r="J36" s="44"/>
      <c r="K36" s="94">
        <f t="shared" si="0"/>
        <v>1</v>
      </c>
      <c r="L36" s="10">
        <f t="shared" si="3"/>
        <v>2811.18</v>
      </c>
      <c r="M36" s="10">
        <f t="shared" si="4"/>
        <v>2811.18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1204.79</v>
      </c>
      <c r="T36" s="15">
        <f t="shared" si="6"/>
        <v>1204.79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/>
      <c r="E37" s="16" t="s">
        <v>93</v>
      </c>
      <c r="F37" s="56">
        <v>1</v>
      </c>
      <c r="G37" s="17">
        <v>3211.25</v>
      </c>
      <c r="H37" s="40">
        <f t="shared" si="1"/>
        <v>2326.9899999999998</v>
      </c>
      <c r="I37" s="41">
        <f t="shared" si="2"/>
        <v>3211.25</v>
      </c>
      <c r="J37" s="44"/>
      <c r="K37" s="93">
        <f t="shared" si="0"/>
        <v>1</v>
      </c>
      <c r="L37" s="40">
        <f t="shared" si="3"/>
        <v>2247.88</v>
      </c>
      <c r="M37" s="40">
        <f t="shared" si="4"/>
        <v>2247.88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963.37</v>
      </c>
      <c r="T37" s="54">
        <f t="shared" si="6"/>
        <v>963.37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156</v>
      </c>
      <c r="C38" s="6" t="s">
        <v>157</v>
      </c>
      <c r="D38" s="125"/>
      <c r="E38" s="8" t="s">
        <v>93</v>
      </c>
      <c r="F38" s="57">
        <v>1</v>
      </c>
      <c r="G38" s="14">
        <v>12.78</v>
      </c>
      <c r="H38" s="10">
        <f t="shared" si="1"/>
        <v>9.26</v>
      </c>
      <c r="I38" s="11">
        <f t="shared" si="2"/>
        <v>12.78</v>
      </c>
      <c r="J38" s="44"/>
      <c r="K38" s="94">
        <f t="shared" si="0"/>
        <v>1</v>
      </c>
      <c r="L38" s="10">
        <f t="shared" si="3"/>
        <v>8.9499999999999993</v>
      </c>
      <c r="M38" s="10">
        <f t="shared" si="4"/>
        <v>8.9499999999999993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3.83</v>
      </c>
      <c r="T38" s="15">
        <f t="shared" si="6"/>
        <v>3.83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158</v>
      </c>
      <c r="C39" s="4" t="s">
        <v>155</v>
      </c>
      <c r="D39" s="125"/>
      <c r="E39" s="16" t="s">
        <v>93</v>
      </c>
      <c r="F39" s="56">
        <v>2</v>
      </c>
      <c r="G39" s="17">
        <v>3124.25</v>
      </c>
      <c r="H39" s="40">
        <f t="shared" si="1"/>
        <v>2263.9499999999998</v>
      </c>
      <c r="I39" s="41">
        <f t="shared" si="2"/>
        <v>6248.5</v>
      </c>
      <c r="J39" s="44"/>
      <c r="K39" s="93">
        <f t="shared" si="0"/>
        <v>2</v>
      </c>
      <c r="L39" s="40">
        <f t="shared" si="3"/>
        <v>2186.98</v>
      </c>
      <c r="M39" s="40">
        <f t="shared" si="4"/>
        <v>4373.96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937.27</v>
      </c>
      <c r="T39" s="54">
        <f t="shared" si="6"/>
        <v>1874.54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37" t="s">
        <v>159</v>
      </c>
      <c r="C40" s="6" t="s">
        <v>115</v>
      </c>
      <c r="D40" s="125"/>
      <c r="E40" s="8" t="s">
        <v>93</v>
      </c>
      <c r="F40" s="57">
        <v>1</v>
      </c>
      <c r="G40" s="14">
        <v>604.86</v>
      </c>
      <c r="H40" s="10">
        <f t="shared" si="1"/>
        <v>438.3</v>
      </c>
      <c r="I40" s="11">
        <f t="shared" si="2"/>
        <v>604.86</v>
      </c>
      <c r="J40" s="44"/>
      <c r="K40" s="94">
        <f t="shared" si="0"/>
        <v>1</v>
      </c>
      <c r="L40" s="10">
        <f t="shared" si="3"/>
        <v>423.4</v>
      </c>
      <c r="M40" s="10">
        <f t="shared" si="4"/>
        <v>423.4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181.46</v>
      </c>
      <c r="T40" s="15">
        <f t="shared" si="6"/>
        <v>181.46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36" t="s">
        <v>160</v>
      </c>
      <c r="C41" s="4" t="s">
        <v>115</v>
      </c>
      <c r="D41" s="125"/>
      <c r="E41" s="16" t="s">
        <v>93</v>
      </c>
      <c r="F41" s="56">
        <v>1</v>
      </c>
      <c r="G41" s="17">
        <v>604.86</v>
      </c>
      <c r="H41" s="40">
        <f t="shared" si="1"/>
        <v>438.3</v>
      </c>
      <c r="I41" s="41">
        <f t="shared" si="2"/>
        <v>604.86</v>
      </c>
      <c r="J41" s="44"/>
      <c r="K41" s="93">
        <f t="shared" si="0"/>
        <v>1</v>
      </c>
      <c r="L41" s="40">
        <f t="shared" si="3"/>
        <v>423.4</v>
      </c>
      <c r="M41" s="40">
        <f t="shared" si="4"/>
        <v>423.4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181.46</v>
      </c>
      <c r="T41" s="54">
        <f t="shared" si="6"/>
        <v>181.46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161</v>
      </c>
      <c r="C42" s="6" t="s">
        <v>114</v>
      </c>
      <c r="D42" s="125"/>
      <c r="E42" s="8" t="s">
        <v>93</v>
      </c>
      <c r="F42" s="57">
        <v>2</v>
      </c>
      <c r="G42" s="14">
        <v>616.74</v>
      </c>
      <c r="H42" s="10">
        <f t="shared" si="1"/>
        <v>446.91</v>
      </c>
      <c r="I42" s="11">
        <f t="shared" si="2"/>
        <v>1233.48</v>
      </c>
      <c r="J42" s="44"/>
      <c r="K42" s="94">
        <f t="shared" si="0"/>
        <v>2</v>
      </c>
      <c r="L42" s="10">
        <f t="shared" si="3"/>
        <v>431.72</v>
      </c>
      <c r="M42" s="10">
        <f t="shared" si="4"/>
        <v>863.44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185.02</v>
      </c>
      <c r="T42" s="15">
        <f t="shared" si="6"/>
        <v>370.04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162</v>
      </c>
      <c r="C43" s="4" t="s">
        <v>114</v>
      </c>
      <c r="D43" s="125"/>
      <c r="E43" s="16" t="s">
        <v>93</v>
      </c>
      <c r="F43" s="56">
        <v>2</v>
      </c>
      <c r="G43" s="17">
        <v>455.84</v>
      </c>
      <c r="H43" s="40">
        <f t="shared" si="1"/>
        <v>330.32</v>
      </c>
      <c r="I43" s="41">
        <f t="shared" si="2"/>
        <v>911.68</v>
      </c>
      <c r="J43" s="44"/>
      <c r="K43" s="93">
        <f t="shared" si="0"/>
        <v>2</v>
      </c>
      <c r="L43" s="40">
        <f t="shared" si="3"/>
        <v>319.08999999999997</v>
      </c>
      <c r="M43" s="40">
        <f t="shared" si="4"/>
        <v>638.17999999999995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136.75</v>
      </c>
      <c r="T43" s="54">
        <f t="shared" si="6"/>
        <v>273.5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163</v>
      </c>
      <c r="C44" s="6" t="s">
        <v>164</v>
      </c>
      <c r="D44" s="125"/>
      <c r="E44" s="8" t="s">
        <v>93</v>
      </c>
      <c r="F44" s="57">
        <v>1</v>
      </c>
      <c r="G44" s="14">
        <v>243.45</v>
      </c>
      <c r="H44" s="10">
        <f t="shared" si="1"/>
        <v>176.41</v>
      </c>
      <c r="I44" s="11">
        <f t="shared" si="2"/>
        <v>243.45</v>
      </c>
      <c r="J44" s="44"/>
      <c r="K44" s="94">
        <f t="shared" si="0"/>
        <v>1</v>
      </c>
      <c r="L44" s="10">
        <f t="shared" si="3"/>
        <v>170.42</v>
      </c>
      <c r="M44" s="10">
        <f t="shared" si="4"/>
        <v>170.42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73.03</v>
      </c>
      <c r="T44" s="15">
        <f t="shared" si="6"/>
        <v>73.03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36" t="s">
        <v>165</v>
      </c>
      <c r="C45" s="4" t="s">
        <v>102</v>
      </c>
      <c r="D45" s="125"/>
      <c r="E45" s="16" t="s">
        <v>93</v>
      </c>
      <c r="F45" s="56">
        <v>1</v>
      </c>
      <c r="G45" s="17">
        <v>580.73</v>
      </c>
      <c r="H45" s="40">
        <f t="shared" si="1"/>
        <v>420.82</v>
      </c>
      <c r="I45" s="41">
        <f t="shared" si="2"/>
        <v>580.73</v>
      </c>
      <c r="J45" s="44"/>
      <c r="K45" s="93">
        <f t="shared" si="0"/>
        <v>1</v>
      </c>
      <c r="L45" s="40">
        <f t="shared" si="3"/>
        <v>406.51</v>
      </c>
      <c r="M45" s="40">
        <f t="shared" si="4"/>
        <v>406.51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174.22</v>
      </c>
      <c r="T45" s="54">
        <f t="shared" si="6"/>
        <v>174.22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37" t="s">
        <v>166</v>
      </c>
      <c r="C46" s="6" t="s">
        <v>167</v>
      </c>
      <c r="D46" s="125"/>
      <c r="E46" s="8" t="s">
        <v>93</v>
      </c>
      <c r="F46" s="57">
        <v>1</v>
      </c>
      <c r="G46" s="14">
        <v>12661.4</v>
      </c>
      <c r="H46" s="10">
        <f t="shared" si="1"/>
        <v>9174.93</v>
      </c>
      <c r="I46" s="11">
        <f t="shared" si="2"/>
        <v>12661.4</v>
      </c>
      <c r="J46" s="44"/>
      <c r="K46" s="94">
        <f t="shared" si="0"/>
        <v>1</v>
      </c>
      <c r="L46" s="10">
        <f t="shared" si="3"/>
        <v>8862.98</v>
      </c>
      <c r="M46" s="10">
        <f t="shared" si="4"/>
        <v>8862.98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3798.42</v>
      </c>
      <c r="T46" s="15">
        <f t="shared" si="6"/>
        <v>3798.42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166128.71</v>
      </c>
      <c r="H49" s="84">
        <f>SUM(H18:H48)</f>
        <v>120383.12</v>
      </c>
      <c r="I49" s="85">
        <f>SUM(I18:I48)</f>
        <v>182631.27</v>
      </c>
      <c r="J49" s="86"/>
      <c r="K49" s="87">
        <f>SUM(K18:K48)</f>
        <v>39</v>
      </c>
      <c r="L49" s="84">
        <f>SUM(L18:L48)</f>
        <v>112053.64999999997</v>
      </c>
      <c r="M49" s="85">
        <f>SUM(M18:M48)</f>
        <v>123367.81999999998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54075.06</v>
      </c>
      <c r="T49" s="85">
        <f>SUM(T18:T48)</f>
        <v>59263.450000000004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0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showInputMessage="1" showErrorMessage="1" sqref="E18:E48" xr:uid="{CE68EF8C-A416-4CE7-B527-F0F2A93EDBB8}">
      <formula1>$Z$18:$Z$29</formula1>
    </dataValidation>
    <dataValidation type="list" allowBlank="1" showInputMessage="1" showErrorMessage="1" sqref="J13" xr:uid="{82ED63A7-15F7-4DD7-B78D-48988DD3082E}">
      <formula1>$L$9:$L$9</formula1>
    </dataValidation>
    <dataValidation type="list" allowBlank="1" showInputMessage="1" showErrorMessage="1" sqref="I13" xr:uid="{E1C0BC01-5C82-4833-872F-E0E618EDD02E}">
      <formula1>$Y$13:$Y$14</formula1>
    </dataValidation>
    <dataValidation type="list" allowBlank="1" showInputMessage="1" showErrorMessage="1" sqref="G17 L17 Q17 Q14" xr:uid="{3C5F43A8-49F6-4EA5-B028-160B156BD843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8694-4FF6-49D3-A6A7-7C3175ED4C88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C26" sqref="C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428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66910.66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36034.03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30876.630000000005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429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0.46146055053111124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430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30876.63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431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36034.03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432</v>
      </c>
      <c r="C18" s="5" t="s">
        <v>78</v>
      </c>
      <c r="D18" s="125"/>
      <c r="E18" s="8">
        <v>500</v>
      </c>
      <c r="F18" s="55">
        <v>1</v>
      </c>
      <c r="G18" s="9">
        <v>33.39</v>
      </c>
      <c r="H18" s="10">
        <f>ROUND(IF($G$17="USD $", G18*$F$15,G18*$E$15),2)</f>
        <v>24.2</v>
      </c>
      <c r="I18" s="11">
        <f>ROUND(IF($I$17=$H$17,F18*H18,F18*G18),2)</f>
        <v>33.39</v>
      </c>
      <c r="J18" s="12"/>
      <c r="K18" s="94">
        <f t="shared" ref="K18:K48" si="0">F18</f>
        <v>1</v>
      </c>
      <c r="L18" s="10">
        <f>ROUND(IF($L$17=$G$17,G18*($M$14-N18),H18*($M$14-N18)),2)</f>
        <v>16.7</v>
      </c>
      <c r="M18" s="10">
        <f>ROUND((K18*L18),2)</f>
        <v>16.7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16.690000000000001</v>
      </c>
      <c r="T18" s="15">
        <f>ROUND(I18-M18,2)</f>
        <v>16.690000000000001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433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359</v>
      </c>
      <c r="C21" s="4" t="s">
        <v>81</v>
      </c>
      <c r="D21" s="125"/>
      <c r="E21" s="16">
        <v>1000</v>
      </c>
      <c r="F21" s="56">
        <v>1</v>
      </c>
      <c r="G21" s="17">
        <v>168.06</v>
      </c>
      <c r="H21" s="40">
        <f t="shared" si="1"/>
        <v>121.78</v>
      </c>
      <c r="I21" s="41">
        <f t="shared" si="2"/>
        <v>168.06</v>
      </c>
      <c r="J21" s="44"/>
      <c r="K21" s="93">
        <f t="shared" si="0"/>
        <v>1</v>
      </c>
      <c r="L21" s="40">
        <f t="shared" si="3"/>
        <v>84.03</v>
      </c>
      <c r="M21" s="40">
        <f t="shared" si="4"/>
        <v>84.03</v>
      </c>
      <c r="N21" s="18"/>
      <c r="O21" s="53"/>
      <c r="P21" s="1"/>
      <c r="Q21" s="17"/>
      <c r="R21" s="42">
        <f t="shared" si="9"/>
        <v>0</v>
      </c>
      <c r="S21" s="54">
        <f t="shared" si="5"/>
        <v>84.03</v>
      </c>
      <c r="T21" s="54">
        <f t="shared" si="6"/>
        <v>84.03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360</v>
      </c>
      <c r="C22" s="6" t="s">
        <v>81</v>
      </c>
      <c r="D22" s="125"/>
      <c r="E22" s="8">
        <v>1000</v>
      </c>
      <c r="F22" s="57">
        <v>1</v>
      </c>
      <c r="G22" s="14">
        <v>93.41</v>
      </c>
      <c r="H22" s="10">
        <f t="shared" si="1"/>
        <v>67.69</v>
      </c>
      <c r="I22" s="11">
        <f t="shared" si="2"/>
        <v>93.41</v>
      </c>
      <c r="J22" s="44"/>
      <c r="K22" s="94">
        <f t="shared" si="0"/>
        <v>1</v>
      </c>
      <c r="L22" s="10">
        <f t="shared" si="3"/>
        <v>46.71</v>
      </c>
      <c r="M22" s="10">
        <f t="shared" si="4"/>
        <v>46.71</v>
      </c>
      <c r="N22" s="13"/>
      <c r="O22" s="53"/>
      <c r="P22" s="3"/>
      <c r="Q22" s="14"/>
      <c r="R22" s="15">
        <f t="shared" si="9"/>
        <v>0</v>
      </c>
      <c r="S22" s="15">
        <f t="shared" si="5"/>
        <v>46.7</v>
      </c>
      <c r="T22" s="15">
        <f t="shared" si="6"/>
        <v>46.7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332</v>
      </c>
      <c r="C23" s="4" t="s">
        <v>81</v>
      </c>
      <c r="D23" s="125"/>
      <c r="E23" s="16">
        <v>1000</v>
      </c>
      <c r="F23" s="56">
        <v>1</v>
      </c>
      <c r="G23" s="17">
        <v>113.95</v>
      </c>
      <c r="H23" s="40">
        <f t="shared" si="1"/>
        <v>82.57</v>
      </c>
      <c r="I23" s="41">
        <f t="shared" si="2"/>
        <v>113.95</v>
      </c>
      <c r="J23" s="44"/>
      <c r="K23" s="93">
        <f t="shared" si="0"/>
        <v>1</v>
      </c>
      <c r="L23" s="40">
        <f t="shared" si="3"/>
        <v>56.98</v>
      </c>
      <c r="M23" s="40">
        <f t="shared" si="4"/>
        <v>56.98</v>
      </c>
      <c r="N23" s="18"/>
      <c r="O23" s="53"/>
      <c r="P23" s="1"/>
      <c r="Q23" s="17"/>
      <c r="R23" s="42">
        <f t="shared" si="9"/>
        <v>0</v>
      </c>
      <c r="S23" s="54">
        <f t="shared" si="5"/>
        <v>56.97</v>
      </c>
      <c r="T23" s="54">
        <f t="shared" si="6"/>
        <v>56.97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434</v>
      </c>
      <c r="C24" s="6" t="s">
        <v>84</v>
      </c>
      <c r="D24" s="125"/>
      <c r="E24" s="8">
        <v>2000</v>
      </c>
      <c r="F24" s="57">
        <v>1</v>
      </c>
      <c r="G24" s="14">
        <v>126.48</v>
      </c>
      <c r="H24" s="10">
        <f t="shared" si="1"/>
        <v>91.65</v>
      </c>
      <c r="I24" s="11">
        <f t="shared" si="2"/>
        <v>126.48</v>
      </c>
      <c r="J24" s="44"/>
      <c r="K24" s="94">
        <f t="shared" si="0"/>
        <v>1</v>
      </c>
      <c r="L24" s="10">
        <f t="shared" si="3"/>
        <v>75.89</v>
      </c>
      <c r="M24" s="10">
        <f t="shared" si="4"/>
        <v>75.89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50.59</v>
      </c>
      <c r="T24" s="15">
        <f t="shared" si="6"/>
        <v>50.59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435</v>
      </c>
      <c r="C25" s="4" t="s">
        <v>86</v>
      </c>
      <c r="D25" s="125"/>
      <c r="E25" s="16">
        <v>2000</v>
      </c>
      <c r="F25" s="56">
        <v>1</v>
      </c>
      <c r="G25" s="17">
        <v>83.11</v>
      </c>
      <c r="H25" s="40">
        <f t="shared" si="1"/>
        <v>60.22</v>
      </c>
      <c r="I25" s="41">
        <f t="shared" si="2"/>
        <v>83.11</v>
      </c>
      <c r="J25" s="44"/>
      <c r="K25" s="93">
        <f t="shared" si="0"/>
        <v>1</v>
      </c>
      <c r="L25" s="40">
        <f t="shared" si="3"/>
        <v>49.87</v>
      </c>
      <c r="M25" s="40">
        <f t="shared" si="4"/>
        <v>49.87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33.24</v>
      </c>
      <c r="T25" s="54">
        <f t="shared" si="6"/>
        <v>33.24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363</v>
      </c>
      <c r="C26" s="6" t="s">
        <v>436</v>
      </c>
      <c r="D26" s="125"/>
      <c r="E26" s="8">
        <v>2000</v>
      </c>
      <c r="F26" s="57">
        <v>2</v>
      </c>
      <c r="G26" s="14">
        <v>70.34</v>
      </c>
      <c r="H26" s="10">
        <f t="shared" si="1"/>
        <v>50.97</v>
      </c>
      <c r="I26" s="11">
        <f t="shared" si="2"/>
        <v>140.68</v>
      </c>
      <c r="J26" s="44"/>
      <c r="K26" s="94">
        <f t="shared" si="0"/>
        <v>2</v>
      </c>
      <c r="L26" s="10">
        <f t="shared" si="3"/>
        <v>42.2</v>
      </c>
      <c r="M26" s="10">
        <f t="shared" si="4"/>
        <v>84.4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28.14</v>
      </c>
      <c r="T26" s="15">
        <f t="shared" si="6"/>
        <v>56.28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437</v>
      </c>
      <c r="C27" s="4" t="s">
        <v>438</v>
      </c>
      <c r="D27" s="125"/>
      <c r="E27" s="16" t="s">
        <v>93</v>
      </c>
      <c r="F27" s="56">
        <v>1</v>
      </c>
      <c r="G27" s="17">
        <v>6560.84</v>
      </c>
      <c r="H27" s="40">
        <f t="shared" si="1"/>
        <v>4754.2299999999996</v>
      </c>
      <c r="I27" s="41">
        <f t="shared" si="2"/>
        <v>6560.84</v>
      </c>
      <c r="J27" s="44"/>
      <c r="K27" s="93">
        <f t="shared" si="0"/>
        <v>1</v>
      </c>
      <c r="L27" s="40">
        <f t="shared" si="3"/>
        <v>3280.42</v>
      </c>
      <c r="M27" s="40">
        <f t="shared" si="4"/>
        <v>3280.42</v>
      </c>
      <c r="N27" s="18"/>
      <c r="O27" s="53"/>
      <c r="P27" s="1"/>
      <c r="Q27" s="17"/>
      <c r="R27" s="42">
        <f t="shared" si="9"/>
        <v>0</v>
      </c>
      <c r="S27" s="54">
        <f t="shared" si="5"/>
        <v>3280.42</v>
      </c>
      <c r="T27" s="54">
        <f t="shared" si="6"/>
        <v>3280.42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439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440</v>
      </c>
      <c r="C29" s="4" t="s">
        <v>441</v>
      </c>
      <c r="D29" s="125"/>
      <c r="E29" s="16" t="s">
        <v>93</v>
      </c>
      <c r="F29" s="56">
        <v>1</v>
      </c>
      <c r="G29" s="17">
        <v>7532.27</v>
      </c>
      <c r="H29" s="40">
        <f>ROUND(IF($G$17="USD $", G29*$F$15,G29*$E$15),2)</f>
        <v>5458.17</v>
      </c>
      <c r="I29" s="41">
        <f>ROUND(IF($I$17=$H$17,F29*H29,F29*G29),2)</f>
        <v>7532.27</v>
      </c>
      <c r="J29" s="44"/>
      <c r="K29" s="93">
        <f t="shared" si="0"/>
        <v>1</v>
      </c>
      <c r="L29" s="40">
        <f t="shared" si="3"/>
        <v>3766.14</v>
      </c>
      <c r="M29" s="40">
        <f>ROUND((K29*L29),2)</f>
        <v>3766.14</v>
      </c>
      <c r="N29" s="18"/>
      <c r="O29" s="53"/>
      <c r="P29" s="1"/>
      <c r="Q29" s="17"/>
      <c r="R29" s="42">
        <f t="shared" si="9"/>
        <v>0</v>
      </c>
      <c r="S29" s="54">
        <f t="shared" si="5"/>
        <v>3766.13</v>
      </c>
      <c r="T29" s="54">
        <f t="shared" si="6"/>
        <v>3766.13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442</v>
      </c>
      <c r="C30" s="6" t="s">
        <v>109</v>
      </c>
      <c r="D30" s="125"/>
      <c r="E30" s="8" t="s">
        <v>93</v>
      </c>
      <c r="F30" s="57">
        <v>6</v>
      </c>
      <c r="G30" s="14">
        <v>2119.6999999999998</v>
      </c>
      <c r="H30" s="10">
        <f t="shared" si="1"/>
        <v>1536.01</v>
      </c>
      <c r="I30" s="11">
        <f t="shared" si="2"/>
        <v>12718.2</v>
      </c>
      <c r="J30" s="44"/>
      <c r="K30" s="94">
        <f t="shared" si="0"/>
        <v>6</v>
      </c>
      <c r="L30" s="10">
        <f t="shared" si="3"/>
        <v>1483.79</v>
      </c>
      <c r="M30" s="10">
        <f t="shared" si="4"/>
        <v>8902.74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635.91</v>
      </c>
      <c r="T30" s="15">
        <f t="shared" si="6"/>
        <v>3815.46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340</v>
      </c>
      <c r="C31" s="4" t="s">
        <v>341</v>
      </c>
      <c r="D31" s="125"/>
      <c r="E31" s="16" t="s">
        <v>93</v>
      </c>
      <c r="F31" s="56">
        <v>4</v>
      </c>
      <c r="G31" s="17">
        <v>9608.0400000000009</v>
      </c>
      <c r="H31" s="40">
        <f t="shared" si="1"/>
        <v>6962.35</v>
      </c>
      <c r="I31" s="41">
        <f t="shared" si="2"/>
        <v>38432.160000000003</v>
      </c>
      <c r="J31" s="44"/>
      <c r="K31" s="93">
        <f t="shared" si="0"/>
        <v>4</v>
      </c>
      <c r="L31" s="40">
        <f t="shared" si="3"/>
        <v>4804.0200000000004</v>
      </c>
      <c r="M31" s="40">
        <f t="shared" si="4"/>
        <v>19216.080000000002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4804.0200000000004</v>
      </c>
      <c r="T31" s="54">
        <f t="shared" si="6"/>
        <v>19216.080000000002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446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24</v>
      </c>
      <c r="G49" s="83">
        <f>SUM(G18:G48)</f>
        <v>27021.59</v>
      </c>
      <c r="H49" s="84">
        <f>SUM(H18:H48)</f>
        <v>19580.86</v>
      </c>
      <c r="I49" s="85">
        <f>SUM(I18:I48)</f>
        <v>66910.66</v>
      </c>
      <c r="J49" s="86"/>
      <c r="K49" s="87">
        <f>SUM(K18:K48)</f>
        <v>24</v>
      </c>
      <c r="L49" s="84">
        <f>SUM(L18:L48)</f>
        <v>13962.76</v>
      </c>
      <c r="M49" s="85">
        <f>SUM(M18:M48)</f>
        <v>36034.03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13058.830000000002</v>
      </c>
      <c r="T49" s="85">
        <f>SUM(T18:T48)</f>
        <v>30876.63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0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showInputMessage="1" showErrorMessage="1" sqref="E18:E48" xr:uid="{E9D47255-FBF5-4EA5-B3AB-E8BC1827D3D6}">
      <formula1>$Z$18:$Z$29</formula1>
    </dataValidation>
    <dataValidation type="list" allowBlank="1" showInputMessage="1" showErrorMessage="1" sqref="J13" xr:uid="{CDB1D113-D98B-4248-9C84-78A18DABF36B}">
      <formula1>$L$9:$L$9</formula1>
    </dataValidation>
    <dataValidation type="list" allowBlank="1" showInputMessage="1" showErrorMessage="1" sqref="I13" xr:uid="{5BB4CA87-3D46-4C97-BF4F-164FFB294FCF}">
      <formula1>$Y$13:$Y$14</formula1>
    </dataValidation>
    <dataValidation type="list" allowBlank="1" showInputMessage="1" showErrorMessage="1" sqref="G17 L17 Q17 Q14" xr:uid="{20CE46B9-D2C0-4131-A381-72FA60CFF37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52E9-D50E-4E57-A33D-D173A5DB571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24" sqref="C2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227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89203.439999999988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49490.36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39713.079999999987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228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0.44519673232332735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229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39713.08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230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49490.36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117</v>
      </c>
      <c r="C19" s="4" t="s">
        <v>79</v>
      </c>
      <c r="D19" s="125"/>
      <c r="E19" s="16">
        <v>500</v>
      </c>
      <c r="F19" s="56">
        <v>1</v>
      </c>
      <c r="G19" s="17">
        <v>39.28</v>
      </c>
      <c r="H19" s="40">
        <f t="shared" ref="H19:H48" si="1">ROUND(IF($G$17="USD $", G19*$F$15,G19*$E$15),2)</f>
        <v>28.46</v>
      </c>
      <c r="I19" s="41">
        <f t="shared" ref="I19:I48" si="2">ROUND(IF($I$17=$H$17,F19*H19,F19*G19),2)</f>
        <v>39.28</v>
      </c>
      <c r="J19" s="44"/>
      <c r="K19" s="93">
        <f t="shared" si="0"/>
        <v>1</v>
      </c>
      <c r="L19" s="40">
        <f t="shared" ref="L19:L48" si="3">ROUND(IF($L$17=$G$17,G19*($M$14-N19),H19*($M$14-N19)),2)</f>
        <v>19.64</v>
      </c>
      <c r="M19" s="40">
        <f t="shared" ref="M19:M48" si="4">ROUND((K19*L19),2)</f>
        <v>19.64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19.64</v>
      </c>
      <c r="T19" s="54">
        <f t="shared" ref="T19:T48" si="6">ROUND(I19-M19,2)</f>
        <v>19.64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81</v>
      </c>
      <c r="D21" s="125"/>
      <c r="E21" s="16">
        <v>1000</v>
      </c>
      <c r="F21" s="56">
        <v>1</v>
      </c>
      <c r="G21" s="17">
        <v>46.83</v>
      </c>
      <c r="H21" s="40">
        <f t="shared" si="1"/>
        <v>33.93</v>
      </c>
      <c r="I21" s="41">
        <f t="shared" si="2"/>
        <v>46.83</v>
      </c>
      <c r="J21" s="44"/>
      <c r="K21" s="93">
        <f t="shared" si="0"/>
        <v>1</v>
      </c>
      <c r="L21" s="40">
        <f t="shared" si="3"/>
        <v>23.42</v>
      </c>
      <c r="M21" s="40">
        <f t="shared" si="4"/>
        <v>23.42</v>
      </c>
      <c r="N21" s="18"/>
      <c r="O21" s="53"/>
      <c r="P21" s="1"/>
      <c r="Q21" s="17"/>
      <c r="R21" s="42">
        <f t="shared" si="9"/>
        <v>0</v>
      </c>
      <c r="S21" s="54">
        <f t="shared" si="5"/>
        <v>23.41</v>
      </c>
      <c r="T21" s="54">
        <f t="shared" si="6"/>
        <v>23.41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233</v>
      </c>
      <c r="C22" s="6" t="s">
        <v>81</v>
      </c>
      <c r="D22" s="125"/>
      <c r="E22" s="8">
        <v>1000</v>
      </c>
      <c r="F22" s="57">
        <v>1</v>
      </c>
      <c r="G22" s="14">
        <v>291.5</v>
      </c>
      <c r="H22" s="10">
        <f t="shared" si="1"/>
        <v>211.23</v>
      </c>
      <c r="I22" s="11">
        <f t="shared" si="2"/>
        <v>291.5</v>
      </c>
      <c r="J22" s="44"/>
      <c r="K22" s="94">
        <f t="shared" si="0"/>
        <v>1</v>
      </c>
      <c r="L22" s="10">
        <f t="shared" si="3"/>
        <v>145.75</v>
      </c>
      <c r="M22" s="10">
        <f t="shared" si="4"/>
        <v>145.75</v>
      </c>
      <c r="N22" s="13"/>
      <c r="O22" s="53"/>
      <c r="P22" s="3"/>
      <c r="Q22" s="14"/>
      <c r="R22" s="15">
        <f t="shared" si="9"/>
        <v>0</v>
      </c>
      <c r="S22" s="15">
        <f t="shared" si="5"/>
        <v>145.75</v>
      </c>
      <c r="T22" s="15">
        <f t="shared" si="6"/>
        <v>145.75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234</v>
      </c>
      <c r="C23" s="4" t="s">
        <v>81</v>
      </c>
      <c r="D23" s="125"/>
      <c r="E23" s="16">
        <v>1000</v>
      </c>
      <c r="F23" s="56">
        <v>1</v>
      </c>
      <c r="G23" s="17">
        <v>61.9</v>
      </c>
      <c r="H23" s="40">
        <f t="shared" si="1"/>
        <v>44.86</v>
      </c>
      <c r="I23" s="41">
        <f t="shared" si="2"/>
        <v>61.9</v>
      </c>
      <c r="J23" s="44"/>
      <c r="K23" s="93">
        <f t="shared" si="0"/>
        <v>1</v>
      </c>
      <c r="L23" s="40">
        <f t="shared" si="3"/>
        <v>30.95</v>
      </c>
      <c r="M23" s="40">
        <f t="shared" si="4"/>
        <v>30.95</v>
      </c>
      <c r="N23" s="18"/>
      <c r="O23" s="53"/>
      <c r="P23" s="1"/>
      <c r="Q23" s="17"/>
      <c r="R23" s="42">
        <f t="shared" si="9"/>
        <v>0</v>
      </c>
      <c r="S23" s="54">
        <f t="shared" si="5"/>
        <v>30.95</v>
      </c>
      <c r="T23" s="54">
        <f t="shared" si="6"/>
        <v>30.95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235</v>
      </c>
      <c r="C24" s="6" t="s">
        <v>91</v>
      </c>
      <c r="D24" s="125"/>
      <c r="E24" s="8">
        <v>2000</v>
      </c>
      <c r="F24" s="57">
        <v>1</v>
      </c>
      <c r="G24" s="14">
        <v>94.89</v>
      </c>
      <c r="H24" s="10">
        <f t="shared" si="1"/>
        <v>68.760000000000005</v>
      </c>
      <c r="I24" s="11">
        <f t="shared" si="2"/>
        <v>94.89</v>
      </c>
      <c r="J24" s="44"/>
      <c r="K24" s="94">
        <f t="shared" si="0"/>
        <v>1</v>
      </c>
      <c r="L24" s="10">
        <f t="shared" si="3"/>
        <v>56.93</v>
      </c>
      <c r="M24" s="10">
        <f t="shared" si="4"/>
        <v>56.93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37.96</v>
      </c>
      <c r="T24" s="15">
        <f t="shared" si="6"/>
        <v>37.96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236</v>
      </c>
      <c r="C25" s="4" t="s">
        <v>84</v>
      </c>
      <c r="D25" s="125"/>
      <c r="E25" s="16">
        <v>2000</v>
      </c>
      <c r="F25" s="56">
        <v>1</v>
      </c>
      <c r="G25" s="17">
        <v>171.1</v>
      </c>
      <c r="H25" s="40">
        <f t="shared" si="1"/>
        <v>123.99</v>
      </c>
      <c r="I25" s="41">
        <f t="shared" si="2"/>
        <v>171.1</v>
      </c>
      <c r="J25" s="44"/>
      <c r="K25" s="93">
        <f t="shared" si="0"/>
        <v>1</v>
      </c>
      <c r="L25" s="40">
        <f t="shared" si="3"/>
        <v>102.66</v>
      </c>
      <c r="M25" s="40">
        <f t="shared" si="4"/>
        <v>102.66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68.44</v>
      </c>
      <c r="T25" s="54">
        <f t="shared" si="6"/>
        <v>68.44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237</v>
      </c>
      <c r="C26" s="6" t="s">
        <v>86</v>
      </c>
      <c r="D26" s="125"/>
      <c r="E26" s="8">
        <v>2000</v>
      </c>
      <c r="F26" s="57">
        <v>1</v>
      </c>
      <c r="G26" s="14">
        <v>104.15</v>
      </c>
      <c r="H26" s="10">
        <f t="shared" si="1"/>
        <v>75.47</v>
      </c>
      <c r="I26" s="11">
        <f t="shared" si="2"/>
        <v>104.15</v>
      </c>
      <c r="J26" s="44"/>
      <c r="K26" s="94">
        <f t="shared" si="0"/>
        <v>1</v>
      </c>
      <c r="L26" s="10">
        <f t="shared" si="3"/>
        <v>62.49</v>
      </c>
      <c r="M26" s="10">
        <f t="shared" si="4"/>
        <v>62.49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41.66</v>
      </c>
      <c r="T26" s="15">
        <f t="shared" si="6"/>
        <v>41.66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238</v>
      </c>
      <c r="C27" s="4" t="s">
        <v>88</v>
      </c>
      <c r="D27" s="125"/>
      <c r="E27" s="16">
        <v>2000</v>
      </c>
      <c r="F27" s="56">
        <v>1</v>
      </c>
      <c r="G27" s="17">
        <v>64.319999999999993</v>
      </c>
      <c r="H27" s="40">
        <f t="shared" si="1"/>
        <v>46.61</v>
      </c>
      <c r="I27" s="41">
        <f t="shared" si="2"/>
        <v>64.319999999999993</v>
      </c>
      <c r="J27" s="44"/>
      <c r="K27" s="93">
        <f t="shared" si="0"/>
        <v>1</v>
      </c>
      <c r="L27" s="40">
        <f t="shared" si="3"/>
        <v>38.590000000000003</v>
      </c>
      <c r="M27" s="40">
        <f t="shared" si="4"/>
        <v>38.590000000000003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25.73</v>
      </c>
      <c r="T27" s="54">
        <f t="shared" si="6"/>
        <v>25.73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122</v>
      </c>
      <c r="C28" s="6" t="s">
        <v>88</v>
      </c>
      <c r="D28" s="125"/>
      <c r="E28" s="8">
        <v>2000</v>
      </c>
      <c r="F28" s="57">
        <v>1</v>
      </c>
      <c r="G28" s="14">
        <v>64.39</v>
      </c>
      <c r="H28" s="10">
        <f t="shared" si="1"/>
        <v>46.66</v>
      </c>
      <c r="I28" s="11">
        <f t="shared" si="2"/>
        <v>64.39</v>
      </c>
      <c r="J28" s="44"/>
      <c r="K28" s="94">
        <f t="shared" si="0"/>
        <v>1</v>
      </c>
      <c r="L28" s="10">
        <f t="shared" si="3"/>
        <v>38.630000000000003</v>
      </c>
      <c r="M28" s="10">
        <f t="shared" si="4"/>
        <v>38.630000000000003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25.76</v>
      </c>
      <c r="T28" s="15">
        <f t="shared" si="6"/>
        <v>25.76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240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241</v>
      </c>
      <c r="C30" s="6" t="s">
        <v>242</v>
      </c>
      <c r="D30" s="125"/>
      <c r="E30" s="8" t="s">
        <v>93</v>
      </c>
      <c r="F30" s="57">
        <v>1</v>
      </c>
      <c r="G30" s="14">
        <v>8369.8799999999992</v>
      </c>
      <c r="H30" s="10">
        <f t="shared" si="1"/>
        <v>6065.13</v>
      </c>
      <c r="I30" s="11">
        <f t="shared" si="2"/>
        <v>8369.8799999999992</v>
      </c>
      <c r="J30" s="44"/>
      <c r="K30" s="94">
        <f t="shared" si="0"/>
        <v>1</v>
      </c>
      <c r="L30" s="10">
        <f t="shared" si="3"/>
        <v>4184.9399999999996</v>
      </c>
      <c r="M30" s="10">
        <f t="shared" si="4"/>
        <v>4184.9399999999996</v>
      </c>
      <c r="N30" s="13"/>
      <c r="O30" s="53"/>
      <c r="P30" s="3"/>
      <c r="Q30" s="14"/>
      <c r="R30" s="15">
        <f t="shared" si="9"/>
        <v>0</v>
      </c>
      <c r="S30" s="15">
        <f t="shared" si="5"/>
        <v>4184.9399999999996</v>
      </c>
      <c r="T30" s="15">
        <f t="shared" si="6"/>
        <v>4184.9399999999996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178</v>
      </c>
      <c r="D31" s="125"/>
      <c r="E31" s="16" t="s">
        <v>93</v>
      </c>
      <c r="F31" s="56">
        <v>2</v>
      </c>
      <c r="G31" s="17">
        <v>550.07000000000005</v>
      </c>
      <c r="H31" s="40">
        <f t="shared" si="1"/>
        <v>398.6</v>
      </c>
      <c r="I31" s="41">
        <f t="shared" si="2"/>
        <v>1100.1400000000001</v>
      </c>
      <c r="J31" s="44"/>
      <c r="K31" s="93">
        <f t="shared" si="0"/>
        <v>2</v>
      </c>
      <c r="L31" s="40">
        <f t="shared" si="3"/>
        <v>275.04000000000002</v>
      </c>
      <c r="M31" s="40">
        <f t="shared" si="4"/>
        <v>550.08000000000004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275.02999999999997</v>
      </c>
      <c r="T31" s="54">
        <f t="shared" si="6"/>
        <v>550.05999999999995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244</v>
      </c>
      <c r="C32" s="6" t="s">
        <v>99</v>
      </c>
      <c r="D32" s="125"/>
      <c r="E32" s="8" t="s">
        <v>93</v>
      </c>
      <c r="F32" s="57">
        <v>1</v>
      </c>
      <c r="G32" s="14">
        <v>6491.51</v>
      </c>
      <c r="H32" s="10">
        <f t="shared" si="1"/>
        <v>4703.99</v>
      </c>
      <c r="I32" s="11">
        <f t="shared" si="2"/>
        <v>6491.51</v>
      </c>
      <c r="J32" s="44"/>
      <c r="K32" s="94">
        <f t="shared" si="0"/>
        <v>1</v>
      </c>
      <c r="L32" s="10">
        <f t="shared" si="3"/>
        <v>3245.76</v>
      </c>
      <c r="M32" s="10">
        <f t="shared" si="4"/>
        <v>3245.76</v>
      </c>
      <c r="N32" s="13"/>
      <c r="O32" s="53"/>
      <c r="P32" s="3"/>
      <c r="Q32" s="14"/>
      <c r="R32" s="15">
        <f t="shared" si="9"/>
        <v>0</v>
      </c>
      <c r="S32" s="15">
        <f t="shared" si="5"/>
        <v>3245.75</v>
      </c>
      <c r="T32" s="15">
        <f t="shared" si="6"/>
        <v>3245.75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246</v>
      </c>
      <c r="C34" s="6" t="s">
        <v>247</v>
      </c>
      <c r="D34" s="125"/>
      <c r="E34" s="8">
        <v>6000</v>
      </c>
      <c r="F34" s="57">
        <v>8</v>
      </c>
      <c r="G34" s="14">
        <v>5927.93</v>
      </c>
      <c r="H34" s="10">
        <f t="shared" si="1"/>
        <v>4295.6000000000004</v>
      </c>
      <c r="I34" s="11">
        <f t="shared" si="2"/>
        <v>47423.44</v>
      </c>
      <c r="J34" s="44"/>
      <c r="K34" s="94">
        <f t="shared" si="0"/>
        <v>8</v>
      </c>
      <c r="L34" s="10">
        <f t="shared" si="3"/>
        <v>2963.97</v>
      </c>
      <c r="M34" s="10">
        <f t="shared" si="4"/>
        <v>23711.759999999998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2963.96</v>
      </c>
      <c r="T34" s="15">
        <f t="shared" si="6"/>
        <v>23711.68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249</v>
      </c>
      <c r="C36" s="6" t="s">
        <v>250</v>
      </c>
      <c r="D36" s="125"/>
      <c r="E36" s="8" t="s">
        <v>93</v>
      </c>
      <c r="F36" s="57">
        <v>5</v>
      </c>
      <c r="G36" s="14">
        <v>31.28</v>
      </c>
      <c r="H36" s="10">
        <f t="shared" si="1"/>
        <v>22.67</v>
      </c>
      <c r="I36" s="11">
        <f t="shared" si="2"/>
        <v>156.4</v>
      </c>
      <c r="J36" s="44"/>
      <c r="K36" s="94">
        <f t="shared" si="0"/>
        <v>5</v>
      </c>
      <c r="L36" s="10">
        <f t="shared" si="3"/>
        <v>21.9</v>
      </c>
      <c r="M36" s="10">
        <f t="shared" si="4"/>
        <v>109.5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9.3800000000000008</v>
      </c>
      <c r="T36" s="15">
        <f t="shared" si="6"/>
        <v>46.9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251</v>
      </c>
      <c r="C37" s="4" t="s">
        <v>252</v>
      </c>
      <c r="D37" s="125"/>
      <c r="E37" s="16" t="s">
        <v>93</v>
      </c>
      <c r="F37" s="56">
        <v>5</v>
      </c>
      <c r="G37" s="17">
        <v>103.32</v>
      </c>
      <c r="H37" s="40">
        <f t="shared" si="1"/>
        <v>74.87</v>
      </c>
      <c r="I37" s="41">
        <f t="shared" si="2"/>
        <v>516.6</v>
      </c>
      <c r="J37" s="44"/>
      <c r="K37" s="93">
        <f t="shared" si="0"/>
        <v>5</v>
      </c>
      <c r="L37" s="40">
        <f t="shared" si="3"/>
        <v>72.319999999999993</v>
      </c>
      <c r="M37" s="40">
        <f t="shared" si="4"/>
        <v>361.6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31</v>
      </c>
      <c r="T37" s="54">
        <f t="shared" si="6"/>
        <v>155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253</v>
      </c>
      <c r="C38" s="6" t="s">
        <v>103</v>
      </c>
      <c r="D38" s="125"/>
      <c r="E38" s="8" t="s">
        <v>93</v>
      </c>
      <c r="F38" s="57">
        <v>1</v>
      </c>
      <c r="G38" s="14">
        <v>2100.69</v>
      </c>
      <c r="H38" s="10">
        <f t="shared" si="1"/>
        <v>1522.24</v>
      </c>
      <c r="I38" s="11">
        <f t="shared" si="2"/>
        <v>2100.69</v>
      </c>
      <c r="J38" s="44"/>
      <c r="K38" s="94">
        <f t="shared" si="0"/>
        <v>1</v>
      </c>
      <c r="L38" s="10">
        <f t="shared" si="3"/>
        <v>1470.48</v>
      </c>
      <c r="M38" s="10">
        <f t="shared" si="4"/>
        <v>1470.48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630.21</v>
      </c>
      <c r="T38" s="15">
        <f t="shared" si="6"/>
        <v>630.21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156</v>
      </c>
      <c r="C39" s="4" t="s">
        <v>157</v>
      </c>
      <c r="D39" s="125"/>
      <c r="E39" s="16" t="s">
        <v>93</v>
      </c>
      <c r="F39" s="56">
        <v>1</v>
      </c>
      <c r="G39" s="17">
        <v>12.78</v>
      </c>
      <c r="H39" s="40">
        <f t="shared" si="1"/>
        <v>9.26</v>
      </c>
      <c r="I39" s="41">
        <f t="shared" si="2"/>
        <v>12.78</v>
      </c>
      <c r="J39" s="44"/>
      <c r="K39" s="93">
        <f t="shared" si="0"/>
        <v>1</v>
      </c>
      <c r="L39" s="40">
        <f t="shared" si="3"/>
        <v>8.9499999999999993</v>
      </c>
      <c r="M39" s="40">
        <f t="shared" si="4"/>
        <v>8.9499999999999993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3.83</v>
      </c>
      <c r="T39" s="54">
        <f t="shared" si="6"/>
        <v>3.83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126</v>
      </c>
      <c r="C40" s="6" t="s">
        <v>104</v>
      </c>
      <c r="D40" s="125"/>
      <c r="E40" s="8" t="s">
        <v>93</v>
      </c>
      <c r="F40" s="57">
        <v>3</v>
      </c>
      <c r="G40" s="14">
        <v>176.9</v>
      </c>
      <c r="H40" s="10">
        <f t="shared" si="1"/>
        <v>128.19</v>
      </c>
      <c r="I40" s="11">
        <f t="shared" si="2"/>
        <v>530.70000000000005</v>
      </c>
      <c r="J40" s="44"/>
      <c r="K40" s="94">
        <f t="shared" si="0"/>
        <v>3</v>
      </c>
      <c r="L40" s="10">
        <f t="shared" si="3"/>
        <v>123.83</v>
      </c>
      <c r="M40" s="10">
        <f t="shared" si="4"/>
        <v>371.49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53.07</v>
      </c>
      <c r="T40" s="15">
        <f t="shared" si="6"/>
        <v>159.21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127</v>
      </c>
      <c r="C41" s="4" t="s">
        <v>104</v>
      </c>
      <c r="D41" s="125"/>
      <c r="E41" s="16" t="s">
        <v>93</v>
      </c>
      <c r="F41" s="56">
        <v>1</v>
      </c>
      <c r="G41" s="17">
        <v>176.9</v>
      </c>
      <c r="H41" s="40">
        <f t="shared" si="1"/>
        <v>128.19</v>
      </c>
      <c r="I41" s="41">
        <f t="shared" si="2"/>
        <v>176.9</v>
      </c>
      <c r="J41" s="44"/>
      <c r="K41" s="93">
        <f t="shared" si="0"/>
        <v>1</v>
      </c>
      <c r="L41" s="40">
        <f t="shared" si="3"/>
        <v>123.83</v>
      </c>
      <c r="M41" s="40">
        <f t="shared" si="4"/>
        <v>123.83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53.07</v>
      </c>
      <c r="T41" s="54">
        <f t="shared" si="6"/>
        <v>53.07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128</v>
      </c>
      <c r="C42" s="6" t="s">
        <v>104</v>
      </c>
      <c r="D42" s="125"/>
      <c r="E42" s="8" t="s">
        <v>93</v>
      </c>
      <c r="F42" s="57">
        <v>1</v>
      </c>
      <c r="G42" s="14">
        <v>176.9</v>
      </c>
      <c r="H42" s="10">
        <f t="shared" si="1"/>
        <v>128.19</v>
      </c>
      <c r="I42" s="11">
        <f t="shared" si="2"/>
        <v>176.9</v>
      </c>
      <c r="J42" s="44"/>
      <c r="K42" s="94">
        <f t="shared" si="0"/>
        <v>1</v>
      </c>
      <c r="L42" s="10">
        <f t="shared" si="3"/>
        <v>123.83</v>
      </c>
      <c r="M42" s="10">
        <f t="shared" si="4"/>
        <v>123.83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53.07</v>
      </c>
      <c r="T42" s="15">
        <f t="shared" si="6"/>
        <v>53.07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254</v>
      </c>
      <c r="C43" s="4" t="s">
        <v>105</v>
      </c>
      <c r="D43" s="125"/>
      <c r="E43" s="16" t="s">
        <v>93</v>
      </c>
      <c r="F43" s="56">
        <v>1</v>
      </c>
      <c r="G43" s="17">
        <v>325.33</v>
      </c>
      <c r="H43" s="40">
        <f t="shared" si="1"/>
        <v>235.75</v>
      </c>
      <c r="I43" s="41">
        <f t="shared" si="2"/>
        <v>325.33</v>
      </c>
      <c r="J43" s="44"/>
      <c r="K43" s="93">
        <f t="shared" si="0"/>
        <v>1</v>
      </c>
      <c r="L43" s="40">
        <f t="shared" si="3"/>
        <v>227.73</v>
      </c>
      <c r="M43" s="40">
        <f t="shared" si="4"/>
        <v>227.73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97.6</v>
      </c>
      <c r="T43" s="54">
        <f t="shared" si="6"/>
        <v>97.6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255</v>
      </c>
      <c r="C44" s="6" t="s">
        <v>105</v>
      </c>
      <c r="D44" s="125"/>
      <c r="E44" s="8" t="s">
        <v>93</v>
      </c>
      <c r="F44" s="57">
        <v>3</v>
      </c>
      <c r="G44" s="14">
        <v>160.84</v>
      </c>
      <c r="H44" s="10">
        <f t="shared" si="1"/>
        <v>116.55</v>
      </c>
      <c r="I44" s="11">
        <f t="shared" si="2"/>
        <v>482.52</v>
      </c>
      <c r="J44" s="44"/>
      <c r="K44" s="94">
        <f t="shared" si="0"/>
        <v>3</v>
      </c>
      <c r="L44" s="10">
        <f t="shared" si="3"/>
        <v>112.59</v>
      </c>
      <c r="M44" s="10">
        <f t="shared" si="4"/>
        <v>337.77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48.25</v>
      </c>
      <c r="T44" s="15">
        <f t="shared" si="6"/>
        <v>144.75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256</v>
      </c>
      <c r="C45" s="4" t="s">
        <v>157</v>
      </c>
      <c r="D45" s="125"/>
      <c r="E45" s="16" t="s">
        <v>93</v>
      </c>
      <c r="F45" s="56">
        <v>1</v>
      </c>
      <c r="G45" s="17">
        <v>604.41</v>
      </c>
      <c r="H45" s="40">
        <f t="shared" si="1"/>
        <v>437.98</v>
      </c>
      <c r="I45" s="41">
        <f t="shared" si="2"/>
        <v>604.41</v>
      </c>
      <c r="J45" s="44"/>
      <c r="K45" s="93">
        <f t="shared" si="0"/>
        <v>1</v>
      </c>
      <c r="L45" s="40">
        <f t="shared" si="3"/>
        <v>423.09</v>
      </c>
      <c r="M45" s="40">
        <f t="shared" si="4"/>
        <v>423.09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181.32</v>
      </c>
      <c r="T45" s="54">
        <f t="shared" si="6"/>
        <v>181.32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257</v>
      </c>
      <c r="C46" s="6" t="s">
        <v>157</v>
      </c>
      <c r="D46" s="125"/>
      <c r="E46" s="8" t="s">
        <v>93</v>
      </c>
      <c r="F46" s="57">
        <v>1</v>
      </c>
      <c r="G46" s="14">
        <v>535.26</v>
      </c>
      <c r="H46" s="10">
        <f t="shared" si="1"/>
        <v>387.87</v>
      </c>
      <c r="I46" s="11">
        <f t="shared" si="2"/>
        <v>535.26</v>
      </c>
      <c r="J46" s="44"/>
      <c r="K46" s="94">
        <f t="shared" si="0"/>
        <v>1</v>
      </c>
      <c r="L46" s="10">
        <f t="shared" si="3"/>
        <v>374.68</v>
      </c>
      <c r="M46" s="10">
        <f t="shared" si="4"/>
        <v>374.68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160.58000000000001</v>
      </c>
      <c r="T46" s="15">
        <f t="shared" si="6"/>
        <v>160.58000000000001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258</v>
      </c>
      <c r="C47" s="4" t="s">
        <v>259</v>
      </c>
      <c r="D47" s="125"/>
      <c r="E47" s="16" t="s">
        <v>93</v>
      </c>
      <c r="F47" s="56">
        <v>1</v>
      </c>
      <c r="G47" s="17">
        <v>8334.92</v>
      </c>
      <c r="H47" s="40">
        <f t="shared" si="1"/>
        <v>6039.8</v>
      </c>
      <c r="I47" s="41">
        <f t="shared" si="2"/>
        <v>8334.92</v>
      </c>
      <c r="J47" s="44"/>
      <c r="K47" s="93">
        <f t="shared" si="0"/>
        <v>1</v>
      </c>
      <c r="L47" s="40">
        <f t="shared" si="3"/>
        <v>5834.44</v>
      </c>
      <c r="M47" s="40">
        <f t="shared" si="4"/>
        <v>5834.44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2500.48</v>
      </c>
      <c r="T47" s="54">
        <f t="shared" si="6"/>
        <v>2500.48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54</v>
      </c>
      <c r="G49" s="83">
        <f>SUM(G18:G48)</f>
        <v>37909.980000000003</v>
      </c>
      <c r="H49" s="84">
        <f>SUM(H18:H48)</f>
        <v>27471.009999999991</v>
      </c>
      <c r="I49" s="85">
        <f>SUM(I18:I48)</f>
        <v>89203.439999999988</v>
      </c>
      <c r="J49" s="86"/>
      <c r="K49" s="87">
        <f>SUM(K18:K48)</f>
        <v>54</v>
      </c>
      <c r="L49" s="84">
        <f>SUM(L18:L48)</f>
        <v>21994.01</v>
      </c>
      <c r="M49" s="85">
        <f>SUM(M18:M48)</f>
        <v>49490.36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15915.97</v>
      </c>
      <c r="T49" s="85">
        <f>SUM(T18:T48)</f>
        <v>39713.08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0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allowBlank="1" showInputMessage="1" showErrorMessage="1" sqref="G17 L17 Q17 Q14" xr:uid="{3197A13E-0ADE-48A0-A4FB-1BED65B9A83A}">
      <formula1>$Y$11:$Y$12</formula1>
    </dataValidation>
    <dataValidation type="list" allowBlank="1" showInputMessage="1" showErrorMessage="1" sqref="I13" xr:uid="{394E4F37-49F0-450B-A44B-607743A96A29}">
      <formula1>$Y$13:$Y$14</formula1>
    </dataValidation>
    <dataValidation type="list" allowBlank="1" showInputMessage="1" showErrorMessage="1" sqref="J13" xr:uid="{02376865-BE95-40CD-A6DF-F42DBBE65EE4}">
      <formula1>$L$9:$L$9</formula1>
    </dataValidation>
    <dataValidation type="list" showInputMessage="1" showErrorMessage="1" sqref="E18:E48" xr:uid="{561E683B-AECC-4D5C-806B-942684914BB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8CA9-EC98-4076-8049-6657FB75CE2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5" sqref="G2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527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0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allowBlank="1" showInputMessage="1" showErrorMessage="1" sqref="G17 L17 Q17 Q14" xr:uid="{2B744F15-DD59-41DF-9D82-5A4E3D1BD8D1}">
      <formula1>$Y$11:$Y$12</formula1>
    </dataValidation>
    <dataValidation type="list" allowBlank="1" showInputMessage="1" showErrorMessage="1" sqref="I13" xr:uid="{BE7FF5EE-7A56-4BD7-ADCA-51FC9CAF12D9}">
      <formula1>$Y$13:$Y$14</formula1>
    </dataValidation>
    <dataValidation type="list" allowBlank="1" showInputMessage="1" showErrorMessage="1" sqref="J13" xr:uid="{5030CCC4-82A7-491E-98DD-17E118394FE1}">
      <formula1>$L$9:$L$9</formula1>
    </dataValidation>
    <dataValidation type="list" showInputMessage="1" showErrorMessage="1" sqref="E18:E48" xr:uid="{D059F1B6-7332-453F-A890-19E9F2E7D31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71216-1971-4562-A955-ECD2C6800D3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556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557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0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showInputMessage="1" showErrorMessage="1" sqref="E18:E48" xr:uid="{4AD1D9D2-9D74-42A3-BAE3-9A6CCE886E7A}">
      <formula1>$Z$18:$Z$29</formula1>
    </dataValidation>
    <dataValidation type="list" allowBlank="1" showInputMessage="1" showErrorMessage="1" sqref="J13" xr:uid="{9BA11D8B-E21C-48AF-AD64-8BF0D171287B}">
      <formula1>$L$9:$L$9</formula1>
    </dataValidation>
    <dataValidation type="list" allowBlank="1" showInputMessage="1" showErrorMessage="1" sqref="I13" xr:uid="{4092EB8B-71BB-4651-AF0A-74042E5158E8}">
      <formula1>$Y$13:$Y$14</formula1>
    </dataValidation>
    <dataValidation type="list" allowBlank="1" showInputMessage="1" showErrorMessage="1" sqref="G17 L17 Q17 Q14" xr:uid="{E3366FB0-41E5-46E7-8802-FEFCF38C20D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CBE9-D4C6-4865-B486-25AA0F935614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N18" sqref="N18:N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558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559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0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allowBlank="1" showInputMessage="1" showErrorMessage="1" sqref="G17 L17 Q17 Q14" xr:uid="{39662F50-6874-4679-B82D-D5D8F5F7D979}">
      <formula1>$Y$11:$Y$12</formula1>
    </dataValidation>
    <dataValidation type="list" allowBlank="1" showInputMessage="1" showErrorMessage="1" sqref="I13" xr:uid="{162B4782-23EB-48C6-A1E8-49143AA01406}">
      <formula1>$Y$13:$Y$14</formula1>
    </dataValidation>
    <dataValidation type="list" allowBlank="1" showInputMessage="1" showErrorMessage="1" sqref="J13" xr:uid="{15D8031E-F3B0-430B-94D2-6C5FB02DFC0E}">
      <formula1>$L$9:$L$9</formula1>
    </dataValidation>
    <dataValidation type="list" showInputMessage="1" showErrorMessage="1" sqref="E18:E48" xr:uid="{E5166FFA-057E-4E89-AC52-49C062FACA56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CA98-7F81-4583-8AD8-2A5134372B4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42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560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562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0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showInputMessage="1" showErrorMessage="1" sqref="E18:E48" xr:uid="{065D1467-6220-4D3C-B520-E8E108325DBD}">
      <formula1>$Z$18:$Z$29</formula1>
    </dataValidation>
    <dataValidation type="list" allowBlank="1" showInputMessage="1" showErrorMessage="1" sqref="J13" xr:uid="{4D687CE6-3848-43A6-9600-F7C91FF7DDF2}">
      <formula1>$L$9:$L$9</formula1>
    </dataValidation>
    <dataValidation type="list" allowBlank="1" showInputMessage="1" showErrorMessage="1" sqref="I13" xr:uid="{743C15A1-CC04-4CCD-A36C-1FD9EA75D85B}">
      <formula1>$Y$13:$Y$14</formula1>
    </dataValidation>
    <dataValidation type="list" allowBlank="1" showInputMessage="1" showErrorMessage="1" sqref="G17 L17 Q17 Q14" xr:uid="{45C90ED4-6995-4A50-BA75-C633E67A703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84C7-1D97-47FA-9675-6A372193396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577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578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0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allowBlank="1" showInputMessage="1" showErrorMessage="1" sqref="G17 L17 Q17 Q14" xr:uid="{C0AF1014-3F87-417B-8103-686E32348472}">
      <formula1>$Y$11:$Y$12</formula1>
    </dataValidation>
    <dataValidation type="list" allowBlank="1" showInputMessage="1" showErrorMessage="1" sqref="I13" xr:uid="{69C9EA46-E658-4439-8ABF-97884299813E}">
      <formula1>$Y$13:$Y$14</formula1>
    </dataValidation>
    <dataValidation type="list" allowBlank="1" showInputMessage="1" showErrorMessage="1" sqref="J13" xr:uid="{341D6D87-ABCE-48FC-90F3-4094AFF8F582}">
      <formula1>$L$9:$L$9</formula1>
    </dataValidation>
    <dataValidation type="list" showInputMessage="1" showErrorMessage="1" sqref="E18:E48" xr:uid="{F514FE78-DE75-4A98-B55B-969B1EF8B76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9828-058A-495C-93C4-44F3783D3EF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579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0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allowBlank="1" showInputMessage="1" showErrorMessage="1" sqref="G17 L17 Q17 Q14" xr:uid="{907F1E7D-05AF-4D9B-BB38-D1C7D800B74E}">
      <formula1>$Y$11:$Y$12</formula1>
    </dataValidation>
    <dataValidation type="list" allowBlank="1" showInputMessage="1" showErrorMessage="1" sqref="I13" xr:uid="{DEB190E2-11A0-4808-93CA-2EB9D63FD25A}">
      <formula1>$Y$13:$Y$14</formula1>
    </dataValidation>
    <dataValidation type="list" allowBlank="1" showInputMessage="1" showErrorMessage="1" sqref="J13" xr:uid="{4EDA1CC7-B12F-4880-9C6D-94D843D3429A}">
      <formula1>$L$9:$L$9</formula1>
    </dataValidation>
    <dataValidation type="list" showInputMessage="1" showErrorMessage="1" sqref="E18:E48" xr:uid="{59599444-3173-47FB-BD4F-0CE900A7832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F9B1-5827-407B-A3A2-A554F83BA40A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0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showInputMessage="1" showErrorMessage="1" sqref="E18:E48" xr:uid="{2CA63915-D1D4-4D54-B6EE-FE294ECDAA4B}">
      <formula1>$Z$18:$Z$29</formula1>
    </dataValidation>
    <dataValidation type="list" allowBlank="1" showInputMessage="1" showErrorMessage="1" sqref="J13" xr:uid="{57AA8547-099B-4BE9-955A-0B88820FEF82}">
      <formula1>$L$9:$L$9</formula1>
    </dataValidation>
    <dataValidation type="list" allowBlank="1" showInputMessage="1" showErrorMessage="1" sqref="I13" xr:uid="{9B650D44-2BED-4446-B8D0-C4E80D3636D3}">
      <formula1>$Y$13:$Y$14</formula1>
    </dataValidation>
    <dataValidation type="list" allowBlank="1" showInputMessage="1" showErrorMessage="1" sqref="G17 L17 Q17 Q14" xr:uid="{BB6569EE-5FE1-47B6-AF07-B20E82185AF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38A0-AE33-4B30-B2B0-74C39EA588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0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allowBlank="1" showInputMessage="1" showErrorMessage="1" sqref="G17 L17 Q17 Q14" xr:uid="{AE034168-150A-48C4-B8B6-8617F40B27DD}">
      <formula1>$Y$11:$Y$12</formula1>
    </dataValidation>
    <dataValidation type="list" allowBlank="1" showInputMessage="1" showErrorMessage="1" sqref="I13" xr:uid="{3C945243-6EF7-4630-9865-72670F0E62CB}">
      <formula1>$Y$13:$Y$14</formula1>
    </dataValidation>
    <dataValidation type="list" allowBlank="1" showInputMessage="1" showErrorMessage="1" sqref="J13" xr:uid="{F027C71E-AD5D-4307-A843-934F82EFCDDD}">
      <formula1>$L$9:$L$9</formula1>
    </dataValidation>
    <dataValidation type="list" showInputMessage="1" showErrorMessage="1" sqref="E18:E48" xr:uid="{880212FF-1D77-40FF-BBFA-B8A9E0C6BCF6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157E-0247-4CF3-AAF8-DC363B487FD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585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0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8:E48" xr:uid="{2D140203-74AA-4D96-AFE3-BA7DFD730B11}">
      <formula1>$Z$18:$Z$29</formula1>
    </dataValidation>
    <dataValidation type="list" allowBlank="1" showInputMessage="1" showErrorMessage="1" sqref="J13" xr:uid="{22DC5E74-5FBD-43F0-B53E-D34B519BD283}">
      <formula1>$L$9:$L$9</formula1>
    </dataValidation>
    <dataValidation type="list" allowBlank="1" showInputMessage="1" showErrorMessage="1" sqref="I13" xr:uid="{2F07401F-A30E-4BF5-A5D8-D966913C1936}">
      <formula1>$Y$13:$Y$14</formula1>
    </dataValidation>
    <dataValidation type="list" allowBlank="1" showInputMessage="1" showErrorMessage="1" sqref="G17 L17 Q17 Q14" xr:uid="{E9C4B9F2-DCCE-496C-B712-7702FC55782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D47D2-7485-4B3F-A9BC-87E91835780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18" sqref="E18:G39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877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18636.89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12644.889999999996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878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0.40422539893829562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879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12644.890000000001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18636.89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4.3899999999999997</v>
      </c>
      <c r="M22" s="10">
        <f t="shared" si="4"/>
        <v>4.3899999999999997</v>
      </c>
      <c r="N22" s="13"/>
      <c r="O22" s="53"/>
      <c r="P22" s="3"/>
      <c r="Q22" s="14"/>
      <c r="R22" s="15">
        <f t="shared" si="9"/>
        <v>0</v>
      </c>
      <c r="S22" s="15">
        <f t="shared" si="5"/>
        <v>4.3899999999999997</v>
      </c>
      <c r="T22" s="15">
        <f t="shared" si="6"/>
        <v>4.3899999999999997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14271.640000000003</v>
      </c>
      <c r="M49" s="85">
        <f>SUM(M18:M48)</f>
        <v>18636.89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10415.100000000002</v>
      </c>
      <c r="T49" s="85">
        <f>SUM(T18:T48)</f>
        <v>12644.890000000001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0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allowBlank="1" showInputMessage="1" showErrorMessage="1" sqref="G17 L17 Q17 Q14" xr:uid="{5E68DDF8-2A24-4DF0-9B92-BAC5A848CAE0}">
      <formula1>$Y$11:$Y$12</formula1>
    </dataValidation>
    <dataValidation type="list" allowBlank="1" showInputMessage="1" showErrorMessage="1" sqref="I13" xr:uid="{CB488915-881E-42F8-BF73-2107B4227FC6}">
      <formula1>$Y$13:$Y$14</formula1>
    </dataValidation>
    <dataValidation type="list" allowBlank="1" showInputMessage="1" showErrorMessage="1" sqref="J13" xr:uid="{DD0598D7-3E46-4457-B768-1F6913C80A2C}">
      <formula1>$L$9:$L$9</formula1>
    </dataValidation>
    <dataValidation type="list" showInputMessage="1" showErrorMessage="1" sqref="E18:E48" xr:uid="{0F343080-B79D-43DD-A604-A09E2629FCBA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3E0FD-95BE-4A77-BE0E-F5974C2F175E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18" sqref="E18:G39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904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18637.77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12644.009999999995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905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0.40419726754679552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906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18637.77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14272.520000000004</v>
      </c>
      <c r="M49" s="85">
        <f>SUM(M18:M48)</f>
        <v>18637.77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10414.220000000001</v>
      </c>
      <c r="T49" s="85">
        <f>SUM(T18:T48)</f>
        <v>12644.01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0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showInputMessage="1" showErrorMessage="1" sqref="E18:E48" xr:uid="{58ECFBF4-7919-47F3-8014-F005E522E970}">
      <formula1>$Z$18:$Z$29</formula1>
    </dataValidation>
    <dataValidation type="list" allowBlank="1" showInputMessage="1" showErrorMessage="1" sqref="J13" xr:uid="{2B37FCF3-458F-4533-9C74-6CBF4C800BAF}">
      <formula1>$L$9:$L$9</formula1>
    </dataValidation>
    <dataValidation type="list" allowBlank="1" showInputMessage="1" showErrorMessage="1" sqref="I13" xr:uid="{A3D7D942-2592-493C-B2C7-9B60117BD550}">
      <formula1>$Y$13:$Y$14</formula1>
    </dataValidation>
    <dataValidation type="list" allowBlank="1" showInputMessage="1" showErrorMessage="1" sqref="G17 L17 Q17 Q14" xr:uid="{FF5ED5C8-2BE2-4AD1-BD16-B527BD20C70E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065B6-F69C-4A94-8649-A87F833407C2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E18" sqref="E18:G39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933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18637.77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12644.009999999995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934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0.40419726754679552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935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18637.77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14272.520000000004</v>
      </c>
      <c r="M49" s="85">
        <f>SUM(M18:M48)</f>
        <v>18637.77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10414.220000000001</v>
      </c>
      <c r="T49" s="85">
        <f>SUM(T18:T48)</f>
        <v>12644.01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0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allowBlank="1" showInputMessage="1" showErrorMessage="1" sqref="G17 L17 Q17 Q14" xr:uid="{77145D25-81E8-4BD5-B917-A00A1F69A557}">
      <formula1>$Y$11:$Y$12</formula1>
    </dataValidation>
    <dataValidation type="list" allowBlank="1" showInputMessage="1" showErrorMessage="1" sqref="I13" xr:uid="{430165F3-1671-4D17-95B1-51FC4D028904}">
      <formula1>$Y$13:$Y$14</formula1>
    </dataValidation>
    <dataValidation type="list" allowBlank="1" showInputMessage="1" showErrorMessage="1" sqref="J13" xr:uid="{2F2C8C6A-5CD4-4972-83BA-3CEC8905CAE0}">
      <formula1>$L$9:$L$9</formula1>
    </dataValidation>
    <dataValidation type="list" showInputMessage="1" showErrorMessage="1" sqref="E18:E48" xr:uid="{E45E89E2-003D-4162-960C-727BC00448C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2060A-7A06-48F7-A895-65FE8CE91740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E18" sqref="E18:G39"/>
      <selection pane="bottomLeft" activeCell="N34" sqref="N18:N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923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14092.28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8172.35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5919.93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924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0.42008319448662673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925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5919.9299999999994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8172.35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926</v>
      </c>
      <c r="C18" s="5" t="s">
        <v>927</v>
      </c>
      <c r="D18" s="125"/>
      <c r="E18" s="8">
        <v>500</v>
      </c>
      <c r="F18" s="55">
        <v>1</v>
      </c>
      <c r="G18" s="9">
        <v>14.98</v>
      </c>
      <c r="H18" s="10">
        <f>ROUND(IF($G$17="USD $", G18*$F$15,G18*$E$15),2)</f>
        <v>20.67</v>
      </c>
      <c r="I18" s="11">
        <f>ROUND(IF($I$17=$H$17,F18*H18,F18*G18),2)</f>
        <v>20.67</v>
      </c>
      <c r="J18" s="12"/>
      <c r="K18" s="94">
        <f t="shared" ref="K18:K48" si="0">F18</f>
        <v>1</v>
      </c>
      <c r="L18" s="10">
        <f>ROUND(IF($L$17=$G$17,G18*($M$14-N18),H18*($M$14-N18)),2)</f>
        <v>10.34</v>
      </c>
      <c r="M18" s="10">
        <f>ROUND((K18*L18),2)</f>
        <v>10.34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10.33</v>
      </c>
      <c r="T18" s="15">
        <f>ROUND(I18-M18,2)</f>
        <v>10.33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754</v>
      </c>
      <c r="C19" s="4" t="s">
        <v>79</v>
      </c>
      <c r="D19" s="125"/>
      <c r="E19" s="16">
        <v>500</v>
      </c>
      <c r="F19" s="56">
        <v>1</v>
      </c>
      <c r="G19" s="17">
        <v>49.24</v>
      </c>
      <c r="H19" s="40">
        <f t="shared" ref="H19:H48" si="1">ROUND(IF($G$17="USD $", G19*$F$15,G19*$E$15),2)</f>
        <v>67.95</v>
      </c>
      <c r="I19" s="41">
        <f t="shared" ref="I19:I48" si="2">ROUND(IF($I$17=$H$17,F19*H19,F19*G19),2)</f>
        <v>67.95</v>
      </c>
      <c r="J19" s="44"/>
      <c r="K19" s="93">
        <f t="shared" si="0"/>
        <v>1</v>
      </c>
      <c r="L19" s="40">
        <f t="shared" ref="L19:L48" si="3">ROUND(IF($L$17=$G$17,G19*($M$14-N19),H19*($M$14-N19)),2)</f>
        <v>33.979999999999997</v>
      </c>
      <c r="M19" s="40">
        <f t="shared" ref="M19:M48" si="4">ROUND((K19*L19),2)</f>
        <v>33.979999999999997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33.97</v>
      </c>
      <c r="T19" s="54">
        <f t="shared" ref="T19:T48" si="6">ROUND(I19-M19,2)</f>
        <v>33.97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910</v>
      </c>
      <c r="C20" s="6" t="s">
        <v>81</v>
      </c>
      <c r="D20" s="125"/>
      <c r="E20" s="8">
        <v>1000</v>
      </c>
      <c r="F20" s="57">
        <v>1</v>
      </c>
      <c r="G20" s="14">
        <v>87.88</v>
      </c>
      <c r="H20" s="10">
        <f t="shared" si="1"/>
        <v>121.27</v>
      </c>
      <c r="I20" s="11">
        <f t="shared" si="2"/>
        <v>121.27</v>
      </c>
      <c r="J20" s="44"/>
      <c r="K20" s="94">
        <f t="shared" si="0"/>
        <v>1</v>
      </c>
      <c r="L20" s="10">
        <f t="shared" si="3"/>
        <v>60.64</v>
      </c>
      <c r="M20" s="10">
        <f t="shared" si="4"/>
        <v>60.64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60.63</v>
      </c>
      <c r="T20" s="15">
        <f t="shared" si="6"/>
        <v>60.63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911</v>
      </c>
      <c r="C21" s="4" t="s">
        <v>84</v>
      </c>
      <c r="D21" s="125"/>
      <c r="E21" s="16">
        <v>2000</v>
      </c>
      <c r="F21" s="56">
        <v>1</v>
      </c>
      <c r="G21" s="17">
        <v>62.67</v>
      </c>
      <c r="H21" s="40">
        <f t="shared" si="1"/>
        <v>86.48</v>
      </c>
      <c r="I21" s="41">
        <f t="shared" si="2"/>
        <v>86.48</v>
      </c>
      <c r="J21" s="44"/>
      <c r="K21" s="93">
        <f t="shared" si="0"/>
        <v>1</v>
      </c>
      <c r="L21" s="40">
        <f t="shared" si="3"/>
        <v>51.89</v>
      </c>
      <c r="M21" s="40">
        <f t="shared" si="4"/>
        <v>51.89</v>
      </c>
      <c r="N21" s="18">
        <v>-0.1</v>
      </c>
      <c r="O21" s="53"/>
      <c r="P21" s="1"/>
      <c r="Q21" s="17"/>
      <c r="R21" s="42">
        <f t="shared" si="9"/>
        <v>0</v>
      </c>
      <c r="S21" s="54">
        <f t="shared" si="5"/>
        <v>34.590000000000003</v>
      </c>
      <c r="T21" s="54">
        <f t="shared" si="6"/>
        <v>34.590000000000003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912</v>
      </c>
      <c r="C22" s="6" t="s">
        <v>86</v>
      </c>
      <c r="D22" s="125"/>
      <c r="E22" s="8">
        <v>2000</v>
      </c>
      <c r="F22" s="57">
        <v>1</v>
      </c>
      <c r="G22" s="14">
        <v>31.58</v>
      </c>
      <c r="H22" s="10">
        <f t="shared" si="1"/>
        <v>43.58</v>
      </c>
      <c r="I22" s="11">
        <f t="shared" si="2"/>
        <v>43.58</v>
      </c>
      <c r="J22" s="44"/>
      <c r="K22" s="94">
        <f t="shared" si="0"/>
        <v>1</v>
      </c>
      <c r="L22" s="10">
        <f t="shared" si="3"/>
        <v>26.15</v>
      </c>
      <c r="M22" s="10">
        <f t="shared" si="4"/>
        <v>26.15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17.43</v>
      </c>
      <c r="T22" s="15">
        <f t="shared" si="6"/>
        <v>17.43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886</v>
      </c>
      <c r="C23" s="4" t="s">
        <v>88</v>
      </c>
      <c r="D23" s="125"/>
      <c r="E23" s="16">
        <v>2000</v>
      </c>
      <c r="F23" s="56">
        <v>1</v>
      </c>
      <c r="G23" s="17">
        <v>20.440000000000001</v>
      </c>
      <c r="H23" s="40">
        <f t="shared" si="1"/>
        <v>28.21</v>
      </c>
      <c r="I23" s="41">
        <f t="shared" si="2"/>
        <v>28.21</v>
      </c>
      <c r="J23" s="44"/>
      <c r="K23" s="93">
        <f t="shared" si="0"/>
        <v>1</v>
      </c>
      <c r="L23" s="40">
        <f t="shared" si="3"/>
        <v>16.93</v>
      </c>
      <c r="M23" s="40">
        <f t="shared" si="4"/>
        <v>16.93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11.28</v>
      </c>
      <c r="T23" s="54">
        <f t="shared" si="6"/>
        <v>11.28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928</v>
      </c>
      <c r="C25" s="4" t="s">
        <v>929</v>
      </c>
      <c r="D25" s="125"/>
      <c r="E25" s="16" t="s">
        <v>93</v>
      </c>
      <c r="F25" s="56">
        <v>1</v>
      </c>
      <c r="G25" s="17">
        <v>2538.04</v>
      </c>
      <c r="H25" s="40">
        <f t="shared" si="1"/>
        <v>3502.5</v>
      </c>
      <c r="I25" s="41">
        <f t="shared" si="2"/>
        <v>3502.5</v>
      </c>
      <c r="J25" s="44"/>
      <c r="K25" s="93">
        <f t="shared" si="0"/>
        <v>1</v>
      </c>
      <c r="L25" s="40">
        <f t="shared" si="3"/>
        <v>1751.25</v>
      </c>
      <c r="M25" s="40">
        <f t="shared" si="4"/>
        <v>1751.25</v>
      </c>
      <c r="N25" s="18"/>
      <c r="O25" s="53"/>
      <c r="P25" s="1"/>
      <c r="Q25" s="17"/>
      <c r="R25" s="42">
        <f t="shared" si="9"/>
        <v>0</v>
      </c>
      <c r="S25" s="54">
        <f t="shared" si="5"/>
        <v>1751.25</v>
      </c>
      <c r="T25" s="54">
        <f t="shared" si="6"/>
        <v>1751.25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709</v>
      </c>
      <c r="C26" s="6" t="s">
        <v>98</v>
      </c>
      <c r="D26" s="125"/>
      <c r="E26" s="8" t="s">
        <v>93</v>
      </c>
      <c r="F26" s="57">
        <v>1</v>
      </c>
      <c r="G26" s="14">
        <v>221.18</v>
      </c>
      <c r="H26" s="10">
        <f t="shared" si="1"/>
        <v>305.23</v>
      </c>
      <c r="I26" s="11">
        <f t="shared" si="2"/>
        <v>305.23</v>
      </c>
      <c r="J26" s="44"/>
      <c r="K26" s="94">
        <f t="shared" si="0"/>
        <v>1</v>
      </c>
      <c r="L26" s="10">
        <f t="shared" si="3"/>
        <v>152.62</v>
      </c>
      <c r="M26" s="10">
        <f t="shared" si="4"/>
        <v>152.62</v>
      </c>
      <c r="N26" s="13"/>
      <c r="O26" s="53"/>
      <c r="P26" s="3"/>
      <c r="Q26" s="14"/>
      <c r="R26" s="15">
        <f t="shared" si="9"/>
        <v>0</v>
      </c>
      <c r="S26" s="15">
        <f t="shared" si="5"/>
        <v>152.61000000000001</v>
      </c>
      <c r="T26" s="15">
        <f t="shared" si="6"/>
        <v>152.61000000000001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930</v>
      </c>
      <c r="C27" s="4" t="s">
        <v>99</v>
      </c>
      <c r="D27" s="125"/>
      <c r="E27" s="16" t="s">
        <v>93</v>
      </c>
      <c r="F27" s="56">
        <v>1</v>
      </c>
      <c r="G27" s="17">
        <v>1129.0999999999999</v>
      </c>
      <c r="H27" s="40">
        <f t="shared" si="1"/>
        <v>1558.16</v>
      </c>
      <c r="I27" s="41">
        <f t="shared" si="2"/>
        <v>1558.16</v>
      </c>
      <c r="J27" s="44"/>
      <c r="K27" s="93">
        <f t="shared" si="0"/>
        <v>1</v>
      </c>
      <c r="L27" s="40">
        <f t="shared" si="3"/>
        <v>779.08</v>
      </c>
      <c r="M27" s="40">
        <f t="shared" si="4"/>
        <v>779.08</v>
      </c>
      <c r="N27" s="18"/>
      <c r="O27" s="53"/>
      <c r="P27" s="1"/>
      <c r="Q27" s="17"/>
      <c r="R27" s="42">
        <f t="shared" si="9"/>
        <v>0</v>
      </c>
      <c r="S27" s="54">
        <f t="shared" si="5"/>
        <v>779.08</v>
      </c>
      <c r="T27" s="54">
        <f t="shared" si="6"/>
        <v>779.08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931</v>
      </c>
      <c r="C28" s="6" t="s">
        <v>109</v>
      </c>
      <c r="D28" s="125"/>
      <c r="E28" s="8" t="s">
        <v>93</v>
      </c>
      <c r="F28" s="57">
        <v>5</v>
      </c>
      <c r="G28" s="14">
        <v>164.36</v>
      </c>
      <c r="H28" s="10">
        <f t="shared" si="1"/>
        <v>226.82</v>
      </c>
      <c r="I28" s="11">
        <f t="shared" si="2"/>
        <v>1134.0999999999999</v>
      </c>
      <c r="J28" s="44"/>
      <c r="K28" s="94">
        <f t="shared" si="0"/>
        <v>5</v>
      </c>
      <c r="L28" s="10">
        <f t="shared" si="3"/>
        <v>158.77000000000001</v>
      </c>
      <c r="M28" s="10">
        <f t="shared" si="4"/>
        <v>793.85</v>
      </c>
      <c r="N28" s="13">
        <v>-0.2</v>
      </c>
      <c r="O28" s="53"/>
      <c r="P28" s="3"/>
      <c r="Q28" s="14"/>
      <c r="R28" s="15">
        <f t="shared" si="9"/>
        <v>0</v>
      </c>
      <c r="S28" s="15">
        <f t="shared" si="5"/>
        <v>68.05</v>
      </c>
      <c r="T28" s="15">
        <f t="shared" si="6"/>
        <v>340.25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921</v>
      </c>
      <c r="C29" s="4" t="s">
        <v>932</v>
      </c>
      <c r="D29" s="125"/>
      <c r="E29" s="16" t="s">
        <v>93</v>
      </c>
      <c r="F29" s="56">
        <v>2</v>
      </c>
      <c r="G29" s="17">
        <v>2024.09</v>
      </c>
      <c r="H29" s="40">
        <f>ROUND(IF($G$17="USD $", G29*$F$15,G29*$E$15),2)</f>
        <v>2793.24</v>
      </c>
      <c r="I29" s="41">
        <f>ROUND(IF($I$17=$H$17,F29*H29,F29*G29),2)</f>
        <v>5586.48</v>
      </c>
      <c r="J29" s="44"/>
      <c r="K29" s="93">
        <f t="shared" si="0"/>
        <v>2</v>
      </c>
      <c r="L29" s="40">
        <f t="shared" si="3"/>
        <v>1675.94</v>
      </c>
      <c r="M29" s="40">
        <f>ROUND((K29*L29),2)</f>
        <v>3351.88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1117.3</v>
      </c>
      <c r="T29" s="54">
        <f t="shared" si="6"/>
        <v>2234.6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248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898</v>
      </c>
      <c r="C31" s="4" t="s">
        <v>114</v>
      </c>
      <c r="D31" s="125"/>
      <c r="E31" s="16" t="s">
        <v>93</v>
      </c>
      <c r="F31" s="56">
        <v>1</v>
      </c>
      <c r="G31" s="17">
        <v>425.73</v>
      </c>
      <c r="H31" s="40">
        <f t="shared" si="1"/>
        <v>587.51</v>
      </c>
      <c r="I31" s="41">
        <f t="shared" si="2"/>
        <v>587.51</v>
      </c>
      <c r="J31" s="44"/>
      <c r="K31" s="93">
        <f t="shared" si="0"/>
        <v>1</v>
      </c>
      <c r="L31" s="40">
        <f t="shared" si="3"/>
        <v>411.26</v>
      </c>
      <c r="M31" s="40">
        <f t="shared" si="4"/>
        <v>411.26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176.25</v>
      </c>
      <c r="T31" s="54">
        <f t="shared" si="6"/>
        <v>176.25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899</v>
      </c>
      <c r="C32" s="6" t="s">
        <v>900</v>
      </c>
      <c r="D32" s="125"/>
      <c r="E32" s="8" t="s">
        <v>93</v>
      </c>
      <c r="F32" s="57">
        <v>8</v>
      </c>
      <c r="G32" s="14">
        <v>64.819999999999993</v>
      </c>
      <c r="H32" s="10">
        <f t="shared" si="1"/>
        <v>89.45</v>
      </c>
      <c r="I32" s="11">
        <f t="shared" si="2"/>
        <v>715.6</v>
      </c>
      <c r="J32" s="44"/>
      <c r="K32" s="94">
        <f t="shared" si="0"/>
        <v>8</v>
      </c>
      <c r="L32" s="10">
        <f t="shared" si="3"/>
        <v>62.62</v>
      </c>
      <c r="M32" s="10">
        <f t="shared" si="4"/>
        <v>500.96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26.83</v>
      </c>
      <c r="T32" s="15">
        <f t="shared" si="6"/>
        <v>214.64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901</v>
      </c>
      <c r="C33" s="4" t="s">
        <v>291</v>
      </c>
      <c r="D33" s="125"/>
      <c r="E33" s="16" t="s">
        <v>93</v>
      </c>
      <c r="F33" s="56">
        <v>8</v>
      </c>
      <c r="G33" s="17">
        <v>20.82</v>
      </c>
      <c r="H33" s="40">
        <f t="shared" si="1"/>
        <v>28.73</v>
      </c>
      <c r="I33" s="41">
        <f t="shared" si="2"/>
        <v>229.84</v>
      </c>
      <c r="J33" s="44"/>
      <c r="K33" s="93">
        <f t="shared" si="0"/>
        <v>8</v>
      </c>
      <c r="L33" s="40">
        <f t="shared" si="3"/>
        <v>20.11</v>
      </c>
      <c r="M33" s="40">
        <f t="shared" si="4"/>
        <v>160.88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8.6199999999999992</v>
      </c>
      <c r="T33" s="54">
        <f t="shared" si="6"/>
        <v>68.959999999999994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902</v>
      </c>
      <c r="C34" s="6" t="s">
        <v>903</v>
      </c>
      <c r="D34" s="125"/>
      <c r="E34" s="8" t="s">
        <v>93</v>
      </c>
      <c r="F34" s="57">
        <v>8</v>
      </c>
      <c r="G34" s="14">
        <v>7.08</v>
      </c>
      <c r="H34" s="10">
        <f t="shared" si="1"/>
        <v>9.77</v>
      </c>
      <c r="I34" s="11">
        <f t="shared" si="2"/>
        <v>78.16</v>
      </c>
      <c r="J34" s="44"/>
      <c r="K34" s="94">
        <f t="shared" si="0"/>
        <v>8</v>
      </c>
      <c r="L34" s="10">
        <f t="shared" si="3"/>
        <v>6.84</v>
      </c>
      <c r="M34" s="10">
        <f t="shared" si="4"/>
        <v>54.72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2.93</v>
      </c>
      <c r="T34" s="15">
        <f t="shared" si="6"/>
        <v>23.44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42</v>
      </c>
      <c r="G49" s="83">
        <f>SUM(G18:G48)</f>
        <v>6881.24</v>
      </c>
      <c r="H49" s="84">
        <f>SUM(H18:H48)</f>
        <v>9496.11</v>
      </c>
      <c r="I49" s="85">
        <f>SUM(I18:I48)</f>
        <v>14092.28</v>
      </c>
      <c r="J49" s="86"/>
      <c r="K49" s="87">
        <f>SUM(K18:K48)</f>
        <v>42</v>
      </c>
      <c r="L49" s="84">
        <f>SUM(L18:L48)</f>
        <v>5234.34</v>
      </c>
      <c r="M49" s="85">
        <f>SUM(M18:M48)</f>
        <v>8172.35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4261.7700000000004</v>
      </c>
      <c r="T49" s="85">
        <f>SUM(T18:T48)</f>
        <v>5919.9299999999994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0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showInputMessage="1" showErrorMessage="1" sqref="E18:E48" xr:uid="{E569D35C-56C1-4B13-9B57-D4EA7B9F7241}">
      <formula1>$Z$18:$Z$29</formula1>
    </dataValidation>
    <dataValidation type="list" allowBlank="1" showInputMessage="1" showErrorMessage="1" sqref="J13" xr:uid="{2C0472D4-2061-4692-A30C-7D65CAD55918}">
      <formula1>$L$9:$L$9</formula1>
    </dataValidation>
    <dataValidation type="list" allowBlank="1" showInputMessage="1" showErrorMessage="1" sqref="I13" xr:uid="{4AD2E7EB-9762-4DB5-A025-EF7CB86E4958}">
      <formula1>$Y$13:$Y$14</formula1>
    </dataValidation>
    <dataValidation type="list" allowBlank="1" showInputMessage="1" showErrorMessage="1" sqref="G17 L17 Q17 Q14" xr:uid="{E7002458-E8BF-4D24-BDC7-59DF35B00690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7B5B-1EEB-44DD-BE3D-19305365EE8B}">
  <sheetPr>
    <pageSetUpPr fitToPage="1"/>
  </sheetPr>
  <dimension ref="A1:AB51"/>
  <sheetViews>
    <sheetView zoomScale="85" zoomScaleNormal="85" workbookViewId="0">
      <pane ySplit="17" topLeftCell="A24" activePane="bottomLeft" state="frozen"/>
      <selection activeCell="E18" sqref="E18:G39"/>
      <selection pane="bottomLeft" activeCell="N18" sqref="N18:N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907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29713.179999999997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17885.189999999995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11827.990000000002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908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0.39807216864704492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909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11827.989999999998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17885.189999999995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910</v>
      </c>
      <c r="C21" s="4" t="s">
        <v>81</v>
      </c>
      <c r="D21" s="125"/>
      <c r="E21" s="16">
        <v>1000</v>
      </c>
      <c r="F21" s="56">
        <v>1</v>
      </c>
      <c r="G21" s="17">
        <v>87.88</v>
      </c>
      <c r="H21" s="40">
        <f t="shared" si="1"/>
        <v>121.27</v>
      </c>
      <c r="I21" s="41">
        <f t="shared" si="2"/>
        <v>121.27</v>
      </c>
      <c r="J21" s="44"/>
      <c r="K21" s="93">
        <f t="shared" si="0"/>
        <v>1</v>
      </c>
      <c r="L21" s="40">
        <f t="shared" si="3"/>
        <v>60.64</v>
      </c>
      <c r="M21" s="40">
        <f t="shared" si="4"/>
        <v>60.64</v>
      </c>
      <c r="N21" s="18"/>
      <c r="O21" s="53"/>
      <c r="P21" s="1"/>
      <c r="Q21" s="17"/>
      <c r="R21" s="42">
        <f t="shared" si="9"/>
        <v>0</v>
      </c>
      <c r="S21" s="54">
        <f t="shared" si="5"/>
        <v>60.63</v>
      </c>
      <c r="T21" s="54">
        <f t="shared" si="6"/>
        <v>60.63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911</v>
      </c>
      <c r="C23" s="4" t="s">
        <v>84</v>
      </c>
      <c r="D23" s="125"/>
      <c r="E23" s="16">
        <v>2000</v>
      </c>
      <c r="F23" s="56">
        <v>1</v>
      </c>
      <c r="G23" s="17">
        <v>62.67</v>
      </c>
      <c r="H23" s="40">
        <f t="shared" si="1"/>
        <v>86.48</v>
      </c>
      <c r="I23" s="41">
        <f t="shared" si="2"/>
        <v>86.48</v>
      </c>
      <c r="J23" s="44"/>
      <c r="K23" s="93">
        <f t="shared" si="0"/>
        <v>1</v>
      </c>
      <c r="L23" s="40">
        <f t="shared" si="3"/>
        <v>51.89</v>
      </c>
      <c r="M23" s="40">
        <f t="shared" si="4"/>
        <v>51.89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34.590000000000003</v>
      </c>
      <c r="T23" s="54">
        <f t="shared" si="6"/>
        <v>34.590000000000003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912</v>
      </c>
      <c r="C24" s="6" t="s">
        <v>86</v>
      </c>
      <c r="D24" s="125"/>
      <c r="E24" s="8">
        <v>2000</v>
      </c>
      <c r="F24" s="57">
        <v>1</v>
      </c>
      <c r="G24" s="14">
        <v>31.58</v>
      </c>
      <c r="H24" s="10">
        <f t="shared" si="1"/>
        <v>43.58</v>
      </c>
      <c r="I24" s="11">
        <f t="shared" si="2"/>
        <v>43.58</v>
      </c>
      <c r="J24" s="44"/>
      <c r="K24" s="94">
        <f t="shared" si="0"/>
        <v>1</v>
      </c>
      <c r="L24" s="10">
        <f t="shared" si="3"/>
        <v>26.15</v>
      </c>
      <c r="M24" s="10">
        <f t="shared" si="4"/>
        <v>26.15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17.43</v>
      </c>
      <c r="T24" s="15">
        <f t="shared" si="6"/>
        <v>17.43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913</v>
      </c>
      <c r="C27" s="4" t="s">
        <v>914</v>
      </c>
      <c r="D27" s="125"/>
      <c r="E27" s="16" t="s">
        <v>93</v>
      </c>
      <c r="F27" s="56">
        <v>1</v>
      </c>
      <c r="G27" s="17">
        <v>3652.82</v>
      </c>
      <c r="H27" s="40">
        <f t="shared" si="1"/>
        <v>5040.8900000000003</v>
      </c>
      <c r="I27" s="41">
        <f t="shared" si="2"/>
        <v>5040.8900000000003</v>
      </c>
      <c r="J27" s="44"/>
      <c r="K27" s="93">
        <f t="shared" si="0"/>
        <v>1</v>
      </c>
      <c r="L27" s="40">
        <f t="shared" si="3"/>
        <v>3024.53</v>
      </c>
      <c r="M27" s="40">
        <f t="shared" si="4"/>
        <v>3024.53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2016.36</v>
      </c>
      <c r="T27" s="54">
        <f t="shared" si="6"/>
        <v>2016.36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915</v>
      </c>
      <c r="C28" s="6" t="s">
        <v>891</v>
      </c>
      <c r="D28" s="125"/>
      <c r="E28" s="8" t="s">
        <v>93</v>
      </c>
      <c r="F28" s="57">
        <v>1</v>
      </c>
      <c r="G28" s="14">
        <v>1709.34</v>
      </c>
      <c r="H28" s="10">
        <f t="shared" si="1"/>
        <v>2358.89</v>
      </c>
      <c r="I28" s="11">
        <f t="shared" si="2"/>
        <v>2358.89</v>
      </c>
      <c r="J28" s="44"/>
      <c r="K28" s="94">
        <f t="shared" si="0"/>
        <v>1</v>
      </c>
      <c r="L28" s="10">
        <f t="shared" si="3"/>
        <v>1415.33</v>
      </c>
      <c r="M28" s="10">
        <f t="shared" si="4"/>
        <v>1415.33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943.56</v>
      </c>
      <c r="T28" s="15">
        <f t="shared" si="6"/>
        <v>943.56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916</v>
      </c>
      <c r="C29" s="4" t="s">
        <v>917</v>
      </c>
      <c r="D29" s="125"/>
      <c r="E29" s="16" t="s">
        <v>93</v>
      </c>
      <c r="F29" s="56">
        <v>1</v>
      </c>
      <c r="G29" s="17">
        <v>236.61</v>
      </c>
      <c r="H29" s="40">
        <f>ROUND(IF($G$17="USD $", G29*$F$15,G29*$E$15),2)</f>
        <v>326.52</v>
      </c>
      <c r="I29" s="41">
        <f>ROUND(IF($I$17=$H$17,F29*H29,F29*G29),2)</f>
        <v>326.52</v>
      </c>
      <c r="J29" s="44"/>
      <c r="K29" s="93">
        <f t="shared" si="0"/>
        <v>1</v>
      </c>
      <c r="L29" s="40">
        <f t="shared" si="3"/>
        <v>195.91</v>
      </c>
      <c r="M29" s="40">
        <f>ROUND((K29*L29),2)</f>
        <v>195.91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130.61000000000001</v>
      </c>
      <c r="T29" s="54">
        <f t="shared" si="6"/>
        <v>130.61000000000001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918</v>
      </c>
      <c r="C30" s="6" t="s">
        <v>847</v>
      </c>
      <c r="D30" s="125"/>
      <c r="E30" s="8" t="s">
        <v>93</v>
      </c>
      <c r="F30" s="57">
        <v>1</v>
      </c>
      <c r="G30" s="14">
        <v>3002.27</v>
      </c>
      <c r="H30" s="10">
        <f t="shared" si="1"/>
        <v>4143.13</v>
      </c>
      <c r="I30" s="11">
        <f t="shared" si="2"/>
        <v>4143.13</v>
      </c>
      <c r="J30" s="44"/>
      <c r="K30" s="94">
        <f t="shared" si="0"/>
        <v>1</v>
      </c>
      <c r="L30" s="10">
        <f t="shared" si="3"/>
        <v>2071.5700000000002</v>
      </c>
      <c r="M30" s="10">
        <f t="shared" si="4"/>
        <v>2071.5700000000002</v>
      </c>
      <c r="N30" s="13"/>
      <c r="O30" s="53"/>
      <c r="P30" s="3"/>
      <c r="Q30" s="14"/>
      <c r="R30" s="15">
        <f t="shared" si="9"/>
        <v>0</v>
      </c>
      <c r="S30" s="15">
        <f t="shared" si="5"/>
        <v>2071.56</v>
      </c>
      <c r="T30" s="15">
        <f t="shared" si="6"/>
        <v>2071.56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919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920</v>
      </c>
      <c r="C33" s="4" t="s">
        <v>109</v>
      </c>
      <c r="D33" s="125"/>
      <c r="E33" s="16" t="s">
        <v>93</v>
      </c>
      <c r="F33" s="56">
        <v>4</v>
      </c>
      <c r="G33" s="17">
        <v>1227.47</v>
      </c>
      <c r="H33" s="40">
        <f t="shared" si="1"/>
        <v>1693.91</v>
      </c>
      <c r="I33" s="41">
        <f t="shared" si="2"/>
        <v>6775.64</v>
      </c>
      <c r="J33" s="44"/>
      <c r="K33" s="93">
        <f t="shared" si="0"/>
        <v>4</v>
      </c>
      <c r="L33" s="40">
        <f t="shared" si="3"/>
        <v>1185.74</v>
      </c>
      <c r="M33" s="40">
        <f t="shared" si="4"/>
        <v>4742.96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508.17</v>
      </c>
      <c r="T33" s="54">
        <f t="shared" si="6"/>
        <v>2032.68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248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898</v>
      </c>
      <c r="C35" s="4" t="s">
        <v>114</v>
      </c>
      <c r="D35" s="125"/>
      <c r="E35" s="16" t="s">
        <v>93</v>
      </c>
      <c r="F35" s="56">
        <v>1</v>
      </c>
      <c r="G35" s="17">
        <v>425.73</v>
      </c>
      <c r="H35" s="40">
        <f t="shared" si="1"/>
        <v>587.51</v>
      </c>
      <c r="I35" s="41">
        <f t="shared" si="2"/>
        <v>587.51</v>
      </c>
      <c r="J35" s="44"/>
      <c r="K35" s="93">
        <f t="shared" si="0"/>
        <v>1</v>
      </c>
      <c r="L35" s="40">
        <f t="shared" si="3"/>
        <v>411.26</v>
      </c>
      <c r="M35" s="40">
        <f t="shared" si="4"/>
        <v>411.26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176.25</v>
      </c>
      <c r="T35" s="54">
        <f t="shared" si="6"/>
        <v>176.25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899</v>
      </c>
      <c r="C36" s="6" t="s">
        <v>900</v>
      </c>
      <c r="D36" s="125"/>
      <c r="E36" s="8" t="s">
        <v>93</v>
      </c>
      <c r="F36" s="57">
        <v>8</v>
      </c>
      <c r="G36" s="14">
        <v>64.819999999999993</v>
      </c>
      <c r="H36" s="10">
        <f t="shared" si="1"/>
        <v>89.45</v>
      </c>
      <c r="I36" s="11">
        <f t="shared" si="2"/>
        <v>715.6</v>
      </c>
      <c r="J36" s="44"/>
      <c r="K36" s="94">
        <f t="shared" si="0"/>
        <v>8</v>
      </c>
      <c r="L36" s="10">
        <f t="shared" si="3"/>
        <v>62.62</v>
      </c>
      <c r="M36" s="10">
        <f t="shared" si="4"/>
        <v>500.96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26.83</v>
      </c>
      <c r="T36" s="15">
        <f t="shared" si="6"/>
        <v>214.64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901</v>
      </c>
      <c r="C37" s="4" t="s">
        <v>291</v>
      </c>
      <c r="D37" s="125"/>
      <c r="E37" s="16" t="s">
        <v>93</v>
      </c>
      <c r="F37" s="56">
        <v>8</v>
      </c>
      <c r="G37" s="17">
        <v>20.82</v>
      </c>
      <c r="H37" s="40">
        <f t="shared" si="1"/>
        <v>28.73</v>
      </c>
      <c r="I37" s="41">
        <f t="shared" si="2"/>
        <v>229.84</v>
      </c>
      <c r="J37" s="44"/>
      <c r="K37" s="93">
        <f t="shared" si="0"/>
        <v>8</v>
      </c>
      <c r="L37" s="40">
        <f t="shared" si="3"/>
        <v>20.11</v>
      </c>
      <c r="M37" s="40">
        <f t="shared" si="4"/>
        <v>160.88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8.6199999999999992</v>
      </c>
      <c r="T37" s="54">
        <f t="shared" si="6"/>
        <v>68.959999999999994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902</v>
      </c>
      <c r="C38" s="6" t="s">
        <v>903</v>
      </c>
      <c r="D38" s="125"/>
      <c r="E38" s="8" t="s">
        <v>93</v>
      </c>
      <c r="F38" s="57">
        <v>8</v>
      </c>
      <c r="G38" s="14">
        <v>7.08</v>
      </c>
      <c r="H38" s="10">
        <f t="shared" si="1"/>
        <v>9.77</v>
      </c>
      <c r="I38" s="11">
        <f t="shared" si="2"/>
        <v>78.16</v>
      </c>
      <c r="J38" s="44"/>
      <c r="K38" s="94">
        <f t="shared" si="0"/>
        <v>8</v>
      </c>
      <c r="L38" s="10">
        <f t="shared" si="3"/>
        <v>6.84</v>
      </c>
      <c r="M38" s="10">
        <f t="shared" si="4"/>
        <v>54.72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2.93</v>
      </c>
      <c r="T38" s="15">
        <f t="shared" si="6"/>
        <v>23.44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921</v>
      </c>
      <c r="C40" s="6" t="s">
        <v>922</v>
      </c>
      <c r="D40" s="125"/>
      <c r="E40" s="8" t="s">
        <v>93</v>
      </c>
      <c r="F40" s="57">
        <v>2</v>
      </c>
      <c r="G40" s="14">
        <v>2024.09</v>
      </c>
      <c r="H40" s="10">
        <f t="shared" si="1"/>
        <v>2793.24</v>
      </c>
      <c r="I40" s="11">
        <f t="shared" si="2"/>
        <v>5586.48</v>
      </c>
      <c r="J40" s="44"/>
      <c r="K40" s="94">
        <f t="shared" si="0"/>
        <v>2</v>
      </c>
      <c r="L40" s="10">
        <f t="shared" si="3"/>
        <v>1675.94</v>
      </c>
      <c r="M40" s="10">
        <f t="shared" si="4"/>
        <v>3351.88</v>
      </c>
      <c r="N40" s="13">
        <v>-0.1</v>
      </c>
      <c r="O40" s="53"/>
      <c r="P40" s="3"/>
      <c r="Q40" s="14"/>
      <c r="R40" s="15">
        <f t="shared" si="9"/>
        <v>0</v>
      </c>
      <c r="S40" s="15">
        <f t="shared" si="5"/>
        <v>1117.3</v>
      </c>
      <c r="T40" s="15">
        <f t="shared" si="6"/>
        <v>2234.6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15175.779999999999</v>
      </c>
      <c r="H49" s="84">
        <f>SUM(H18:H48)</f>
        <v>20942.559999999998</v>
      </c>
      <c r="I49" s="85">
        <f>SUM(I18:I48)</f>
        <v>29713.179999999997</v>
      </c>
      <c r="J49" s="86"/>
      <c r="K49" s="87">
        <f>SUM(K18:K48)</f>
        <v>46</v>
      </c>
      <c r="L49" s="84">
        <f>SUM(L18:L48)</f>
        <v>12025.04</v>
      </c>
      <c r="M49" s="85">
        <f>SUM(M18:M48)</f>
        <v>17885.189999999995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8917.5199999999986</v>
      </c>
      <c r="T49" s="85">
        <f>SUM(T18:T48)</f>
        <v>11827.989999999998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0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allowBlank="1" showInputMessage="1" showErrorMessage="1" sqref="G17 L17 Q17 Q14" xr:uid="{76F1E028-2081-40A6-B549-FDC826BF9F8B}">
      <formula1>$Y$11:$Y$12</formula1>
    </dataValidation>
    <dataValidation type="list" allowBlank="1" showInputMessage="1" showErrorMessage="1" sqref="I13" xr:uid="{75726B94-060C-4389-97D3-8DA633D33DAE}">
      <formula1>$Y$13:$Y$14</formula1>
    </dataValidation>
    <dataValidation type="list" allowBlank="1" showInputMessage="1" showErrorMessage="1" sqref="J13" xr:uid="{CBE82823-D208-4F21-A6D6-A66D803BA3E1}">
      <formula1>$L$9:$L$9</formula1>
    </dataValidation>
    <dataValidation type="list" showInputMessage="1" showErrorMessage="1" sqref="E18:E48" xr:uid="{7D2247D2-CA5C-4956-8179-2545119955EE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3D8A3-16C3-4035-8D34-090DA5CE8DBF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0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showInputMessage="1" showErrorMessage="1" sqref="E18:E48" xr:uid="{50890121-278F-453D-B681-A2A1E9D502A8}">
      <formula1>$Z$18:$Z$29</formula1>
    </dataValidation>
    <dataValidation type="list" allowBlank="1" showInputMessage="1" showErrorMessage="1" sqref="J13" xr:uid="{92DFCFE0-DB8A-4203-9096-AA7FD4314972}">
      <formula1>$L$9:$L$9</formula1>
    </dataValidation>
    <dataValidation type="list" allowBlank="1" showInputMessage="1" showErrorMessage="1" sqref="I13" xr:uid="{23A1ABB6-24F7-43F3-81D6-5262254C7B4F}">
      <formula1>$Y$13:$Y$14</formula1>
    </dataValidation>
    <dataValidation type="list" allowBlank="1" showInputMessage="1" showErrorMessage="1" sqref="G17 L17 Q17 Q14" xr:uid="{E3BCCA6E-09D3-41F3-A81E-8321F97C9743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D228-DADF-44B8-9B7A-E552AAE7469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599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0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allowBlank="1" showInputMessage="1" showErrorMessage="1" sqref="G17 L17 Q17 Q14" xr:uid="{AF36CB6F-2FB3-48C2-BBAE-93E192D9A19F}">
      <formula1>$Y$11:$Y$12</formula1>
    </dataValidation>
    <dataValidation type="list" allowBlank="1" showInputMessage="1" showErrorMessage="1" sqref="I13" xr:uid="{D21AF605-C40C-47DF-9895-909EDBB61AF9}">
      <formula1>$Y$13:$Y$14</formula1>
    </dataValidation>
    <dataValidation type="list" allowBlank="1" showInputMessage="1" showErrorMessage="1" sqref="J13" xr:uid="{E2D0A740-8803-48BD-9F0F-7C868114CD04}">
      <formula1>$L$9:$L$9</formula1>
    </dataValidation>
    <dataValidation type="list" showInputMessage="1" showErrorMessage="1" sqref="E18:E48" xr:uid="{0D49148F-D5BB-4D57-9956-07B03DA391C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EDA7-BDB0-42BD-B089-24FD9EBCC27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601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0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8:E48" xr:uid="{B6CE1F47-67FD-4889-B028-46FA9E6E659A}">
      <formula1>$Z$18:$Z$29</formula1>
    </dataValidation>
    <dataValidation type="list" allowBlank="1" showInputMessage="1" showErrorMessage="1" sqref="J13" xr:uid="{B4B20969-9C5B-4C43-BD2D-EC83AFBD28D4}">
      <formula1>$L$9:$L$9</formula1>
    </dataValidation>
    <dataValidation type="list" allowBlank="1" showInputMessage="1" showErrorMessage="1" sqref="I13" xr:uid="{9E113D90-9BCA-427F-8D44-ACC91A4E6818}">
      <formula1>$Y$13:$Y$14</formula1>
    </dataValidation>
    <dataValidation type="list" allowBlank="1" showInputMessage="1" showErrorMessage="1" sqref="G17 L17 Q17 Q14" xr:uid="{D08EC622-C40F-469A-9E37-23EE99E7188D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BA5F-74CD-4B78-BB78-E0EE32D84D2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6" sqref="G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603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101433.04000000001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65853.259999999995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35579.780000000013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604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0.35077110968970276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35579.779999999992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65853.259999999995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606</v>
      </c>
      <c r="C18" s="5" t="s">
        <v>78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36.340000000000003</v>
      </c>
      <c r="I18" s="11">
        <f>ROUND(IF($I$17=$H$17,F18*H18,F18*G18),2)</f>
        <v>36.340000000000003</v>
      </c>
      <c r="J18" s="12"/>
      <c r="K18" s="94">
        <f t="shared" ref="K18:K48" si="0">F18</f>
        <v>1</v>
      </c>
      <c r="L18" s="10">
        <f>ROUND(IF($L$17=$G$17,G18*($M$14-N18),H18*($M$14-N18)),2)</f>
        <v>18.170000000000002</v>
      </c>
      <c r="M18" s="10">
        <f>ROUND((K18*L18),2)</f>
        <v>18.170000000000002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18.170000000000002</v>
      </c>
      <c r="T18" s="15">
        <f>ROUND(I18-M18,2)</f>
        <v>18.170000000000002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607</v>
      </c>
      <c r="C19" s="4" t="s">
        <v>79</v>
      </c>
      <c r="D19" s="125"/>
      <c r="E19" s="16">
        <v>1000</v>
      </c>
      <c r="F19" s="56">
        <v>1</v>
      </c>
      <c r="G19" s="17">
        <v>68.64</v>
      </c>
      <c r="H19" s="40">
        <f t="shared" ref="H19:H48" si="1">ROUND(IF($G$17="USD $", G19*$F$15,G19*$E$15),2)</f>
        <v>94.72</v>
      </c>
      <c r="I19" s="41">
        <f t="shared" ref="I19:I48" si="2">ROUND(IF($I$17=$H$17,F19*H19,F19*G19),2)</f>
        <v>94.72</v>
      </c>
      <c r="J19" s="44"/>
      <c r="K19" s="93">
        <f t="shared" si="0"/>
        <v>1</v>
      </c>
      <c r="L19" s="40">
        <f t="shared" ref="L19:L48" si="3">ROUND(IF($L$17=$G$17,G19*($M$14-N19),H19*($M$14-N19)),2)</f>
        <v>47.36</v>
      </c>
      <c r="M19" s="40">
        <f t="shared" ref="M19:M48" si="4">ROUND((K19*L19),2)</f>
        <v>47.36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47.36</v>
      </c>
      <c r="T19" s="54">
        <f t="shared" ref="T19:T48" si="6">ROUND(I19-M19,2)</f>
        <v>47.36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608</v>
      </c>
      <c r="C20" s="6" t="s">
        <v>531</v>
      </c>
      <c r="D20" s="125"/>
      <c r="E20" s="8">
        <v>1000</v>
      </c>
      <c r="F20" s="57">
        <v>1</v>
      </c>
      <c r="G20" s="14">
        <v>69.56</v>
      </c>
      <c r="H20" s="10">
        <f t="shared" si="1"/>
        <v>95.99</v>
      </c>
      <c r="I20" s="11">
        <f t="shared" si="2"/>
        <v>95.99</v>
      </c>
      <c r="J20" s="44"/>
      <c r="K20" s="94">
        <f t="shared" si="0"/>
        <v>1</v>
      </c>
      <c r="L20" s="10">
        <f t="shared" si="3"/>
        <v>48</v>
      </c>
      <c r="M20" s="10">
        <f t="shared" si="4"/>
        <v>48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47.99</v>
      </c>
      <c r="T20" s="15">
        <f t="shared" si="6"/>
        <v>47.99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609</v>
      </c>
      <c r="C22" s="6" t="s">
        <v>81</v>
      </c>
      <c r="D22" s="125"/>
      <c r="E22" s="8">
        <v>1000</v>
      </c>
      <c r="F22" s="57">
        <v>1</v>
      </c>
      <c r="G22" s="14">
        <v>98.46</v>
      </c>
      <c r="H22" s="10">
        <f t="shared" si="1"/>
        <v>135.87</v>
      </c>
      <c r="I22" s="11">
        <f t="shared" si="2"/>
        <v>135.87</v>
      </c>
      <c r="J22" s="44"/>
      <c r="K22" s="94">
        <f t="shared" si="0"/>
        <v>1</v>
      </c>
      <c r="L22" s="10">
        <f t="shared" si="3"/>
        <v>67.94</v>
      </c>
      <c r="M22" s="10">
        <f t="shared" si="4"/>
        <v>67.94</v>
      </c>
      <c r="N22" s="13"/>
      <c r="O22" s="53"/>
      <c r="P22" s="3"/>
      <c r="Q22" s="14"/>
      <c r="R22" s="15">
        <f t="shared" si="9"/>
        <v>0</v>
      </c>
      <c r="S22" s="15">
        <f t="shared" si="5"/>
        <v>67.930000000000007</v>
      </c>
      <c r="T22" s="15">
        <f t="shared" si="6"/>
        <v>67.930000000000007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610</v>
      </c>
      <c r="C23" s="4" t="s">
        <v>84</v>
      </c>
      <c r="D23" s="125"/>
      <c r="E23" s="16">
        <v>1000</v>
      </c>
      <c r="F23" s="56">
        <v>1</v>
      </c>
      <c r="G23" s="17">
        <v>113.07</v>
      </c>
      <c r="H23" s="40">
        <f t="shared" si="1"/>
        <v>156.04</v>
      </c>
      <c r="I23" s="41">
        <f t="shared" si="2"/>
        <v>156.04</v>
      </c>
      <c r="J23" s="44"/>
      <c r="K23" s="93">
        <f t="shared" si="0"/>
        <v>1</v>
      </c>
      <c r="L23" s="40">
        <f t="shared" si="3"/>
        <v>93.62</v>
      </c>
      <c r="M23" s="40">
        <f t="shared" si="4"/>
        <v>93.62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62.42</v>
      </c>
      <c r="T23" s="54">
        <f t="shared" si="6"/>
        <v>62.42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611</v>
      </c>
      <c r="C24" s="6" t="s">
        <v>86</v>
      </c>
      <c r="D24" s="125"/>
      <c r="E24" s="8">
        <v>1000</v>
      </c>
      <c r="F24" s="57">
        <v>1</v>
      </c>
      <c r="G24" s="14">
        <v>64.69</v>
      </c>
      <c r="H24" s="10">
        <f t="shared" si="1"/>
        <v>89.27</v>
      </c>
      <c r="I24" s="11">
        <f t="shared" si="2"/>
        <v>89.27</v>
      </c>
      <c r="J24" s="44"/>
      <c r="K24" s="94">
        <f t="shared" si="0"/>
        <v>1</v>
      </c>
      <c r="L24" s="10">
        <f t="shared" si="3"/>
        <v>53.56</v>
      </c>
      <c r="M24" s="10">
        <f t="shared" si="4"/>
        <v>53.56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35.71</v>
      </c>
      <c r="T24" s="15">
        <f t="shared" si="6"/>
        <v>35.71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593</v>
      </c>
      <c r="C25" s="4" t="s">
        <v>88</v>
      </c>
      <c r="D25" s="125"/>
      <c r="E25" s="16">
        <v>1000</v>
      </c>
      <c r="F25" s="56">
        <v>1</v>
      </c>
      <c r="G25" s="17">
        <v>48.79</v>
      </c>
      <c r="H25" s="40">
        <f t="shared" si="1"/>
        <v>67.33</v>
      </c>
      <c r="I25" s="41">
        <f t="shared" si="2"/>
        <v>67.33</v>
      </c>
      <c r="J25" s="44"/>
      <c r="K25" s="93">
        <f t="shared" si="0"/>
        <v>1</v>
      </c>
      <c r="L25" s="40">
        <f t="shared" si="3"/>
        <v>40.4</v>
      </c>
      <c r="M25" s="40">
        <f t="shared" si="4"/>
        <v>40.4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26.93</v>
      </c>
      <c r="T25" s="54">
        <f t="shared" si="6"/>
        <v>26.93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88</v>
      </c>
      <c r="D26" s="125"/>
      <c r="E26" s="8">
        <v>1000</v>
      </c>
      <c r="F26" s="57">
        <v>1</v>
      </c>
      <c r="G26" s="14">
        <v>70.42</v>
      </c>
      <c r="H26" s="10">
        <f t="shared" si="1"/>
        <v>97.18</v>
      </c>
      <c r="I26" s="11">
        <f t="shared" si="2"/>
        <v>97.18</v>
      </c>
      <c r="J26" s="44"/>
      <c r="K26" s="94">
        <f t="shared" si="0"/>
        <v>1</v>
      </c>
      <c r="L26" s="10">
        <f t="shared" si="3"/>
        <v>58.31</v>
      </c>
      <c r="M26" s="10">
        <f t="shared" si="4"/>
        <v>58.31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38.869999999999997</v>
      </c>
      <c r="T26" s="15">
        <f t="shared" si="6"/>
        <v>38.869999999999997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/>
      <c r="C27" s="4" t="s">
        <v>91</v>
      </c>
      <c r="D27" s="125"/>
      <c r="E27" s="16" t="s">
        <v>93</v>
      </c>
      <c r="F27" s="56"/>
      <c r="G27" s="17"/>
      <c r="H27" s="40">
        <f t="shared" si="1"/>
        <v>0</v>
      </c>
      <c r="I27" s="41">
        <f t="shared" si="2"/>
        <v>0</v>
      </c>
      <c r="J27" s="44"/>
      <c r="K27" s="93">
        <f t="shared" si="0"/>
        <v>0</v>
      </c>
      <c r="L27" s="40">
        <f t="shared" si="3"/>
        <v>0</v>
      </c>
      <c r="M27" s="40">
        <f t="shared" si="4"/>
        <v>0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0</v>
      </c>
      <c r="T27" s="54">
        <f t="shared" si="6"/>
        <v>0</v>
      </c>
      <c r="U27" s="43">
        <f t="shared" si="7"/>
        <v>0</v>
      </c>
      <c r="V27" s="43">
        <f t="shared" si="8"/>
        <v>0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613</v>
      </c>
      <c r="C29" s="4" t="s">
        <v>539</v>
      </c>
      <c r="D29" s="125"/>
      <c r="E29" s="16" t="s">
        <v>93</v>
      </c>
      <c r="F29" s="56">
        <v>1</v>
      </c>
      <c r="G29" s="17">
        <v>6123.54</v>
      </c>
      <c r="H29" s="40">
        <f>ROUND(IF($G$17="USD $", G29*$F$15,G29*$E$15),2)</f>
        <v>8450.49</v>
      </c>
      <c r="I29" s="41">
        <f>ROUND(IF($I$17=$H$17,F29*H29,F29*G29),2)</f>
        <v>8450.49</v>
      </c>
      <c r="J29" s="44"/>
      <c r="K29" s="93">
        <f t="shared" si="0"/>
        <v>1</v>
      </c>
      <c r="L29" s="40">
        <f t="shared" si="3"/>
        <v>5070.29</v>
      </c>
      <c r="M29" s="40">
        <f>ROUND((K29*L29),2)</f>
        <v>5070.29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3380.2</v>
      </c>
      <c r="T29" s="54">
        <f t="shared" si="6"/>
        <v>3380.2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614</v>
      </c>
      <c r="C30" s="6" t="s">
        <v>540</v>
      </c>
      <c r="D30" s="125"/>
      <c r="E30" s="8" t="s">
        <v>93</v>
      </c>
      <c r="F30" s="57">
        <v>1</v>
      </c>
      <c r="G30" s="14">
        <v>4040.66</v>
      </c>
      <c r="H30" s="10">
        <f t="shared" si="1"/>
        <v>5576.11</v>
      </c>
      <c r="I30" s="11">
        <f t="shared" si="2"/>
        <v>5576.11</v>
      </c>
      <c r="J30" s="44"/>
      <c r="K30" s="94">
        <f t="shared" si="0"/>
        <v>1</v>
      </c>
      <c r="L30" s="10">
        <f t="shared" si="3"/>
        <v>3345.67</v>
      </c>
      <c r="M30" s="10">
        <f t="shared" si="4"/>
        <v>3345.67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2230.44</v>
      </c>
      <c r="T30" s="15">
        <f t="shared" si="6"/>
        <v>2230.44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615</v>
      </c>
      <c r="C31" s="4" t="s">
        <v>541</v>
      </c>
      <c r="D31" s="125"/>
      <c r="E31" s="16" t="s">
        <v>93</v>
      </c>
      <c r="F31" s="56">
        <v>1</v>
      </c>
      <c r="G31" s="17">
        <v>3003.51</v>
      </c>
      <c r="H31" s="40">
        <f t="shared" si="1"/>
        <v>4144.84</v>
      </c>
      <c r="I31" s="41">
        <f t="shared" si="2"/>
        <v>4144.84</v>
      </c>
      <c r="J31" s="44"/>
      <c r="K31" s="93">
        <f t="shared" si="0"/>
        <v>1</v>
      </c>
      <c r="L31" s="40">
        <f t="shared" si="3"/>
        <v>2486.9</v>
      </c>
      <c r="M31" s="40">
        <f t="shared" si="4"/>
        <v>2486.9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1657.94</v>
      </c>
      <c r="T31" s="54">
        <f t="shared" si="6"/>
        <v>1657.94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616</v>
      </c>
      <c r="C32" s="6" t="s">
        <v>596</v>
      </c>
      <c r="D32" s="125"/>
      <c r="E32" s="8" t="s">
        <v>93</v>
      </c>
      <c r="F32" s="57">
        <v>1</v>
      </c>
      <c r="G32" s="14">
        <v>6919.96</v>
      </c>
      <c r="H32" s="10">
        <f t="shared" si="1"/>
        <v>9549.5400000000009</v>
      </c>
      <c r="I32" s="11">
        <f t="shared" si="2"/>
        <v>9549.5400000000009</v>
      </c>
      <c r="J32" s="44"/>
      <c r="K32" s="94">
        <f t="shared" si="0"/>
        <v>1</v>
      </c>
      <c r="L32" s="10">
        <f t="shared" si="3"/>
        <v>4774.7700000000004</v>
      </c>
      <c r="M32" s="10">
        <f t="shared" si="4"/>
        <v>4774.7700000000004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4774.7700000000004</v>
      </c>
      <c r="T32" s="15">
        <f t="shared" si="6"/>
        <v>4774.7700000000004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617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618</v>
      </c>
      <c r="C34" s="6" t="s">
        <v>99</v>
      </c>
      <c r="D34" s="125"/>
      <c r="E34" s="8" t="s">
        <v>93</v>
      </c>
      <c r="F34" s="57">
        <v>1</v>
      </c>
      <c r="G34" s="14">
        <v>3837.47</v>
      </c>
      <c r="H34" s="10">
        <f t="shared" si="1"/>
        <v>5295.71</v>
      </c>
      <c r="I34" s="11">
        <f t="shared" si="2"/>
        <v>5295.71</v>
      </c>
      <c r="J34" s="44"/>
      <c r="K34" s="94">
        <f t="shared" si="0"/>
        <v>1</v>
      </c>
      <c r="L34" s="10">
        <f t="shared" si="3"/>
        <v>2647.86</v>
      </c>
      <c r="M34" s="10">
        <f t="shared" si="4"/>
        <v>2647.86</v>
      </c>
      <c r="N34" s="13"/>
      <c r="O34" s="53"/>
      <c r="P34" s="3"/>
      <c r="Q34" s="14"/>
      <c r="R34" s="15">
        <f t="shared" si="9"/>
        <v>0</v>
      </c>
      <c r="S34" s="15">
        <f t="shared" si="5"/>
        <v>2647.85</v>
      </c>
      <c r="T34" s="15">
        <f t="shared" si="6"/>
        <v>2647.85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619</v>
      </c>
      <c r="C35" s="4" t="s">
        <v>546</v>
      </c>
      <c r="D35" s="125"/>
      <c r="E35" s="16" t="s">
        <v>93</v>
      </c>
      <c r="F35" s="56">
        <v>6</v>
      </c>
      <c r="G35" s="17">
        <v>658.99</v>
      </c>
      <c r="H35" s="40">
        <f t="shared" si="1"/>
        <v>909.41</v>
      </c>
      <c r="I35" s="41">
        <f t="shared" si="2"/>
        <v>5456.46</v>
      </c>
      <c r="J35" s="44"/>
      <c r="K35" s="93">
        <f t="shared" si="0"/>
        <v>6</v>
      </c>
      <c r="L35" s="40">
        <f t="shared" si="3"/>
        <v>636.59</v>
      </c>
      <c r="M35" s="40">
        <f t="shared" si="4"/>
        <v>3819.54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272.82</v>
      </c>
      <c r="T35" s="54">
        <f t="shared" si="6"/>
        <v>1636.92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953</v>
      </c>
      <c r="C36" s="6" t="s">
        <v>572</v>
      </c>
      <c r="D36" s="125"/>
      <c r="E36" s="8">
        <v>4000</v>
      </c>
      <c r="F36" s="57">
        <v>1</v>
      </c>
      <c r="G36" s="14">
        <v>40654.879999999997</v>
      </c>
      <c r="H36" s="10">
        <f t="shared" si="1"/>
        <v>56103.73</v>
      </c>
      <c r="I36" s="11">
        <f t="shared" si="2"/>
        <v>56103.73</v>
      </c>
      <c r="J36" s="44"/>
      <c r="K36" s="94">
        <f t="shared" si="0"/>
        <v>1</v>
      </c>
      <c r="L36" s="10">
        <f t="shared" si="3"/>
        <v>39272.61</v>
      </c>
      <c r="M36" s="10">
        <f t="shared" si="4"/>
        <v>39272.61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16831.12</v>
      </c>
      <c r="T36" s="15">
        <f t="shared" si="6"/>
        <v>16831.12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620</v>
      </c>
      <c r="C41" s="4" t="s">
        <v>110</v>
      </c>
      <c r="D41" s="125"/>
      <c r="E41" s="16" t="s">
        <v>93</v>
      </c>
      <c r="F41" s="56">
        <v>5</v>
      </c>
      <c r="G41" s="17">
        <v>284</v>
      </c>
      <c r="H41" s="40">
        <f t="shared" si="1"/>
        <v>391.92</v>
      </c>
      <c r="I41" s="41">
        <f t="shared" si="2"/>
        <v>1959.6</v>
      </c>
      <c r="J41" s="44"/>
      <c r="K41" s="93">
        <f t="shared" si="0"/>
        <v>5</v>
      </c>
      <c r="L41" s="40">
        <f t="shared" si="3"/>
        <v>274.33999999999997</v>
      </c>
      <c r="M41" s="40">
        <f t="shared" si="4"/>
        <v>1371.7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117.58</v>
      </c>
      <c r="T41" s="54">
        <f t="shared" si="6"/>
        <v>587.9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621</v>
      </c>
      <c r="C42" s="6" t="s">
        <v>291</v>
      </c>
      <c r="D42" s="125"/>
      <c r="E42" s="8" t="s">
        <v>93</v>
      </c>
      <c r="F42" s="57">
        <v>5</v>
      </c>
      <c r="G42" s="14">
        <v>113.69</v>
      </c>
      <c r="H42" s="10">
        <f t="shared" si="1"/>
        <v>156.88999999999999</v>
      </c>
      <c r="I42" s="11">
        <f t="shared" si="2"/>
        <v>784.45</v>
      </c>
      <c r="J42" s="44"/>
      <c r="K42" s="94">
        <f t="shared" si="0"/>
        <v>5</v>
      </c>
      <c r="L42" s="10">
        <f t="shared" si="3"/>
        <v>109.82</v>
      </c>
      <c r="M42" s="10">
        <f t="shared" si="4"/>
        <v>549.1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47.07</v>
      </c>
      <c r="T42" s="15">
        <f t="shared" si="6"/>
        <v>235.35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38</v>
      </c>
      <c r="G49" s="83">
        <f>SUM(G18:G48)</f>
        <v>67858.410000000018</v>
      </c>
      <c r="H49" s="84">
        <f>SUM(H18:H48)</f>
        <v>93644.599999999991</v>
      </c>
      <c r="I49" s="85">
        <f>SUM(I18:I48)</f>
        <v>101433.04000000001</v>
      </c>
      <c r="J49" s="86"/>
      <c r="K49" s="87">
        <f>SUM(K18:K48)</f>
        <v>38</v>
      </c>
      <c r="L49" s="84">
        <f>SUM(L18:L48)</f>
        <v>60513.079999999994</v>
      </c>
      <c r="M49" s="85">
        <f>SUM(M18:M48)</f>
        <v>65853.259999999995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33131.520000000004</v>
      </c>
      <c r="T49" s="85">
        <f>SUM(T18:T48)</f>
        <v>35579.779999999992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0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allowBlank="1" showInputMessage="1" showErrorMessage="1" sqref="G17 L17 Q17 Q14" xr:uid="{79FFE487-BDC1-41B1-85AC-65383036FF11}">
      <formula1>$Y$11:$Y$12</formula1>
    </dataValidation>
    <dataValidation type="list" allowBlank="1" showInputMessage="1" showErrorMessage="1" sqref="I13" xr:uid="{F3005DE3-BA53-4543-A94B-3A8EE2BEDD25}">
      <formula1>$Y$13:$Y$14</formula1>
    </dataValidation>
    <dataValidation type="list" allowBlank="1" showInputMessage="1" showErrorMessage="1" sqref="J13" xr:uid="{5564180E-99AD-4125-A46B-B74FBB86C04F}">
      <formula1>$L$9:$L$9</formula1>
    </dataValidation>
    <dataValidation type="list" showInputMessage="1" showErrorMessage="1" sqref="E18:E48" xr:uid="{CE82B905-64EF-47A1-9903-982A4CE8ED0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4C18-8279-4674-91C2-C05F22A02E6D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G17" sqref="G1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622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12185.999999999998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7238.8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4947.199999999998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623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0.4059740686033152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624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4947.2000000000007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7238.8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626</v>
      </c>
      <c r="C19" s="4" t="s">
        <v>79</v>
      </c>
      <c r="D19" s="125"/>
      <c r="E19" s="16">
        <v>1000</v>
      </c>
      <c r="F19" s="56">
        <v>1</v>
      </c>
      <c r="G19" s="17">
        <v>15.36</v>
      </c>
      <c r="H19" s="40">
        <f t="shared" ref="H19:H48" si="1">ROUND(IF($G$17="USD $", G19*$F$15,G19*$E$15),2)</f>
        <v>21.2</v>
      </c>
      <c r="I19" s="41">
        <f t="shared" ref="I19:I48" si="2">ROUND(IF($I$17=$H$17,F19*H19,F19*G19),2)</f>
        <v>21.2</v>
      </c>
      <c r="J19" s="44"/>
      <c r="K19" s="93">
        <f t="shared" si="0"/>
        <v>1</v>
      </c>
      <c r="L19" s="40">
        <f t="shared" ref="L19:L48" si="3">ROUND(IF($L$17=$G$17,G19*($M$14-N19),H19*($M$14-N19)),2)</f>
        <v>10.6</v>
      </c>
      <c r="M19" s="40">
        <f t="shared" ref="M19:M48" si="4">ROUND((K19*L19),2)</f>
        <v>10.6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10.6</v>
      </c>
      <c r="T19" s="54">
        <f t="shared" ref="T19:T48" si="6">ROUND(I19-M19,2)</f>
        <v>10.6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627</v>
      </c>
      <c r="C20" s="6" t="s">
        <v>531</v>
      </c>
      <c r="D20" s="125"/>
      <c r="E20" s="8">
        <v>1000</v>
      </c>
      <c r="F20" s="57">
        <v>1</v>
      </c>
      <c r="G20" s="14">
        <v>10.68</v>
      </c>
      <c r="H20" s="10">
        <f t="shared" si="1"/>
        <v>14.74</v>
      </c>
      <c r="I20" s="11">
        <f t="shared" si="2"/>
        <v>14.74</v>
      </c>
      <c r="J20" s="44"/>
      <c r="K20" s="94">
        <f t="shared" si="0"/>
        <v>1</v>
      </c>
      <c r="L20" s="10">
        <f t="shared" si="3"/>
        <v>7.37</v>
      </c>
      <c r="M20" s="10">
        <f t="shared" si="4"/>
        <v>7.37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7.37</v>
      </c>
      <c r="T20" s="15">
        <f t="shared" si="6"/>
        <v>7.37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628</v>
      </c>
      <c r="C21" s="4" t="s">
        <v>81</v>
      </c>
      <c r="D21" s="125"/>
      <c r="E21" s="16">
        <v>1000</v>
      </c>
      <c r="F21" s="56">
        <v>1</v>
      </c>
      <c r="G21" s="17">
        <v>39.22</v>
      </c>
      <c r="H21" s="40">
        <f t="shared" si="1"/>
        <v>54.12</v>
      </c>
      <c r="I21" s="41">
        <f t="shared" si="2"/>
        <v>54.12</v>
      </c>
      <c r="J21" s="44"/>
      <c r="K21" s="93">
        <f t="shared" si="0"/>
        <v>1</v>
      </c>
      <c r="L21" s="40">
        <f t="shared" si="3"/>
        <v>27.06</v>
      </c>
      <c r="M21" s="40">
        <f t="shared" si="4"/>
        <v>27.06</v>
      </c>
      <c r="N21" s="18"/>
      <c r="O21" s="53"/>
      <c r="P21" s="1"/>
      <c r="Q21" s="17"/>
      <c r="R21" s="42">
        <f t="shared" si="9"/>
        <v>0</v>
      </c>
      <c r="S21" s="54">
        <f t="shared" si="5"/>
        <v>27.06</v>
      </c>
      <c r="T21" s="54">
        <f t="shared" si="6"/>
        <v>27.06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629</v>
      </c>
      <c r="C22" s="6" t="s">
        <v>81</v>
      </c>
      <c r="D22" s="125"/>
      <c r="E22" s="8">
        <v>1000</v>
      </c>
      <c r="F22" s="57">
        <v>1</v>
      </c>
      <c r="G22" s="14">
        <v>76.89</v>
      </c>
      <c r="H22" s="10">
        <f t="shared" si="1"/>
        <v>106.11</v>
      </c>
      <c r="I22" s="11">
        <f t="shared" si="2"/>
        <v>106.11</v>
      </c>
      <c r="J22" s="44"/>
      <c r="K22" s="94">
        <f t="shared" si="0"/>
        <v>1</v>
      </c>
      <c r="L22" s="10">
        <f t="shared" si="3"/>
        <v>53.06</v>
      </c>
      <c r="M22" s="10">
        <f t="shared" si="4"/>
        <v>53.06</v>
      </c>
      <c r="N22" s="13"/>
      <c r="O22" s="53"/>
      <c r="P22" s="3"/>
      <c r="Q22" s="14"/>
      <c r="R22" s="15">
        <f t="shared" si="9"/>
        <v>0</v>
      </c>
      <c r="S22" s="15">
        <f t="shared" si="5"/>
        <v>53.05</v>
      </c>
      <c r="T22" s="15">
        <f t="shared" si="6"/>
        <v>53.05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630</v>
      </c>
      <c r="C23" s="4" t="s">
        <v>84</v>
      </c>
      <c r="D23" s="125"/>
      <c r="E23" s="16">
        <v>1000</v>
      </c>
      <c r="F23" s="56">
        <v>1</v>
      </c>
      <c r="G23" s="17">
        <v>60.77</v>
      </c>
      <c r="H23" s="40">
        <f t="shared" si="1"/>
        <v>83.86</v>
      </c>
      <c r="I23" s="41">
        <f t="shared" si="2"/>
        <v>83.86</v>
      </c>
      <c r="J23" s="44"/>
      <c r="K23" s="93">
        <f t="shared" si="0"/>
        <v>1</v>
      </c>
      <c r="L23" s="40">
        <f t="shared" si="3"/>
        <v>50.32</v>
      </c>
      <c r="M23" s="40">
        <f t="shared" si="4"/>
        <v>50.32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33.54</v>
      </c>
      <c r="T23" s="54">
        <f t="shared" si="6"/>
        <v>33.54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631</v>
      </c>
      <c r="C24" s="6" t="s">
        <v>86</v>
      </c>
      <c r="D24" s="125"/>
      <c r="E24" s="8">
        <v>1000</v>
      </c>
      <c r="F24" s="57">
        <v>1</v>
      </c>
      <c r="G24" s="14">
        <v>33.58</v>
      </c>
      <c r="H24" s="10">
        <f t="shared" si="1"/>
        <v>46.34</v>
      </c>
      <c r="I24" s="11">
        <f t="shared" si="2"/>
        <v>46.34</v>
      </c>
      <c r="J24" s="44"/>
      <c r="K24" s="94">
        <f t="shared" si="0"/>
        <v>1</v>
      </c>
      <c r="L24" s="10">
        <f t="shared" si="3"/>
        <v>27.8</v>
      </c>
      <c r="M24" s="10">
        <f t="shared" si="4"/>
        <v>27.8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18.54</v>
      </c>
      <c r="T24" s="15">
        <f t="shared" si="6"/>
        <v>18.54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>
        <v>4673287</v>
      </c>
      <c r="C25" s="4" t="s">
        <v>88</v>
      </c>
      <c r="D25" s="125"/>
      <c r="E25" s="16">
        <v>1000</v>
      </c>
      <c r="F25" s="56">
        <v>1</v>
      </c>
      <c r="G25" s="17">
        <v>55.48</v>
      </c>
      <c r="H25" s="40">
        <f t="shared" si="1"/>
        <v>76.56</v>
      </c>
      <c r="I25" s="41">
        <f t="shared" si="2"/>
        <v>76.56</v>
      </c>
      <c r="J25" s="44"/>
      <c r="K25" s="93">
        <f t="shared" si="0"/>
        <v>1</v>
      </c>
      <c r="L25" s="40">
        <f t="shared" si="3"/>
        <v>45.94</v>
      </c>
      <c r="M25" s="40">
        <f t="shared" si="4"/>
        <v>45.94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30.62</v>
      </c>
      <c r="T25" s="54">
        <f t="shared" si="6"/>
        <v>30.62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4700770</v>
      </c>
      <c r="C27" s="4" t="s">
        <v>596</v>
      </c>
      <c r="D27" s="125"/>
      <c r="E27" s="16" t="s">
        <v>93</v>
      </c>
      <c r="F27" s="56">
        <v>1</v>
      </c>
      <c r="G27" s="17">
        <v>2212.9299999999998</v>
      </c>
      <c r="H27" s="40">
        <f t="shared" si="1"/>
        <v>3053.84</v>
      </c>
      <c r="I27" s="41">
        <f t="shared" si="2"/>
        <v>3053.84</v>
      </c>
      <c r="J27" s="44"/>
      <c r="K27" s="93">
        <f t="shared" si="0"/>
        <v>1</v>
      </c>
      <c r="L27" s="40">
        <f t="shared" si="3"/>
        <v>1526.92</v>
      </c>
      <c r="M27" s="40">
        <f t="shared" si="4"/>
        <v>1526.92</v>
      </c>
      <c r="N27" s="18"/>
      <c r="O27" s="53"/>
      <c r="P27" s="1"/>
      <c r="Q27" s="17"/>
      <c r="R27" s="42">
        <f t="shared" si="9"/>
        <v>0</v>
      </c>
      <c r="S27" s="54">
        <f t="shared" si="5"/>
        <v>1526.92</v>
      </c>
      <c r="T27" s="54">
        <f t="shared" si="6"/>
        <v>1526.92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632</v>
      </c>
      <c r="C28" s="6" t="s">
        <v>633</v>
      </c>
      <c r="D28" s="125"/>
      <c r="E28" s="8" t="s">
        <v>93</v>
      </c>
      <c r="F28" s="57">
        <v>1</v>
      </c>
      <c r="G28" s="14">
        <v>173.27</v>
      </c>
      <c r="H28" s="10">
        <f t="shared" si="1"/>
        <v>239.11</v>
      </c>
      <c r="I28" s="11">
        <f t="shared" si="2"/>
        <v>239.11</v>
      </c>
      <c r="J28" s="44"/>
      <c r="K28" s="94">
        <f t="shared" si="0"/>
        <v>1</v>
      </c>
      <c r="L28" s="10">
        <f t="shared" si="3"/>
        <v>119.56</v>
      </c>
      <c r="M28" s="10">
        <f t="shared" si="4"/>
        <v>119.56</v>
      </c>
      <c r="N28" s="13"/>
      <c r="O28" s="53"/>
      <c r="P28" s="3"/>
      <c r="Q28" s="14"/>
      <c r="R28" s="15">
        <f t="shared" si="9"/>
        <v>0</v>
      </c>
      <c r="S28" s="15">
        <f t="shared" si="5"/>
        <v>119.55</v>
      </c>
      <c r="T28" s="15">
        <f t="shared" si="6"/>
        <v>119.55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99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/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634</v>
      </c>
      <c r="C30" s="6" t="s">
        <v>546</v>
      </c>
      <c r="D30" s="125"/>
      <c r="E30" s="8" t="s">
        <v>93</v>
      </c>
      <c r="F30" s="57">
        <v>3</v>
      </c>
      <c r="G30" s="14">
        <v>278.91000000000003</v>
      </c>
      <c r="H30" s="10">
        <f t="shared" si="1"/>
        <v>384.9</v>
      </c>
      <c r="I30" s="11">
        <f t="shared" si="2"/>
        <v>1154.7</v>
      </c>
      <c r="J30" s="44"/>
      <c r="K30" s="94">
        <f t="shared" si="0"/>
        <v>3</v>
      </c>
      <c r="L30" s="10">
        <f t="shared" si="3"/>
        <v>269.43</v>
      </c>
      <c r="M30" s="10">
        <f t="shared" si="4"/>
        <v>808.29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115.47</v>
      </c>
      <c r="T30" s="15">
        <f t="shared" si="6"/>
        <v>346.41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635</v>
      </c>
      <c r="C31" s="4" t="s">
        <v>636</v>
      </c>
      <c r="D31" s="125"/>
      <c r="E31" s="16">
        <v>4000</v>
      </c>
      <c r="F31" s="56">
        <v>2</v>
      </c>
      <c r="G31" s="17">
        <v>2031.47</v>
      </c>
      <c r="H31" s="40">
        <f t="shared" si="1"/>
        <v>2803.43</v>
      </c>
      <c r="I31" s="41">
        <f t="shared" si="2"/>
        <v>5606.86</v>
      </c>
      <c r="J31" s="44"/>
      <c r="K31" s="93">
        <f t="shared" si="0"/>
        <v>2</v>
      </c>
      <c r="L31" s="40">
        <f t="shared" si="3"/>
        <v>1682.06</v>
      </c>
      <c r="M31" s="40">
        <f t="shared" si="4"/>
        <v>3364.12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1121.3699999999999</v>
      </c>
      <c r="T31" s="54">
        <f t="shared" si="6"/>
        <v>2242.7399999999998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409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939</v>
      </c>
      <c r="C33" s="4" t="s">
        <v>940</v>
      </c>
      <c r="D33" s="125"/>
      <c r="E33" s="16" t="s">
        <v>93</v>
      </c>
      <c r="F33" s="56">
        <v>1</v>
      </c>
      <c r="G33" s="17">
        <v>499.51</v>
      </c>
      <c r="H33" s="40">
        <f t="shared" si="1"/>
        <v>689.32</v>
      </c>
      <c r="I33" s="41">
        <f t="shared" si="2"/>
        <v>689.32</v>
      </c>
      <c r="J33" s="44"/>
      <c r="K33" s="93">
        <f t="shared" si="0"/>
        <v>1</v>
      </c>
      <c r="L33" s="40">
        <f t="shared" si="3"/>
        <v>482.52</v>
      </c>
      <c r="M33" s="40">
        <f t="shared" si="4"/>
        <v>482.52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206.8</v>
      </c>
      <c r="T33" s="54">
        <f t="shared" si="6"/>
        <v>206.8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941</v>
      </c>
      <c r="C34" s="6" t="s">
        <v>114</v>
      </c>
      <c r="D34" s="125"/>
      <c r="E34" s="8" t="s">
        <v>93</v>
      </c>
      <c r="F34" s="57">
        <v>1</v>
      </c>
      <c r="G34" s="14">
        <v>181.49</v>
      </c>
      <c r="H34" s="10">
        <f t="shared" si="1"/>
        <v>250.46</v>
      </c>
      <c r="I34" s="11">
        <f t="shared" si="2"/>
        <v>250.46</v>
      </c>
      <c r="J34" s="44"/>
      <c r="K34" s="94">
        <f t="shared" si="0"/>
        <v>1</v>
      </c>
      <c r="L34" s="10">
        <f t="shared" si="3"/>
        <v>175.32</v>
      </c>
      <c r="M34" s="10">
        <f t="shared" si="4"/>
        <v>175.32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75.14</v>
      </c>
      <c r="T34" s="15">
        <f t="shared" si="6"/>
        <v>75.14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942</v>
      </c>
      <c r="C35" s="4" t="s">
        <v>167</v>
      </c>
      <c r="D35" s="125"/>
      <c r="E35" s="16" t="s">
        <v>93</v>
      </c>
      <c r="F35" s="56">
        <v>6</v>
      </c>
      <c r="G35" s="17">
        <v>62.63</v>
      </c>
      <c r="H35" s="40">
        <f t="shared" si="1"/>
        <v>86.43</v>
      </c>
      <c r="I35" s="41">
        <f t="shared" si="2"/>
        <v>518.58000000000004</v>
      </c>
      <c r="J35" s="44"/>
      <c r="K35" s="93">
        <f t="shared" si="0"/>
        <v>6</v>
      </c>
      <c r="L35" s="40">
        <f t="shared" si="3"/>
        <v>60.5</v>
      </c>
      <c r="M35" s="40">
        <f t="shared" si="4"/>
        <v>363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25.93</v>
      </c>
      <c r="T35" s="54">
        <f t="shared" si="6"/>
        <v>155.58000000000001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943</v>
      </c>
      <c r="C36" s="6" t="s">
        <v>944</v>
      </c>
      <c r="D36" s="125"/>
      <c r="E36" s="8" t="s">
        <v>93</v>
      </c>
      <c r="F36" s="57">
        <v>6</v>
      </c>
      <c r="G36" s="14">
        <v>5.19</v>
      </c>
      <c r="H36" s="10">
        <f t="shared" si="1"/>
        <v>7.16</v>
      </c>
      <c r="I36" s="11">
        <f t="shared" si="2"/>
        <v>42.96</v>
      </c>
      <c r="J36" s="44"/>
      <c r="K36" s="94">
        <f t="shared" si="0"/>
        <v>6</v>
      </c>
      <c r="L36" s="10">
        <f t="shared" si="3"/>
        <v>5.01</v>
      </c>
      <c r="M36" s="10">
        <f t="shared" si="4"/>
        <v>30.06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2.15</v>
      </c>
      <c r="T36" s="15">
        <f t="shared" si="6"/>
        <v>12.9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945</v>
      </c>
      <c r="C37" s="4" t="s">
        <v>291</v>
      </c>
      <c r="D37" s="125"/>
      <c r="E37" s="16" t="s">
        <v>93</v>
      </c>
      <c r="F37" s="56">
        <v>6</v>
      </c>
      <c r="G37" s="17">
        <v>15.78</v>
      </c>
      <c r="H37" s="40">
        <f t="shared" si="1"/>
        <v>21.78</v>
      </c>
      <c r="I37" s="41">
        <f t="shared" si="2"/>
        <v>130.68</v>
      </c>
      <c r="J37" s="44"/>
      <c r="K37" s="93">
        <f t="shared" si="0"/>
        <v>6</v>
      </c>
      <c r="L37" s="40">
        <f t="shared" si="3"/>
        <v>15.25</v>
      </c>
      <c r="M37" s="40">
        <f t="shared" si="4"/>
        <v>91.5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6.53</v>
      </c>
      <c r="T37" s="54">
        <f t="shared" si="6"/>
        <v>39.18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37</v>
      </c>
      <c r="G49" s="83">
        <f>SUM(G18:G48)</f>
        <v>5823.1299999999992</v>
      </c>
      <c r="H49" s="84">
        <f>SUM(H18:H48)</f>
        <v>8035.92</v>
      </c>
      <c r="I49" s="85">
        <f>SUM(I18:I48)</f>
        <v>12185.999999999998</v>
      </c>
      <c r="J49" s="86"/>
      <c r="K49" s="87">
        <f>SUM(K18:K48)</f>
        <v>37</v>
      </c>
      <c r="L49" s="84">
        <f>SUM(L18:L48)</f>
        <v>4614.08</v>
      </c>
      <c r="M49" s="85">
        <f>SUM(M18:M48)</f>
        <v>7238.8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3421.84</v>
      </c>
      <c r="T49" s="85">
        <f>SUM(T18:T48)</f>
        <v>4947.2000000000007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0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showInputMessage="1" showErrorMessage="1" sqref="E18:E48" xr:uid="{B4A560DC-E5E1-469F-9820-A25BF03DC142}">
      <formula1>$Z$18:$Z$29</formula1>
    </dataValidation>
    <dataValidation type="list" allowBlank="1" showInputMessage="1" showErrorMessage="1" sqref="J13" xr:uid="{D0425BBC-C2EB-4208-B28B-A3FE36F78507}">
      <formula1>$L$9:$L$9</formula1>
    </dataValidation>
    <dataValidation type="list" allowBlank="1" showInputMessage="1" showErrorMessage="1" sqref="I13" xr:uid="{7C9B1A6A-4DB1-4BB7-B7CD-C3D6463867DD}">
      <formula1>$Y$13:$Y$14</formula1>
    </dataValidation>
    <dataValidation type="list" allowBlank="1" showInputMessage="1" showErrorMessage="1" sqref="G17 L17 Q17 Q14" xr:uid="{44D74B7D-F83F-4039-ADD4-13F94B15DCC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9D09-D85A-4004-96E8-19CB582654D5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33" sqref="G3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637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185983.07000000004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124120.31999999999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61862.750000000044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638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0.33262570620003223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639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61862.75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124120.31999999999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640</v>
      </c>
      <c r="C18" s="5" t="s">
        <v>78</v>
      </c>
      <c r="D18" s="125"/>
      <c r="E18" s="8">
        <v>500</v>
      </c>
      <c r="F18" s="55">
        <v>1</v>
      </c>
      <c r="G18" s="9">
        <v>87.34</v>
      </c>
      <c r="H18" s="10">
        <f>ROUND(IF($G$17="USD $", G18*$F$15,G18*$E$15),2)</f>
        <v>120.53</v>
      </c>
      <c r="I18" s="11">
        <f>ROUND(IF($I$17=$H$17,F18*H18,F18*G18),2)</f>
        <v>120.53</v>
      </c>
      <c r="J18" s="12"/>
      <c r="K18" s="94">
        <f t="shared" ref="K18:K48" si="0">F18</f>
        <v>1</v>
      </c>
      <c r="L18" s="10">
        <f>ROUND(IF($L$17=$G$17,G18*($M$14-N18),H18*($M$14-N18)),2)</f>
        <v>60.27</v>
      </c>
      <c r="M18" s="10">
        <f>ROUND((K18*L18),2)</f>
        <v>60.27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60.26</v>
      </c>
      <c r="T18" s="15">
        <f>ROUND(I18-M18,2)</f>
        <v>60.26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641</v>
      </c>
      <c r="C19" s="4" t="s">
        <v>79</v>
      </c>
      <c r="D19" s="125"/>
      <c r="E19" s="16">
        <v>1000</v>
      </c>
      <c r="F19" s="56">
        <v>1</v>
      </c>
      <c r="G19" s="17">
        <v>136.07</v>
      </c>
      <c r="H19" s="40">
        <f t="shared" ref="H19:H48" si="1">ROUND(IF($G$17="USD $", G19*$F$15,G19*$E$15),2)</f>
        <v>187.78</v>
      </c>
      <c r="I19" s="41">
        <f t="shared" ref="I19:I48" si="2">ROUND(IF($I$17=$H$17,F19*H19,F19*G19),2)</f>
        <v>187.78</v>
      </c>
      <c r="J19" s="44"/>
      <c r="K19" s="93">
        <f t="shared" si="0"/>
        <v>1</v>
      </c>
      <c r="L19" s="40">
        <f t="shared" ref="L19:L48" si="3">ROUND(IF($L$17=$G$17,G19*($M$14-N19),H19*($M$14-N19)),2)</f>
        <v>93.89</v>
      </c>
      <c r="M19" s="40">
        <f t="shared" ref="M19:M48" si="4">ROUND((K19*L19),2)</f>
        <v>93.89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93.89</v>
      </c>
      <c r="T19" s="54">
        <f t="shared" ref="T19:T48" si="6">ROUND(I19-M19,2)</f>
        <v>93.89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642</v>
      </c>
      <c r="C20" s="6" t="s">
        <v>531</v>
      </c>
      <c r="D20" s="125"/>
      <c r="E20" s="8">
        <v>1000</v>
      </c>
      <c r="F20" s="57">
        <v>1</v>
      </c>
      <c r="G20" s="14">
        <v>133.93</v>
      </c>
      <c r="H20" s="10">
        <f t="shared" si="1"/>
        <v>184.82</v>
      </c>
      <c r="I20" s="11">
        <f t="shared" si="2"/>
        <v>184.82</v>
      </c>
      <c r="J20" s="44"/>
      <c r="K20" s="94">
        <f t="shared" si="0"/>
        <v>1</v>
      </c>
      <c r="L20" s="10">
        <f t="shared" si="3"/>
        <v>92.41</v>
      </c>
      <c r="M20" s="10">
        <f t="shared" si="4"/>
        <v>92.41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92.41</v>
      </c>
      <c r="T20" s="15">
        <f t="shared" si="6"/>
        <v>92.41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4363399</v>
      </c>
      <c r="C21" s="4" t="s">
        <v>81</v>
      </c>
      <c r="D21" s="125"/>
      <c r="E21" s="16">
        <v>1000</v>
      </c>
      <c r="F21" s="56">
        <v>1</v>
      </c>
      <c r="G21" s="17">
        <v>37.119999999999997</v>
      </c>
      <c r="H21" s="40">
        <f t="shared" si="1"/>
        <v>51.23</v>
      </c>
      <c r="I21" s="41">
        <f t="shared" si="2"/>
        <v>51.23</v>
      </c>
      <c r="J21" s="44"/>
      <c r="K21" s="93">
        <f t="shared" si="0"/>
        <v>1</v>
      </c>
      <c r="L21" s="40">
        <f t="shared" si="3"/>
        <v>25.62</v>
      </c>
      <c r="M21" s="40">
        <f t="shared" si="4"/>
        <v>25.62</v>
      </c>
      <c r="N21" s="18"/>
      <c r="O21" s="53"/>
      <c r="P21" s="1"/>
      <c r="Q21" s="17"/>
      <c r="R21" s="42">
        <f t="shared" si="9"/>
        <v>0</v>
      </c>
      <c r="S21" s="54">
        <f t="shared" si="5"/>
        <v>25.61</v>
      </c>
      <c r="T21" s="54">
        <f t="shared" si="6"/>
        <v>25.61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4630525</v>
      </c>
      <c r="C22" s="6" t="s">
        <v>81</v>
      </c>
      <c r="D22" s="125"/>
      <c r="E22" s="8">
        <v>1000</v>
      </c>
      <c r="F22" s="57">
        <v>1</v>
      </c>
      <c r="G22" s="14">
        <v>29.73</v>
      </c>
      <c r="H22" s="10">
        <f t="shared" si="1"/>
        <v>41.03</v>
      </c>
      <c r="I22" s="11">
        <f t="shared" si="2"/>
        <v>41.03</v>
      </c>
      <c r="J22" s="44"/>
      <c r="K22" s="94">
        <f t="shared" si="0"/>
        <v>1</v>
      </c>
      <c r="L22" s="10">
        <f t="shared" si="3"/>
        <v>20.52</v>
      </c>
      <c r="M22" s="10">
        <f t="shared" si="4"/>
        <v>20.52</v>
      </c>
      <c r="N22" s="13"/>
      <c r="O22" s="53"/>
      <c r="P22" s="3"/>
      <c r="Q22" s="14"/>
      <c r="R22" s="15">
        <f t="shared" si="9"/>
        <v>0</v>
      </c>
      <c r="S22" s="15">
        <f t="shared" si="5"/>
        <v>20.51</v>
      </c>
      <c r="T22" s="15">
        <f t="shared" si="6"/>
        <v>20.51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>
        <v>4654745</v>
      </c>
      <c r="C23" s="4" t="s">
        <v>81</v>
      </c>
      <c r="D23" s="125"/>
      <c r="E23" s="16">
        <v>1000</v>
      </c>
      <c r="F23" s="56">
        <v>1</v>
      </c>
      <c r="G23" s="17">
        <v>132.96</v>
      </c>
      <c r="H23" s="40">
        <f t="shared" si="1"/>
        <v>183.48</v>
      </c>
      <c r="I23" s="41">
        <f t="shared" si="2"/>
        <v>183.48</v>
      </c>
      <c r="J23" s="44"/>
      <c r="K23" s="93">
        <f t="shared" si="0"/>
        <v>1</v>
      </c>
      <c r="L23" s="40">
        <f t="shared" si="3"/>
        <v>91.74</v>
      </c>
      <c r="M23" s="40">
        <f t="shared" si="4"/>
        <v>91.74</v>
      </c>
      <c r="N23" s="18"/>
      <c r="O23" s="53"/>
      <c r="P23" s="1"/>
      <c r="Q23" s="17"/>
      <c r="R23" s="42">
        <f t="shared" si="9"/>
        <v>0</v>
      </c>
      <c r="S23" s="54">
        <f t="shared" si="5"/>
        <v>91.74</v>
      </c>
      <c r="T23" s="54">
        <f t="shared" si="6"/>
        <v>91.74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643</v>
      </c>
      <c r="C24" s="6" t="s">
        <v>84</v>
      </c>
      <c r="D24" s="125"/>
      <c r="E24" s="8">
        <v>1000</v>
      </c>
      <c r="F24" s="57">
        <v>1</v>
      </c>
      <c r="G24" s="14">
        <v>148.51</v>
      </c>
      <c r="H24" s="10">
        <f t="shared" si="1"/>
        <v>204.94</v>
      </c>
      <c r="I24" s="11">
        <f t="shared" si="2"/>
        <v>204.94</v>
      </c>
      <c r="J24" s="44"/>
      <c r="K24" s="94">
        <f t="shared" si="0"/>
        <v>1</v>
      </c>
      <c r="L24" s="10">
        <f t="shared" si="3"/>
        <v>122.96</v>
      </c>
      <c r="M24" s="10">
        <f t="shared" si="4"/>
        <v>122.96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81.98</v>
      </c>
      <c r="T24" s="15">
        <f t="shared" si="6"/>
        <v>81.98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644</v>
      </c>
      <c r="C25" s="4" t="s">
        <v>86</v>
      </c>
      <c r="D25" s="125"/>
      <c r="E25" s="16">
        <v>1000</v>
      </c>
      <c r="F25" s="56">
        <v>1</v>
      </c>
      <c r="G25" s="17">
        <v>90.04</v>
      </c>
      <c r="H25" s="40">
        <f t="shared" si="1"/>
        <v>124.26</v>
      </c>
      <c r="I25" s="41">
        <f t="shared" si="2"/>
        <v>124.26</v>
      </c>
      <c r="J25" s="44"/>
      <c r="K25" s="93">
        <f t="shared" si="0"/>
        <v>1</v>
      </c>
      <c r="L25" s="40">
        <f t="shared" si="3"/>
        <v>74.56</v>
      </c>
      <c r="M25" s="40">
        <f t="shared" si="4"/>
        <v>74.56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</v>
      </c>
      <c r="T25" s="54">
        <f t="shared" si="6"/>
        <v>49.7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592</v>
      </c>
      <c r="C27" s="4" t="s">
        <v>88</v>
      </c>
      <c r="D27" s="125"/>
      <c r="E27" s="16">
        <v>1000</v>
      </c>
      <c r="F27" s="56">
        <v>1</v>
      </c>
      <c r="G27" s="17">
        <v>70.42</v>
      </c>
      <c r="H27" s="40">
        <f t="shared" si="1"/>
        <v>97.18</v>
      </c>
      <c r="I27" s="41">
        <f t="shared" si="2"/>
        <v>97.18</v>
      </c>
      <c r="J27" s="44"/>
      <c r="K27" s="93">
        <f t="shared" si="0"/>
        <v>1</v>
      </c>
      <c r="L27" s="40">
        <f t="shared" si="3"/>
        <v>58.31</v>
      </c>
      <c r="M27" s="40">
        <f t="shared" si="4"/>
        <v>58.31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38.869999999999997</v>
      </c>
      <c r="T27" s="54">
        <f t="shared" si="6"/>
        <v>38.869999999999997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645</v>
      </c>
      <c r="C28" s="6" t="s">
        <v>91</v>
      </c>
      <c r="D28" s="125"/>
      <c r="E28" s="8" t="s">
        <v>93</v>
      </c>
      <c r="F28" s="57">
        <v>1</v>
      </c>
      <c r="G28" s="14">
        <v>79.459999999999994</v>
      </c>
      <c r="H28" s="10">
        <f t="shared" si="1"/>
        <v>109.65</v>
      </c>
      <c r="I28" s="11">
        <f t="shared" si="2"/>
        <v>109.65</v>
      </c>
      <c r="J28" s="44"/>
      <c r="K28" s="94">
        <f t="shared" si="0"/>
        <v>1</v>
      </c>
      <c r="L28" s="10">
        <f t="shared" si="3"/>
        <v>65.790000000000006</v>
      </c>
      <c r="M28" s="10">
        <f t="shared" si="4"/>
        <v>65.790000000000006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43.86</v>
      </c>
      <c r="T28" s="15">
        <f t="shared" si="6"/>
        <v>43.86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646</v>
      </c>
      <c r="C30" s="6" t="s">
        <v>539</v>
      </c>
      <c r="D30" s="125"/>
      <c r="E30" s="8" t="s">
        <v>93</v>
      </c>
      <c r="F30" s="57">
        <v>1</v>
      </c>
      <c r="G30" s="14">
        <v>7108.48</v>
      </c>
      <c r="H30" s="10">
        <f t="shared" si="1"/>
        <v>9809.7000000000007</v>
      </c>
      <c r="I30" s="11">
        <f t="shared" si="2"/>
        <v>9809.7000000000007</v>
      </c>
      <c r="J30" s="44"/>
      <c r="K30" s="94">
        <f t="shared" si="0"/>
        <v>1</v>
      </c>
      <c r="L30" s="10">
        <f t="shared" si="3"/>
        <v>5885.82</v>
      </c>
      <c r="M30" s="10">
        <f t="shared" si="4"/>
        <v>5885.82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3923.88</v>
      </c>
      <c r="T30" s="15">
        <f t="shared" si="6"/>
        <v>3923.88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647</v>
      </c>
      <c r="C31" s="4" t="s">
        <v>540</v>
      </c>
      <c r="D31" s="125"/>
      <c r="E31" s="16" t="s">
        <v>93</v>
      </c>
      <c r="F31" s="56">
        <v>1</v>
      </c>
      <c r="G31" s="17">
        <v>7584.72</v>
      </c>
      <c r="H31" s="40">
        <f t="shared" si="1"/>
        <v>10466.91</v>
      </c>
      <c r="I31" s="41">
        <f t="shared" si="2"/>
        <v>10466.91</v>
      </c>
      <c r="J31" s="44"/>
      <c r="K31" s="93">
        <f t="shared" si="0"/>
        <v>1</v>
      </c>
      <c r="L31" s="40">
        <f t="shared" si="3"/>
        <v>6280.15</v>
      </c>
      <c r="M31" s="40">
        <f t="shared" si="4"/>
        <v>6280.15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4186.76</v>
      </c>
      <c r="T31" s="54">
        <f t="shared" si="6"/>
        <v>4186.76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648</v>
      </c>
      <c r="C32" s="6" t="s">
        <v>541</v>
      </c>
      <c r="D32" s="125"/>
      <c r="E32" s="8" t="s">
        <v>93</v>
      </c>
      <c r="F32" s="57">
        <v>1</v>
      </c>
      <c r="G32" s="14">
        <v>2094.1</v>
      </c>
      <c r="H32" s="10">
        <f t="shared" si="1"/>
        <v>2889.86</v>
      </c>
      <c r="I32" s="11">
        <f t="shared" si="2"/>
        <v>2889.86</v>
      </c>
      <c r="J32" s="44"/>
      <c r="K32" s="94">
        <f t="shared" si="0"/>
        <v>1</v>
      </c>
      <c r="L32" s="10">
        <f t="shared" si="3"/>
        <v>1733.92</v>
      </c>
      <c r="M32" s="10">
        <f t="shared" si="4"/>
        <v>1733.92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1155.94</v>
      </c>
      <c r="T32" s="15">
        <f t="shared" si="6"/>
        <v>1155.94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568</v>
      </c>
      <c r="C33" s="4" t="s">
        <v>649</v>
      </c>
      <c r="D33" s="125"/>
      <c r="E33" s="16" t="s">
        <v>93</v>
      </c>
      <c r="F33" s="56">
        <v>1</v>
      </c>
      <c r="G33" s="17">
        <v>4515.9799999999996</v>
      </c>
      <c r="H33" s="40">
        <f t="shared" si="1"/>
        <v>6232.05</v>
      </c>
      <c r="I33" s="41">
        <f t="shared" si="2"/>
        <v>6232.05</v>
      </c>
      <c r="J33" s="44"/>
      <c r="K33" s="93">
        <f t="shared" si="0"/>
        <v>1</v>
      </c>
      <c r="L33" s="40">
        <f t="shared" si="3"/>
        <v>3116.03</v>
      </c>
      <c r="M33" s="40">
        <f t="shared" si="4"/>
        <v>3116.03</v>
      </c>
      <c r="N33" s="18"/>
      <c r="O33" s="53"/>
      <c r="P33" s="1"/>
      <c r="Q33" s="17"/>
      <c r="R33" s="42">
        <f t="shared" si="9"/>
        <v>0</v>
      </c>
      <c r="S33" s="54">
        <f t="shared" si="5"/>
        <v>3116.02</v>
      </c>
      <c r="T33" s="54">
        <f t="shared" si="6"/>
        <v>3116.02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597</v>
      </c>
      <c r="C34" s="6" t="s">
        <v>650</v>
      </c>
      <c r="D34" s="125"/>
      <c r="E34" s="8" t="s">
        <v>93</v>
      </c>
      <c r="F34" s="57">
        <v>2</v>
      </c>
      <c r="G34" s="14">
        <v>404.78</v>
      </c>
      <c r="H34" s="10">
        <f t="shared" si="1"/>
        <v>558.6</v>
      </c>
      <c r="I34" s="11">
        <f t="shared" si="2"/>
        <v>1117.2</v>
      </c>
      <c r="J34" s="44"/>
      <c r="K34" s="94">
        <f t="shared" si="0"/>
        <v>2</v>
      </c>
      <c r="L34" s="10">
        <f t="shared" si="3"/>
        <v>279.3</v>
      </c>
      <c r="M34" s="10">
        <f t="shared" si="4"/>
        <v>558.6</v>
      </c>
      <c r="N34" s="13"/>
      <c r="O34" s="53"/>
      <c r="P34" s="3"/>
      <c r="Q34" s="14"/>
      <c r="R34" s="15">
        <f t="shared" si="9"/>
        <v>0</v>
      </c>
      <c r="S34" s="15">
        <f t="shared" si="5"/>
        <v>279.3</v>
      </c>
      <c r="T34" s="15">
        <f t="shared" si="6"/>
        <v>558.6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651</v>
      </c>
      <c r="C35" s="4" t="s">
        <v>652</v>
      </c>
      <c r="D35" s="125"/>
      <c r="E35" s="16" t="s">
        <v>93</v>
      </c>
      <c r="F35" s="56">
        <v>1</v>
      </c>
      <c r="G35" s="17">
        <v>4330.42</v>
      </c>
      <c r="H35" s="40">
        <f t="shared" si="1"/>
        <v>5975.98</v>
      </c>
      <c r="I35" s="41">
        <f t="shared" si="2"/>
        <v>5975.98</v>
      </c>
      <c r="J35" s="44"/>
      <c r="K35" s="93">
        <f t="shared" si="0"/>
        <v>1</v>
      </c>
      <c r="L35" s="40">
        <f t="shared" si="3"/>
        <v>2987.99</v>
      </c>
      <c r="M35" s="40">
        <f t="shared" si="4"/>
        <v>2987.99</v>
      </c>
      <c r="N35" s="18"/>
      <c r="O35" s="53"/>
      <c r="P35" s="1"/>
      <c r="Q35" s="17"/>
      <c r="R35" s="42">
        <f t="shared" si="9"/>
        <v>0</v>
      </c>
      <c r="S35" s="54">
        <f t="shared" si="5"/>
        <v>2987.99</v>
      </c>
      <c r="T35" s="54">
        <f t="shared" si="6"/>
        <v>2987.99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653</v>
      </c>
      <c r="C36" s="6" t="s">
        <v>654</v>
      </c>
      <c r="D36" s="125"/>
      <c r="E36" s="8" t="s">
        <v>93</v>
      </c>
      <c r="F36" s="57">
        <v>1</v>
      </c>
      <c r="G36" s="14">
        <v>3092.8</v>
      </c>
      <c r="H36" s="10">
        <f t="shared" si="1"/>
        <v>4268.0600000000004</v>
      </c>
      <c r="I36" s="11">
        <f t="shared" si="2"/>
        <v>4268.0600000000004</v>
      </c>
      <c r="J36" s="44"/>
      <c r="K36" s="94">
        <f t="shared" si="0"/>
        <v>1</v>
      </c>
      <c r="L36" s="10">
        <f t="shared" si="3"/>
        <v>2134.0300000000002</v>
      </c>
      <c r="M36" s="10">
        <f t="shared" si="4"/>
        <v>2134.0300000000002</v>
      </c>
      <c r="N36" s="13"/>
      <c r="O36" s="53"/>
      <c r="P36" s="3"/>
      <c r="Q36" s="14"/>
      <c r="R36" s="15">
        <f t="shared" si="9"/>
        <v>0</v>
      </c>
      <c r="S36" s="15">
        <f t="shared" si="5"/>
        <v>2134.0300000000002</v>
      </c>
      <c r="T36" s="15">
        <f t="shared" si="6"/>
        <v>2134.0300000000002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655</v>
      </c>
      <c r="C37" s="4" t="s">
        <v>546</v>
      </c>
      <c r="D37" s="125"/>
      <c r="E37" s="16" t="s">
        <v>93</v>
      </c>
      <c r="F37" s="56">
        <v>6</v>
      </c>
      <c r="G37" s="17">
        <v>1494.77</v>
      </c>
      <c r="H37" s="40">
        <f t="shared" si="1"/>
        <v>2062.7800000000002</v>
      </c>
      <c r="I37" s="41">
        <f t="shared" si="2"/>
        <v>12376.68</v>
      </c>
      <c r="J37" s="44"/>
      <c r="K37" s="93">
        <f t="shared" si="0"/>
        <v>6</v>
      </c>
      <c r="L37" s="40">
        <f t="shared" si="3"/>
        <v>1443.95</v>
      </c>
      <c r="M37" s="40">
        <f t="shared" si="4"/>
        <v>8663.7000000000007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618.83000000000004</v>
      </c>
      <c r="T37" s="54">
        <f t="shared" si="6"/>
        <v>3712.98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656</v>
      </c>
      <c r="C38" s="6" t="s">
        <v>572</v>
      </c>
      <c r="D38" s="125"/>
      <c r="E38" s="8">
        <v>4000</v>
      </c>
      <c r="F38" s="57">
        <v>1</v>
      </c>
      <c r="G38" s="14">
        <v>89926.36</v>
      </c>
      <c r="H38" s="10">
        <f t="shared" si="1"/>
        <v>124098.38</v>
      </c>
      <c r="I38" s="11">
        <f t="shared" si="2"/>
        <v>124098.38</v>
      </c>
      <c r="J38" s="44"/>
      <c r="K38" s="94">
        <f t="shared" si="0"/>
        <v>1</v>
      </c>
      <c r="L38" s="10">
        <f t="shared" si="3"/>
        <v>86868.87</v>
      </c>
      <c r="M38" s="10">
        <f t="shared" si="4"/>
        <v>86868.87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37229.51</v>
      </c>
      <c r="T38" s="15">
        <f t="shared" si="6"/>
        <v>37229.51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574</v>
      </c>
      <c r="C40" s="6" t="s">
        <v>549</v>
      </c>
      <c r="D40" s="125"/>
      <c r="E40" s="8" t="s">
        <v>93</v>
      </c>
      <c r="F40" s="57">
        <v>1</v>
      </c>
      <c r="G40" s="14">
        <v>370.07</v>
      </c>
      <c r="H40" s="10">
        <f t="shared" si="1"/>
        <v>510.7</v>
      </c>
      <c r="I40" s="11">
        <f t="shared" si="2"/>
        <v>510.7</v>
      </c>
      <c r="J40" s="44"/>
      <c r="K40" s="94">
        <f t="shared" si="0"/>
        <v>1</v>
      </c>
      <c r="L40" s="10">
        <f t="shared" si="3"/>
        <v>357.49</v>
      </c>
      <c r="M40" s="10">
        <f t="shared" si="4"/>
        <v>357.49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153.21</v>
      </c>
      <c r="T40" s="15">
        <f t="shared" si="6"/>
        <v>153.21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573</v>
      </c>
      <c r="C41" s="4" t="s">
        <v>551</v>
      </c>
      <c r="D41" s="125"/>
      <c r="E41" s="16" t="s">
        <v>93</v>
      </c>
      <c r="F41" s="56">
        <v>1</v>
      </c>
      <c r="G41" s="17">
        <v>370.07</v>
      </c>
      <c r="H41" s="40">
        <f t="shared" si="1"/>
        <v>510.7</v>
      </c>
      <c r="I41" s="41">
        <f t="shared" si="2"/>
        <v>510.7</v>
      </c>
      <c r="J41" s="44"/>
      <c r="K41" s="93">
        <f t="shared" si="0"/>
        <v>1</v>
      </c>
      <c r="L41" s="40">
        <f t="shared" si="3"/>
        <v>357.49</v>
      </c>
      <c r="M41" s="40">
        <f t="shared" si="4"/>
        <v>357.49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153.21</v>
      </c>
      <c r="T41" s="54">
        <f t="shared" si="6"/>
        <v>153.21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657</v>
      </c>
      <c r="C42" s="6" t="s">
        <v>110</v>
      </c>
      <c r="D42" s="125"/>
      <c r="E42" s="8" t="s">
        <v>93</v>
      </c>
      <c r="F42" s="57">
        <v>6</v>
      </c>
      <c r="G42" s="14">
        <v>512.12</v>
      </c>
      <c r="H42" s="10">
        <f t="shared" si="1"/>
        <v>706.73</v>
      </c>
      <c r="I42" s="11">
        <f t="shared" si="2"/>
        <v>4240.38</v>
      </c>
      <c r="J42" s="44"/>
      <c r="K42" s="94">
        <f t="shared" si="0"/>
        <v>6</v>
      </c>
      <c r="L42" s="10">
        <f t="shared" si="3"/>
        <v>494.71</v>
      </c>
      <c r="M42" s="10">
        <f t="shared" si="4"/>
        <v>2968.26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212.02</v>
      </c>
      <c r="T42" s="15">
        <f t="shared" si="6"/>
        <v>1272.1199999999999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658</v>
      </c>
      <c r="C43" s="4" t="s">
        <v>291</v>
      </c>
      <c r="D43" s="125"/>
      <c r="E43" s="16" t="s">
        <v>93</v>
      </c>
      <c r="F43" s="56">
        <v>6</v>
      </c>
      <c r="G43" s="17">
        <v>233.04</v>
      </c>
      <c r="H43" s="40">
        <f t="shared" si="1"/>
        <v>321.60000000000002</v>
      </c>
      <c r="I43" s="41">
        <f t="shared" si="2"/>
        <v>1929.6</v>
      </c>
      <c r="J43" s="44"/>
      <c r="K43" s="93">
        <f t="shared" si="0"/>
        <v>6</v>
      </c>
      <c r="L43" s="40">
        <f t="shared" si="3"/>
        <v>225.12</v>
      </c>
      <c r="M43" s="40">
        <f t="shared" si="4"/>
        <v>1350.72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96.48</v>
      </c>
      <c r="T43" s="54">
        <f t="shared" si="6"/>
        <v>578.88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123165.87999999999</v>
      </c>
      <c r="H49" s="84">
        <f>SUM(H18:H48)</f>
        <v>169968.92000000004</v>
      </c>
      <c r="I49" s="85">
        <f>SUM(I18:I48)</f>
        <v>185983.07000000004</v>
      </c>
      <c r="J49" s="86"/>
      <c r="K49" s="87">
        <f>SUM(K18:K48)</f>
        <v>41</v>
      </c>
      <c r="L49" s="84">
        <f>SUM(L18:L48)</f>
        <v>113022.12000000001</v>
      </c>
      <c r="M49" s="85">
        <f>SUM(M18:M48)</f>
        <v>124120.31999999999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56946.8</v>
      </c>
      <c r="T49" s="85">
        <f>SUM(T18:T48)</f>
        <v>61862.75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0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allowBlank="1" showInputMessage="1" showErrorMessage="1" sqref="G17 L17 Q17 Q14" xr:uid="{94AE4D6E-4E85-4767-AB47-92EE5B92B26D}">
      <formula1>$Y$11:$Y$12</formula1>
    </dataValidation>
    <dataValidation type="list" allowBlank="1" showInputMessage="1" showErrorMessage="1" sqref="I13" xr:uid="{E5C83D8F-9C2D-4F39-9911-2615FC34159F}">
      <formula1>$Y$13:$Y$14</formula1>
    </dataValidation>
    <dataValidation type="list" allowBlank="1" showInputMessage="1" showErrorMessage="1" sqref="J13" xr:uid="{F4CB9E1B-1341-479A-9F7F-F6989F492486}">
      <formula1>$L$9:$L$9</formula1>
    </dataValidation>
    <dataValidation type="list" showInputMessage="1" showErrorMessage="1" sqref="E18:E48" xr:uid="{62C9601E-BC07-44CE-B60D-97655BE02818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8F59-53B7-4B9B-AF23-8B89304FA301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B32" sqref="B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659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185983.07000000004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124120.31999999999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61862.750000000044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638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0.33262570620003223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660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61862.75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124120.31999999999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640</v>
      </c>
      <c r="C18" s="5" t="s">
        <v>78</v>
      </c>
      <c r="D18" s="125"/>
      <c r="E18" s="8">
        <v>500</v>
      </c>
      <c r="F18" s="55">
        <v>1</v>
      </c>
      <c r="G18" s="9">
        <v>87.34</v>
      </c>
      <c r="H18" s="10">
        <f>ROUND(IF($G$17="USD $", G18*$F$15,G18*$E$15),2)</f>
        <v>120.53</v>
      </c>
      <c r="I18" s="11">
        <f>ROUND(IF($I$17=$H$17,F18*H18,F18*G18),2)</f>
        <v>120.53</v>
      </c>
      <c r="J18" s="12"/>
      <c r="K18" s="94">
        <f t="shared" ref="K18:K48" si="0">F18</f>
        <v>1</v>
      </c>
      <c r="L18" s="10">
        <f>ROUND(IF($L$17=$G$17,G18*($M$14-N18),H18*($M$14-N18)),2)</f>
        <v>60.27</v>
      </c>
      <c r="M18" s="10">
        <f>ROUND((K18*L18),2)</f>
        <v>60.27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60.26</v>
      </c>
      <c r="T18" s="15">
        <f>ROUND(I18-M18,2)</f>
        <v>60.26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641</v>
      </c>
      <c r="C19" s="4" t="s">
        <v>79</v>
      </c>
      <c r="D19" s="125"/>
      <c r="E19" s="16">
        <v>1000</v>
      </c>
      <c r="F19" s="56">
        <v>1</v>
      </c>
      <c r="G19" s="17">
        <v>136.07</v>
      </c>
      <c r="H19" s="40">
        <f t="shared" ref="H19:H48" si="1">ROUND(IF($G$17="USD $", G19*$F$15,G19*$E$15),2)</f>
        <v>187.78</v>
      </c>
      <c r="I19" s="41">
        <f t="shared" ref="I19:I48" si="2">ROUND(IF($I$17=$H$17,F19*H19,F19*G19),2)</f>
        <v>187.78</v>
      </c>
      <c r="J19" s="44"/>
      <c r="K19" s="93">
        <f t="shared" si="0"/>
        <v>1</v>
      </c>
      <c r="L19" s="40">
        <f t="shared" ref="L19:L48" si="3">ROUND(IF($L$17=$G$17,G19*($M$14-N19),H19*($M$14-N19)),2)</f>
        <v>93.89</v>
      </c>
      <c r="M19" s="40">
        <f t="shared" ref="M19:M48" si="4">ROUND((K19*L19),2)</f>
        <v>93.89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93.89</v>
      </c>
      <c r="T19" s="54">
        <f t="shared" ref="T19:T48" si="6">ROUND(I19-M19,2)</f>
        <v>93.89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642</v>
      </c>
      <c r="C20" s="6" t="s">
        <v>531</v>
      </c>
      <c r="D20" s="125"/>
      <c r="E20" s="8">
        <v>1000</v>
      </c>
      <c r="F20" s="57">
        <v>1</v>
      </c>
      <c r="G20" s="14">
        <v>133.93</v>
      </c>
      <c r="H20" s="10">
        <f t="shared" si="1"/>
        <v>184.82</v>
      </c>
      <c r="I20" s="11">
        <f t="shared" si="2"/>
        <v>184.82</v>
      </c>
      <c r="J20" s="44"/>
      <c r="K20" s="94">
        <f t="shared" si="0"/>
        <v>1</v>
      </c>
      <c r="L20" s="10">
        <f t="shared" si="3"/>
        <v>92.41</v>
      </c>
      <c r="M20" s="10">
        <f t="shared" si="4"/>
        <v>92.41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92.41</v>
      </c>
      <c r="T20" s="15">
        <f t="shared" si="6"/>
        <v>92.41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4363399</v>
      </c>
      <c r="C21" s="4" t="s">
        <v>81</v>
      </c>
      <c r="D21" s="125"/>
      <c r="E21" s="16">
        <v>1000</v>
      </c>
      <c r="F21" s="56">
        <v>1</v>
      </c>
      <c r="G21" s="17">
        <v>37.119999999999997</v>
      </c>
      <c r="H21" s="40">
        <f t="shared" si="1"/>
        <v>51.23</v>
      </c>
      <c r="I21" s="41">
        <f t="shared" si="2"/>
        <v>51.23</v>
      </c>
      <c r="J21" s="44"/>
      <c r="K21" s="93">
        <f t="shared" si="0"/>
        <v>1</v>
      </c>
      <c r="L21" s="40">
        <f t="shared" si="3"/>
        <v>25.62</v>
      </c>
      <c r="M21" s="40">
        <f t="shared" si="4"/>
        <v>25.62</v>
      </c>
      <c r="N21" s="18"/>
      <c r="O21" s="53"/>
      <c r="P21" s="1"/>
      <c r="Q21" s="17"/>
      <c r="R21" s="42">
        <f t="shared" si="9"/>
        <v>0</v>
      </c>
      <c r="S21" s="54">
        <f t="shared" si="5"/>
        <v>25.61</v>
      </c>
      <c r="T21" s="54">
        <f t="shared" si="6"/>
        <v>25.61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4630525</v>
      </c>
      <c r="C22" s="6" t="s">
        <v>81</v>
      </c>
      <c r="D22" s="125"/>
      <c r="E22" s="8">
        <v>1000</v>
      </c>
      <c r="F22" s="57">
        <v>1</v>
      </c>
      <c r="G22" s="14">
        <v>29.73</v>
      </c>
      <c r="H22" s="10">
        <f t="shared" si="1"/>
        <v>41.03</v>
      </c>
      <c r="I22" s="11">
        <f t="shared" si="2"/>
        <v>41.03</v>
      </c>
      <c r="J22" s="44"/>
      <c r="K22" s="94">
        <f t="shared" si="0"/>
        <v>1</v>
      </c>
      <c r="L22" s="10">
        <f t="shared" si="3"/>
        <v>20.52</v>
      </c>
      <c r="M22" s="10">
        <f t="shared" si="4"/>
        <v>20.52</v>
      </c>
      <c r="N22" s="13"/>
      <c r="O22" s="53"/>
      <c r="P22" s="3"/>
      <c r="Q22" s="14"/>
      <c r="R22" s="15">
        <f t="shared" si="9"/>
        <v>0</v>
      </c>
      <c r="S22" s="15">
        <f t="shared" si="5"/>
        <v>20.51</v>
      </c>
      <c r="T22" s="15">
        <f t="shared" si="6"/>
        <v>20.51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>
        <v>4654745</v>
      </c>
      <c r="C23" s="4" t="s">
        <v>81</v>
      </c>
      <c r="D23" s="125"/>
      <c r="E23" s="16">
        <v>1000</v>
      </c>
      <c r="F23" s="56">
        <v>1</v>
      </c>
      <c r="G23" s="17">
        <v>132.96</v>
      </c>
      <c r="H23" s="40">
        <f t="shared" si="1"/>
        <v>183.48</v>
      </c>
      <c r="I23" s="41">
        <f t="shared" si="2"/>
        <v>183.48</v>
      </c>
      <c r="J23" s="44"/>
      <c r="K23" s="93">
        <f t="shared" si="0"/>
        <v>1</v>
      </c>
      <c r="L23" s="40">
        <f t="shared" si="3"/>
        <v>91.74</v>
      </c>
      <c r="M23" s="40">
        <f t="shared" si="4"/>
        <v>91.74</v>
      </c>
      <c r="N23" s="18"/>
      <c r="O23" s="53"/>
      <c r="P23" s="1"/>
      <c r="Q23" s="17"/>
      <c r="R23" s="42">
        <f t="shared" si="9"/>
        <v>0</v>
      </c>
      <c r="S23" s="54">
        <f t="shared" si="5"/>
        <v>91.74</v>
      </c>
      <c r="T23" s="54">
        <f t="shared" si="6"/>
        <v>91.74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643</v>
      </c>
      <c r="C24" s="6" t="s">
        <v>84</v>
      </c>
      <c r="D24" s="125"/>
      <c r="E24" s="8">
        <v>1000</v>
      </c>
      <c r="F24" s="57">
        <v>1</v>
      </c>
      <c r="G24" s="14">
        <v>148.51</v>
      </c>
      <c r="H24" s="10">
        <f t="shared" si="1"/>
        <v>204.94</v>
      </c>
      <c r="I24" s="11">
        <f t="shared" si="2"/>
        <v>204.94</v>
      </c>
      <c r="J24" s="44"/>
      <c r="K24" s="94">
        <f t="shared" si="0"/>
        <v>1</v>
      </c>
      <c r="L24" s="10">
        <f t="shared" si="3"/>
        <v>122.96</v>
      </c>
      <c r="M24" s="10">
        <f t="shared" si="4"/>
        <v>122.96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81.98</v>
      </c>
      <c r="T24" s="15">
        <f t="shared" si="6"/>
        <v>81.98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644</v>
      </c>
      <c r="C25" s="4" t="s">
        <v>86</v>
      </c>
      <c r="D25" s="125"/>
      <c r="E25" s="16">
        <v>1000</v>
      </c>
      <c r="F25" s="56">
        <v>1</v>
      </c>
      <c r="G25" s="17">
        <v>90.04</v>
      </c>
      <c r="H25" s="40">
        <f t="shared" si="1"/>
        <v>124.26</v>
      </c>
      <c r="I25" s="41">
        <f t="shared" si="2"/>
        <v>124.26</v>
      </c>
      <c r="J25" s="44"/>
      <c r="K25" s="93">
        <f t="shared" si="0"/>
        <v>1</v>
      </c>
      <c r="L25" s="40">
        <f t="shared" si="3"/>
        <v>74.56</v>
      </c>
      <c r="M25" s="40">
        <f t="shared" si="4"/>
        <v>74.56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</v>
      </c>
      <c r="T25" s="54">
        <f t="shared" si="6"/>
        <v>49.7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592</v>
      </c>
      <c r="C27" s="4" t="s">
        <v>88</v>
      </c>
      <c r="D27" s="125"/>
      <c r="E27" s="16">
        <v>1000</v>
      </c>
      <c r="F27" s="56">
        <v>1</v>
      </c>
      <c r="G27" s="17">
        <v>70.42</v>
      </c>
      <c r="H27" s="40">
        <f t="shared" si="1"/>
        <v>97.18</v>
      </c>
      <c r="I27" s="41">
        <f t="shared" si="2"/>
        <v>97.18</v>
      </c>
      <c r="J27" s="44"/>
      <c r="K27" s="93">
        <f t="shared" si="0"/>
        <v>1</v>
      </c>
      <c r="L27" s="40">
        <f t="shared" si="3"/>
        <v>58.31</v>
      </c>
      <c r="M27" s="40">
        <f t="shared" si="4"/>
        <v>58.31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38.869999999999997</v>
      </c>
      <c r="T27" s="54">
        <f t="shared" si="6"/>
        <v>38.869999999999997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645</v>
      </c>
      <c r="C28" s="6" t="s">
        <v>91</v>
      </c>
      <c r="D28" s="125"/>
      <c r="E28" s="8" t="s">
        <v>93</v>
      </c>
      <c r="F28" s="57">
        <v>1</v>
      </c>
      <c r="G28" s="14">
        <v>79.459999999999994</v>
      </c>
      <c r="H28" s="10">
        <f t="shared" si="1"/>
        <v>109.65</v>
      </c>
      <c r="I28" s="11">
        <f t="shared" si="2"/>
        <v>109.65</v>
      </c>
      <c r="J28" s="44"/>
      <c r="K28" s="94">
        <f t="shared" si="0"/>
        <v>1</v>
      </c>
      <c r="L28" s="10">
        <f t="shared" si="3"/>
        <v>65.790000000000006</v>
      </c>
      <c r="M28" s="10">
        <f t="shared" si="4"/>
        <v>65.790000000000006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43.86</v>
      </c>
      <c r="T28" s="15">
        <f t="shared" si="6"/>
        <v>43.86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646</v>
      </c>
      <c r="C30" s="6" t="s">
        <v>539</v>
      </c>
      <c r="D30" s="125"/>
      <c r="E30" s="8" t="s">
        <v>93</v>
      </c>
      <c r="F30" s="57">
        <v>1</v>
      </c>
      <c r="G30" s="14">
        <v>7108.48</v>
      </c>
      <c r="H30" s="10">
        <f t="shared" si="1"/>
        <v>9809.7000000000007</v>
      </c>
      <c r="I30" s="11">
        <f t="shared" si="2"/>
        <v>9809.7000000000007</v>
      </c>
      <c r="J30" s="44"/>
      <c r="K30" s="94">
        <f t="shared" si="0"/>
        <v>1</v>
      </c>
      <c r="L30" s="10">
        <f t="shared" si="3"/>
        <v>5885.82</v>
      </c>
      <c r="M30" s="10">
        <f t="shared" si="4"/>
        <v>5885.82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3923.88</v>
      </c>
      <c r="T30" s="15">
        <f t="shared" si="6"/>
        <v>3923.88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647</v>
      </c>
      <c r="C31" s="4" t="s">
        <v>540</v>
      </c>
      <c r="D31" s="125"/>
      <c r="E31" s="16" t="s">
        <v>93</v>
      </c>
      <c r="F31" s="56">
        <v>1</v>
      </c>
      <c r="G31" s="17">
        <v>7584.72</v>
      </c>
      <c r="H31" s="40">
        <f t="shared" si="1"/>
        <v>10466.91</v>
      </c>
      <c r="I31" s="41">
        <f t="shared" si="2"/>
        <v>10466.91</v>
      </c>
      <c r="J31" s="44"/>
      <c r="K31" s="93">
        <f t="shared" si="0"/>
        <v>1</v>
      </c>
      <c r="L31" s="40">
        <f t="shared" si="3"/>
        <v>6280.15</v>
      </c>
      <c r="M31" s="40">
        <f t="shared" si="4"/>
        <v>6280.15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4186.76</v>
      </c>
      <c r="T31" s="54">
        <f t="shared" si="6"/>
        <v>4186.76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648</v>
      </c>
      <c r="C32" s="6" t="s">
        <v>541</v>
      </c>
      <c r="D32" s="125"/>
      <c r="E32" s="8" t="s">
        <v>93</v>
      </c>
      <c r="F32" s="57">
        <v>1</v>
      </c>
      <c r="G32" s="14">
        <v>2094.1</v>
      </c>
      <c r="H32" s="10">
        <f t="shared" si="1"/>
        <v>2889.86</v>
      </c>
      <c r="I32" s="11">
        <f t="shared" si="2"/>
        <v>2889.86</v>
      </c>
      <c r="J32" s="44"/>
      <c r="K32" s="94">
        <f t="shared" si="0"/>
        <v>1</v>
      </c>
      <c r="L32" s="10">
        <f t="shared" si="3"/>
        <v>1733.92</v>
      </c>
      <c r="M32" s="10">
        <f t="shared" si="4"/>
        <v>1733.92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1155.94</v>
      </c>
      <c r="T32" s="15">
        <f t="shared" si="6"/>
        <v>1155.94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568</v>
      </c>
      <c r="C33" s="4" t="s">
        <v>649</v>
      </c>
      <c r="D33" s="125"/>
      <c r="E33" s="16" t="s">
        <v>93</v>
      </c>
      <c r="F33" s="56">
        <v>1</v>
      </c>
      <c r="G33" s="17">
        <v>4515.9799999999996</v>
      </c>
      <c r="H33" s="40">
        <f t="shared" si="1"/>
        <v>6232.05</v>
      </c>
      <c r="I33" s="41">
        <f t="shared" si="2"/>
        <v>6232.05</v>
      </c>
      <c r="J33" s="44"/>
      <c r="K33" s="93">
        <f t="shared" si="0"/>
        <v>1</v>
      </c>
      <c r="L33" s="40">
        <f t="shared" si="3"/>
        <v>3116.03</v>
      </c>
      <c r="M33" s="40">
        <f t="shared" si="4"/>
        <v>3116.03</v>
      </c>
      <c r="N33" s="18"/>
      <c r="O33" s="53"/>
      <c r="P33" s="1"/>
      <c r="Q33" s="17"/>
      <c r="R33" s="42">
        <f t="shared" si="9"/>
        <v>0</v>
      </c>
      <c r="S33" s="54">
        <f t="shared" si="5"/>
        <v>3116.02</v>
      </c>
      <c r="T33" s="54">
        <f t="shared" si="6"/>
        <v>3116.02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597</v>
      </c>
      <c r="C34" s="6" t="s">
        <v>650</v>
      </c>
      <c r="D34" s="125"/>
      <c r="E34" s="8" t="s">
        <v>93</v>
      </c>
      <c r="F34" s="57">
        <v>2</v>
      </c>
      <c r="G34" s="14">
        <v>404.78</v>
      </c>
      <c r="H34" s="10">
        <f t="shared" si="1"/>
        <v>558.6</v>
      </c>
      <c r="I34" s="11">
        <f t="shared" si="2"/>
        <v>1117.2</v>
      </c>
      <c r="J34" s="44"/>
      <c r="K34" s="94">
        <f t="shared" si="0"/>
        <v>2</v>
      </c>
      <c r="L34" s="10">
        <f t="shared" si="3"/>
        <v>279.3</v>
      </c>
      <c r="M34" s="10">
        <f t="shared" si="4"/>
        <v>558.6</v>
      </c>
      <c r="N34" s="13"/>
      <c r="O34" s="53"/>
      <c r="P34" s="3"/>
      <c r="Q34" s="14"/>
      <c r="R34" s="15">
        <f t="shared" si="9"/>
        <v>0</v>
      </c>
      <c r="S34" s="15">
        <f t="shared" si="5"/>
        <v>279.3</v>
      </c>
      <c r="T34" s="15">
        <f t="shared" si="6"/>
        <v>558.6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651</v>
      </c>
      <c r="C35" s="4" t="s">
        <v>652</v>
      </c>
      <c r="D35" s="125"/>
      <c r="E35" s="16" t="s">
        <v>93</v>
      </c>
      <c r="F35" s="56">
        <v>1</v>
      </c>
      <c r="G35" s="17">
        <v>4330.42</v>
      </c>
      <c r="H35" s="40">
        <f t="shared" si="1"/>
        <v>5975.98</v>
      </c>
      <c r="I35" s="41">
        <f t="shared" si="2"/>
        <v>5975.98</v>
      </c>
      <c r="J35" s="44"/>
      <c r="K35" s="93">
        <f t="shared" si="0"/>
        <v>1</v>
      </c>
      <c r="L35" s="40">
        <f t="shared" si="3"/>
        <v>2987.99</v>
      </c>
      <c r="M35" s="40">
        <f t="shared" si="4"/>
        <v>2987.99</v>
      </c>
      <c r="N35" s="18"/>
      <c r="O35" s="53"/>
      <c r="P35" s="1"/>
      <c r="Q35" s="17"/>
      <c r="R35" s="42">
        <f t="shared" si="9"/>
        <v>0</v>
      </c>
      <c r="S35" s="54">
        <f t="shared" si="5"/>
        <v>2987.99</v>
      </c>
      <c r="T35" s="54">
        <f t="shared" si="6"/>
        <v>2987.99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653</v>
      </c>
      <c r="C36" s="6" t="s">
        <v>654</v>
      </c>
      <c r="D36" s="125"/>
      <c r="E36" s="8" t="s">
        <v>93</v>
      </c>
      <c r="F36" s="57">
        <v>1</v>
      </c>
      <c r="G36" s="14">
        <v>3092.8</v>
      </c>
      <c r="H36" s="10">
        <f t="shared" si="1"/>
        <v>4268.0600000000004</v>
      </c>
      <c r="I36" s="11">
        <f t="shared" si="2"/>
        <v>4268.0600000000004</v>
      </c>
      <c r="J36" s="44"/>
      <c r="K36" s="94">
        <f t="shared" si="0"/>
        <v>1</v>
      </c>
      <c r="L36" s="10">
        <f t="shared" si="3"/>
        <v>2134.0300000000002</v>
      </c>
      <c r="M36" s="10">
        <f t="shared" si="4"/>
        <v>2134.0300000000002</v>
      </c>
      <c r="N36" s="13"/>
      <c r="O36" s="53"/>
      <c r="P36" s="3"/>
      <c r="Q36" s="14"/>
      <c r="R36" s="15">
        <f t="shared" si="9"/>
        <v>0</v>
      </c>
      <c r="S36" s="15">
        <f t="shared" si="5"/>
        <v>2134.0300000000002</v>
      </c>
      <c r="T36" s="15">
        <f t="shared" si="6"/>
        <v>2134.0300000000002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655</v>
      </c>
      <c r="C37" s="4" t="s">
        <v>546</v>
      </c>
      <c r="D37" s="125"/>
      <c r="E37" s="16" t="s">
        <v>93</v>
      </c>
      <c r="F37" s="56">
        <v>6</v>
      </c>
      <c r="G37" s="17">
        <v>1494.77</v>
      </c>
      <c r="H37" s="40">
        <f t="shared" si="1"/>
        <v>2062.7800000000002</v>
      </c>
      <c r="I37" s="41">
        <f t="shared" si="2"/>
        <v>12376.68</v>
      </c>
      <c r="J37" s="44"/>
      <c r="K37" s="93">
        <f t="shared" si="0"/>
        <v>6</v>
      </c>
      <c r="L37" s="40">
        <f t="shared" si="3"/>
        <v>1443.95</v>
      </c>
      <c r="M37" s="40">
        <f t="shared" si="4"/>
        <v>8663.7000000000007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618.83000000000004</v>
      </c>
      <c r="T37" s="54">
        <f t="shared" si="6"/>
        <v>3712.98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656</v>
      </c>
      <c r="C38" s="6" t="s">
        <v>572</v>
      </c>
      <c r="D38" s="125"/>
      <c r="E38" s="8">
        <v>4000</v>
      </c>
      <c r="F38" s="57">
        <v>1</v>
      </c>
      <c r="G38" s="14">
        <v>89926.36</v>
      </c>
      <c r="H38" s="10">
        <f t="shared" si="1"/>
        <v>124098.38</v>
      </c>
      <c r="I38" s="11">
        <f t="shared" si="2"/>
        <v>124098.38</v>
      </c>
      <c r="J38" s="44"/>
      <c r="K38" s="94">
        <f t="shared" si="0"/>
        <v>1</v>
      </c>
      <c r="L38" s="10">
        <f t="shared" si="3"/>
        <v>86868.87</v>
      </c>
      <c r="M38" s="10">
        <f t="shared" si="4"/>
        <v>86868.87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37229.51</v>
      </c>
      <c r="T38" s="15">
        <f t="shared" si="6"/>
        <v>37229.51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574</v>
      </c>
      <c r="C40" s="6" t="s">
        <v>549</v>
      </c>
      <c r="D40" s="125"/>
      <c r="E40" s="8" t="s">
        <v>93</v>
      </c>
      <c r="F40" s="57">
        <v>1</v>
      </c>
      <c r="G40" s="14">
        <v>370.07</v>
      </c>
      <c r="H40" s="10">
        <f t="shared" si="1"/>
        <v>510.7</v>
      </c>
      <c r="I40" s="11">
        <f t="shared" si="2"/>
        <v>510.7</v>
      </c>
      <c r="J40" s="44"/>
      <c r="K40" s="94">
        <f t="shared" si="0"/>
        <v>1</v>
      </c>
      <c r="L40" s="10">
        <f t="shared" si="3"/>
        <v>357.49</v>
      </c>
      <c r="M40" s="10">
        <f t="shared" si="4"/>
        <v>357.49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153.21</v>
      </c>
      <c r="T40" s="15">
        <f t="shared" si="6"/>
        <v>153.21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573</v>
      </c>
      <c r="C41" s="4" t="s">
        <v>551</v>
      </c>
      <c r="D41" s="125"/>
      <c r="E41" s="16" t="s">
        <v>93</v>
      </c>
      <c r="F41" s="56">
        <v>1</v>
      </c>
      <c r="G41" s="17">
        <v>370.07</v>
      </c>
      <c r="H41" s="40">
        <f t="shared" si="1"/>
        <v>510.7</v>
      </c>
      <c r="I41" s="41">
        <f t="shared" si="2"/>
        <v>510.7</v>
      </c>
      <c r="J41" s="44"/>
      <c r="K41" s="93">
        <f t="shared" si="0"/>
        <v>1</v>
      </c>
      <c r="L41" s="40">
        <f t="shared" si="3"/>
        <v>357.49</v>
      </c>
      <c r="M41" s="40">
        <f t="shared" si="4"/>
        <v>357.49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153.21</v>
      </c>
      <c r="T41" s="54">
        <f t="shared" si="6"/>
        <v>153.21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657</v>
      </c>
      <c r="C42" s="6" t="s">
        <v>110</v>
      </c>
      <c r="D42" s="125"/>
      <c r="E42" s="8" t="s">
        <v>93</v>
      </c>
      <c r="F42" s="57">
        <v>6</v>
      </c>
      <c r="G42" s="14">
        <v>512.12</v>
      </c>
      <c r="H42" s="10">
        <f t="shared" si="1"/>
        <v>706.73</v>
      </c>
      <c r="I42" s="11">
        <f t="shared" si="2"/>
        <v>4240.38</v>
      </c>
      <c r="J42" s="44"/>
      <c r="K42" s="94">
        <f t="shared" si="0"/>
        <v>6</v>
      </c>
      <c r="L42" s="10">
        <f t="shared" si="3"/>
        <v>494.71</v>
      </c>
      <c r="M42" s="10">
        <f t="shared" si="4"/>
        <v>2968.26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212.02</v>
      </c>
      <c r="T42" s="15">
        <f t="shared" si="6"/>
        <v>1272.1199999999999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658</v>
      </c>
      <c r="C43" s="4" t="s">
        <v>291</v>
      </c>
      <c r="D43" s="125"/>
      <c r="E43" s="16" t="s">
        <v>93</v>
      </c>
      <c r="F43" s="56">
        <v>6</v>
      </c>
      <c r="G43" s="17">
        <v>233.04</v>
      </c>
      <c r="H43" s="40">
        <f t="shared" si="1"/>
        <v>321.60000000000002</v>
      </c>
      <c r="I43" s="41">
        <f t="shared" si="2"/>
        <v>1929.6</v>
      </c>
      <c r="J43" s="44"/>
      <c r="K43" s="93">
        <f t="shared" si="0"/>
        <v>6</v>
      </c>
      <c r="L43" s="40">
        <f t="shared" si="3"/>
        <v>225.12</v>
      </c>
      <c r="M43" s="40">
        <f t="shared" si="4"/>
        <v>1350.72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96.48</v>
      </c>
      <c r="T43" s="54">
        <f t="shared" si="6"/>
        <v>578.88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123165.87999999999</v>
      </c>
      <c r="H49" s="84">
        <f>SUM(H18:H48)</f>
        <v>169968.92000000004</v>
      </c>
      <c r="I49" s="85">
        <f>SUM(I18:I48)</f>
        <v>185983.07000000004</v>
      </c>
      <c r="J49" s="86"/>
      <c r="K49" s="87">
        <f>SUM(K18:K48)</f>
        <v>41</v>
      </c>
      <c r="L49" s="84">
        <f>SUM(L18:L48)</f>
        <v>113022.12000000001</v>
      </c>
      <c r="M49" s="85">
        <f>SUM(M18:M48)</f>
        <v>124120.31999999999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56946.8</v>
      </c>
      <c r="T49" s="85">
        <f>SUM(T18:T48)</f>
        <v>61862.75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0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showInputMessage="1" showErrorMessage="1" sqref="E18:E48" xr:uid="{BC7936BF-8ED3-4A7E-B6D6-3F028C4FF766}">
      <formula1>$Z$18:$Z$29</formula1>
    </dataValidation>
    <dataValidation type="list" allowBlank="1" showInputMessage="1" showErrorMessage="1" sqref="J13" xr:uid="{DDA2B26B-1E4D-44E5-9C9E-0DE8FF4EF7DB}">
      <formula1>$L$9:$L$9</formula1>
    </dataValidation>
    <dataValidation type="list" allowBlank="1" showInputMessage="1" showErrorMessage="1" sqref="I13" xr:uid="{84BEDCE0-50A8-42EE-A85E-058495278B07}">
      <formula1>$Y$13:$Y$14</formula1>
    </dataValidation>
    <dataValidation type="list" allowBlank="1" showInputMessage="1" showErrorMessage="1" sqref="G17 L17 Q17 Q14" xr:uid="{75522117-5FBF-4D58-AABE-EFC60A3B07F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E7F1-01F3-4B19-B366-27A059401C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2" sqref="B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661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53603.839999999997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36439.990000000005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17163.849999999991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662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0.32019814252113266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663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17163.849999999999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36439.990000000005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664</v>
      </c>
      <c r="C19" s="4" t="s">
        <v>79</v>
      </c>
      <c r="D19" s="125"/>
      <c r="E19" s="16">
        <v>1000</v>
      </c>
      <c r="F19" s="56">
        <v>1</v>
      </c>
      <c r="G19" s="17">
        <v>54.6</v>
      </c>
      <c r="H19" s="40">
        <f t="shared" ref="H19:H48" si="1">ROUND(IF($G$17="USD $", G19*$F$15,G19*$E$15),2)</f>
        <v>75.349999999999994</v>
      </c>
      <c r="I19" s="41">
        <f t="shared" ref="I19:I48" si="2">ROUND(IF($I$17=$H$17,F19*H19,F19*G19),2)</f>
        <v>75.349999999999994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37.68</v>
      </c>
      <c r="M19" s="40">
        <f t="shared" ref="M19:M48" si="4">ROUND((K19*L19),2)</f>
        <v>37.68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37.67</v>
      </c>
      <c r="T19" s="54">
        <f t="shared" ref="T19:T48" si="6">ROUND(I19-M19,2)</f>
        <v>37.67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1000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4294130</v>
      </c>
      <c r="C21" s="4" t="s">
        <v>81</v>
      </c>
      <c r="D21" s="125"/>
      <c r="E21" s="16">
        <v>1000</v>
      </c>
      <c r="F21" s="56">
        <v>1</v>
      </c>
      <c r="G21" s="17">
        <v>31.49</v>
      </c>
      <c r="H21" s="40">
        <f t="shared" si="1"/>
        <v>43.46</v>
      </c>
      <c r="I21" s="41">
        <f t="shared" si="2"/>
        <v>43.46</v>
      </c>
      <c r="J21" s="44"/>
      <c r="K21" s="93">
        <f t="shared" si="0"/>
        <v>1</v>
      </c>
      <c r="L21" s="40">
        <f t="shared" si="3"/>
        <v>21.73</v>
      </c>
      <c r="M21" s="40">
        <f t="shared" si="4"/>
        <v>21.73</v>
      </c>
      <c r="N21" s="18"/>
      <c r="O21" s="53"/>
      <c r="P21" s="1"/>
      <c r="Q21" s="17"/>
      <c r="R21" s="42">
        <f t="shared" si="9"/>
        <v>0</v>
      </c>
      <c r="S21" s="54">
        <f t="shared" si="5"/>
        <v>21.73</v>
      </c>
      <c r="T21" s="54">
        <f t="shared" si="6"/>
        <v>21.73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629</v>
      </c>
      <c r="C22" s="6" t="s">
        <v>81</v>
      </c>
      <c r="D22" s="125"/>
      <c r="E22" s="8">
        <v>1000</v>
      </c>
      <c r="F22" s="57">
        <v>1</v>
      </c>
      <c r="G22" s="14">
        <v>76.89</v>
      </c>
      <c r="H22" s="10">
        <f t="shared" si="1"/>
        <v>106.11</v>
      </c>
      <c r="I22" s="11">
        <f t="shared" si="2"/>
        <v>106.11</v>
      </c>
      <c r="J22" s="44"/>
      <c r="K22" s="94">
        <f t="shared" si="0"/>
        <v>1</v>
      </c>
      <c r="L22" s="10">
        <f t="shared" si="3"/>
        <v>53.06</v>
      </c>
      <c r="M22" s="10">
        <f t="shared" si="4"/>
        <v>53.06</v>
      </c>
      <c r="N22" s="13"/>
      <c r="O22" s="53"/>
      <c r="P22" s="3"/>
      <c r="Q22" s="14"/>
      <c r="R22" s="15">
        <f t="shared" si="9"/>
        <v>0</v>
      </c>
      <c r="S22" s="15">
        <f t="shared" si="5"/>
        <v>53.05</v>
      </c>
      <c r="T22" s="15">
        <f t="shared" si="6"/>
        <v>53.05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630</v>
      </c>
      <c r="C23" s="4" t="s">
        <v>84</v>
      </c>
      <c r="D23" s="125"/>
      <c r="E23" s="16">
        <v>1000</v>
      </c>
      <c r="F23" s="56">
        <v>1</v>
      </c>
      <c r="G23" s="17">
        <v>60.77</v>
      </c>
      <c r="H23" s="40">
        <f t="shared" si="1"/>
        <v>83.86</v>
      </c>
      <c r="I23" s="41">
        <f t="shared" si="2"/>
        <v>83.86</v>
      </c>
      <c r="J23" s="44"/>
      <c r="K23" s="93">
        <f t="shared" si="0"/>
        <v>1</v>
      </c>
      <c r="L23" s="40">
        <f t="shared" si="3"/>
        <v>50.32</v>
      </c>
      <c r="M23" s="40">
        <f t="shared" si="4"/>
        <v>50.32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33.54</v>
      </c>
      <c r="T23" s="54">
        <f t="shared" si="6"/>
        <v>33.54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631</v>
      </c>
      <c r="C24" s="6" t="s">
        <v>86</v>
      </c>
      <c r="D24" s="125"/>
      <c r="E24" s="8">
        <v>1000</v>
      </c>
      <c r="F24" s="57">
        <v>1</v>
      </c>
      <c r="G24" s="14">
        <v>33.58</v>
      </c>
      <c r="H24" s="10">
        <f t="shared" si="1"/>
        <v>46.34</v>
      </c>
      <c r="I24" s="11">
        <f t="shared" si="2"/>
        <v>46.34</v>
      </c>
      <c r="J24" s="44"/>
      <c r="K24" s="94">
        <f t="shared" si="0"/>
        <v>1</v>
      </c>
      <c r="L24" s="10">
        <f t="shared" si="3"/>
        <v>27.8</v>
      </c>
      <c r="M24" s="10">
        <f t="shared" si="4"/>
        <v>27.8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18.54</v>
      </c>
      <c r="T24" s="15">
        <f t="shared" si="6"/>
        <v>18.54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>
        <v>4673287</v>
      </c>
      <c r="C25" s="4" t="s">
        <v>88</v>
      </c>
      <c r="D25" s="125"/>
      <c r="E25" s="16">
        <v>1000</v>
      </c>
      <c r="F25" s="56">
        <v>1</v>
      </c>
      <c r="G25" s="17">
        <v>55.48</v>
      </c>
      <c r="H25" s="40">
        <f t="shared" si="1"/>
        <v>76.56</v>
      </c>
      <c r="I25" s="41">
        <f t="shared" si="2"/>
        <v>76.56</v>
      </c>
      <c r="J25" s="44"/>
      <c r="K25" s="93">
        <f t="shared" si="0"/>
        <v>1</v>
      </c>
      <c r="L25" s="40">
        <f t="shared" si="3"/>
        <v>45.94</v>
      </c>
      <c r="M25" s="40">
        <f t="shared" si="4"/>
        <v>45.94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30.62</v>
      </c>
      <c r="T25" s="54">
        <f t="shared" si="6"/>
        <v>30.62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666</v>
      </c>
      <c r="C27" s="4" t="s">
        <v>667</v>
      </c>
      <c r="D27" s="125"/>
      <c r="E27" s="16" t="s">
        <v>93</v>
      </c>
      <c r="F27" s="56">
        <v>1</v>
      </c>
      <c r="G27" s="17">
        <v>2408.39</v>
      </c>
      <c r="H27" s="40">
        <f t="shared" si="1"/>
        <v>3323.58</v>
      </c>
      <c r="I27" s="41">
        <f t="shared" si="2"/>
        <v>3323.58</v>
      </c>
      <c r="J27" s="44"/>
      <c r="K27" s="93">
        <f t="shared" si="0"/>
        <v>1</v>
      </c>
      <c r="L27" s="40">
        <f t="shared" si="3"/>
        <v>1994.15</v>
      </c>
      <c r="M27" s="40">
        <f t="shared" si="4"/>
        <v>1994.15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1329.43</v>
      </c>
      <c r="T27" s="54">
        <f t="shared" si="6"/>
        <v>1329.43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4700770</v>
      </c>
      <c r="C28" s="6" t="s">
        <v>596</v>
      </c>
      <c r="D28" s="125"/>
      <c r="E28" s="8" t="s">
        <v>93</v>
      </c>
      <c r="F28" s="57">
        <v>1</v>
      </c>
      <c r="G28" s="14">
        <v>2212.9299999999998</v>
      </c>
      <c r="H28" s="10">
        <f t="shared" si="1"/>
        <v>3053.84</v>
      </c>
      <c r="I28" s="11">
        <f t="shared" si="2"/>
        <v>3053.84</v>
      </c>
      <c r="J28" s="44"/>
      <c r="K28" s="94">
        <f t="shared" si="0"/>
        <v>1</v>
      </c>
      <c r="L28" s="10">
        <f t="shared" si="3"/>
        <v>1526.92</v>
      </c>
      <c r="M28" s="10">
        <f t="shared" si="4"/>
        <v>1526.92</v>
      </c>
      <c r="N28" s="13"/>
      <c r="O28" s="53"/>
      <c r="P28" s="3"/>
      <c r="Q28" s="14"/>
      <c r="R28" s="15">
        <f t="shared" si="9"/>
        <v>0</v>
      </c>
      <c r="S28" s="15">
        <f t="shared" si="5"/>
        <v>1526.92</v>
      </c>
      <c r="T28" s="15">
        <f t="shared" si="6"/>
        <v>1526.92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668</v>
      </c>
      <c r="C29" s="4" t="s">
        <v>617</v>
      </c>
      <c r="D29" s="125"/>
      <c r="E29" s="16" t="s">
        <v>93</v>
      </c>
      <c r="F29" s="56">
        <v>1</v>
      </c>
      <c r="G29" s="17">
        <v>188.59</v>
      </c>
      <c r="H29" s="40">
        <f>ROUND(IF($G$17="USD $", G29*$F$15,G29*$E$15),2)</f>
        <v>260.25</v>
      </c>
      <c r="I29" s="41">
        <f>ROUND(IF($I$17=$H$17,F29*H29,F29*G29),2)</f>
        <v>260.25</v>
      </c>
      <c r="J29" s="44"/>
      <c r="K29" s="93">
        <f t="shared" si="0"/>
        <v>1</v>
      </c>
      <c r="L29" s="40">
        <f t="shared" si="3"/>
        <v>130.13</v>
      </c>
      <c r="M29" s="40">
        <f>ROUND((K29*L29),2)</f>
        <v>130.13</v>
      </c>
      <c r="N29" s="18"/>
      <c r="O29" s="53"/>
      <c r="P29" s="1"/>
      <c r="Q29" s="17"/>
      <c r="R29" s="42">
        <f t="shared" si="9"/>
        <v>0</v>
      </c>
      <c r="S29" s="54">
        <f t="shared" si="5"/>
        <v>130.12</v>
      </c>
      <c r="T29" s="54">
        <f t="shared" si="6"/>
        <v>130.12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669</v>
      </c>
      <c r="C30" s="6" t="s">
        <v>546</v>
      </c>
      <c r="D30" s="125"/>
      <c r="E30" s="8" t="s">
        <v>93</v>
      </c>
      <c r="F30" s="57">
        <v>4</v>
      </c>
      <c r="G30" s="14">
        <v>977</v>
      </c>
      <c r="H30" s="10">
        <f t="shared" si="1"/>
        <v>1348.26</v>
      </c>
      <c r="I30" s="11">
        <f t="shared" si="2"/>
        <v>5393.04</v>
      </c>
      <c r="J30" s="44"/>
      <c r="K30" s="94">
        <f t="shared" si="0"/>
        <v>4</v>
      </c>
      <c r="L30" s="10">
        <f t="shared" si="3"/>
        <v>943.78</v>
      </c>
      <c r="M30" s="10">
        <f t="shared" si="4"/>
        <v>3775.12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404.48</v>
      </c>
      <c r="T30" s="15">
        <f t="shared" si="6"/>
        <v>1617.92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952</v>
      </c>
      <c r="C31" s="4" t="s">
        <v>572</v>
      </c>
      <c r="D31" s="125"/>
      <c r="E31" s="16">
        <v>4000</v>
      </c>
      <c r="F31" s="56">
        <v>1</v>
      </c>
      <c r="G31" s="17">
        <v>29388.48</v>
      </c>
      <c r="H31" s="40">
        <f t="shared" si="1"/>
        <v>40556.1</v>
      </c>
      <c r="I31" s="41">
        <f t="shared" si="2"/>
        <v>40556.1</v>
      </c>
      <c r="J31" s="44"/>
      <c r="K31" s="93">
        <f t="shared" si="0"/>
        <v>1</v>
      </c>
      <c r="L31" s="40">
        <f t="shared" si="3"/>
        <v>28389.27</v>
      </c>
      <c r="M31" s="40">
        <f t="shared" si="4"/>
        <v>28389.27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12166.83</v>
      </c>
      <c r="T31" s="54">
        <f t="shared" si="6"/>
        <v>12166.83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409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670</v>
      </c>
      <c r="C33" s="4" t="s">
        <v>110</v>
      </c>
      <c r="D33" s="125"/>
      <c r="E33" s="16" t="s">
        <v>93</v>
      </c>
      <c r="F33" s="56">
        <v>4</v>
      </c>
      <c r="G33" s="17">
        <v>28.55</v>
      </c>
      <c r="H33" s="40">
        <f t="shared" si="1"/>
        <v>39.4</v>
      </c>
      <c r="I33" s="41">
        <f t="shared" si="2"/>
        <v>157.6</v>
      </c>
      <c r="J33" s="44"/>
      <c r="K33" s="93">
        <f t="shared" si="0"/>
        <v>4</v>
      </c>
      <c r="L33" s="40">
        <f t="shared" si="3"/>
        <v>27.58</v>
      </c>
      <c r="M33" s="40">
        <f t="shared" si="4"/>
        <v>110.32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11.82</v>
      </c>
      <c r="T33" s="54">
        <f t="shared" si="6"/>
        <v>47.28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671</v>
      </c>
      <c r="C34" s="6" t="s">
        <v>291</v>
      </c>
      <c r="D34" s="125"/>
      <c r="E34" s="8" t="s">
        <v>93</v>
      </c>
      <c r="F34" s="57">
        <v>4</v>
      </c>
      <c r="G34" s="14">
        <v>20.13</v>
      </c>
      <c r="H34" s="10">
        <f t="shared" si="1"/>
        <v>27.78</v>
      </c>
      <c r="I34" s="11">
        <f t="shared" si="2"/>
        <v>111.12</v>
      </c>
      <c r="J34" s="44"/>
      <c r="K34" s="94">
        <f t="shared" si="0"/>
        <v>4</v>
      </c>
      <c r="L34" s="10">
        <f t="shared" si="3"/>
        <v>19.45</v>
      </c>
      <c r="M34" s="10">
        <f t="shared" si="4"/>
        <v>77.8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8.33</v>
      </c>
      <c r="T34" s="15">
        <f t="shared" si="6"/>
        <v>33.32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672</v>
      </c>
      <c r="C35" s="4" t="s">
        <v>114</v>
      </c>
      <c r="D35" s="125"/>
      <c r="E35" s="16" t="s">
        <v>93</v>
      </c>
      <c r="F35" s="56">
        <v>1</v>
      </c>
      <c r="G35" s="17">
        <v>124.45</v>
      </c>
      <c r="H35" s="40">
        <f t="shared" si="1"/>
        <v>171.74</v>
      </c>
      <c r="I35" s="41">
        <f t="shared" si="2"/>
        <v>171.74</v>
      </c>
      <c r="J35" s="44"/>
      <c r="K35" s="93">
        <f t="shared" si="0"/>
        <v>1</v>
      </c>
      <c r="L35" s="40">
        <f t="shared" si="3"/>
        <v>120.22</v>
      </c>
      <c r="M35" s="40">
        <f t="shared" si="4"/>
        <v>120.22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51.52</v>
      </c>
      <c r="T35" s="54">
        <f t="shared" si="6"/>
        <v>51.52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26</v>
      </c>
      <c r="G49" s="83">
        <f>SUM(G18:G48)</f>
        <v>35766.32</v>
      </c>
      <c r="H49" s="84">
        <f>SUM(H18:H48)</f>
        <v>49357.52</v>
      </c>
      <c r="I49" s="85">
        <f>SUM(I18:I48)</f>
        <v>53603.839999999997</v>
      </c>
      <c r="J49" s="86"/>
      <c r="K49" s="87">
        <f>SUM(K18:K48)</f>
        <v>26</v>
      </c>
      <c r="L49" s="84">
        <f>SUM(L18:L48)</f>
        <v>33467.56</v>
      </c>
      <c r="M49" s="85">
        <f>SUM(M18:M48)</f>
        <v>36439.990000000005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15889.960000000001</v>
      </c>
      <c r="T49" s="85">
        <f>SUM(T18:T48)</f>
        <v>17163.849999999999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0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allowBlank="1" showInputMessage="1" showErrorMessage="1" sqref="G17 L17 Q17 Q14" xr:uid="{AAA4456F-B8A0-4C5D-B5A7-6BFD0268BD8D}">
      <formula1>$Y$11:$Y$12</formula1>
    </dataValidation>
    <dataValidation type="list" allowBlank="1" showInputMessage="1" showErrorMessage="1" sqref="I13" xr:uid="{B036345E-F667-47B2-8655-4E8D96C8FD5D}">
      <formula1>$Y$13:$Y$14</formula1>
    </dataValidation>
    <dataValidation type="list" allowBlank="1" showInputMessage="1" showErrorMessage="1" sqref="J13" xr:uid="{2E832894-CC77-4A86-85B9-184F94AFFE17}">
      <formula1>$L$9:$L$9</formula1>
    </dataValidation>
    <dataValidation type="list" showInputMessage="1" showErrorMessage="1" sqref="E18:E48" xr:uid="{BD4BDA5C-CF5E-44A5-B82C-3314CF4BEE2C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B9BD-CEC3-46A8-A381-A28EA29AF47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673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50651.13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33222.639999999999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17428.489999999998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674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0.34408886830362911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675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17428.490000000005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33222.639999999999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79</v>
      </c>
      <c r="D19" s="125"/>
      <c r="E19" s="16">
        <v>1000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677</v>
      </c>
      <c r="C20" s="6" t="s">
        <v>531</v>
      </c>
      <c r="D20" s="125"/>
      <c r="E20" s="8">
        <v>1000</v>
      </c>
      <c r="F20" s="57">
        <v>1</v>
      </c>
      <c r="G20" s="14">
        <v>157.41999999999999</v>
      </c>
      <c r="H20" s="10">
        <f t="shared" si="1"/>
        <v>217.24</v>
      </c>
      <c r="I20" s="11">
        <f t="shared" si="2"/>
        <v>217.24</v>
      </c>
      <c r="J20" s="44"/>
      <c r="K20" s="94">
        <f t="shared" si="0"/>
        <v>1</v>
      </c>
      <c r="L20" s="10">
        <f t="shared" si="3"/>
        <v>108.62</v>
      </c>
      <c r="M20" s="10">
        <f t="shared" si="4"/>
        <v>108.62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108.62</v>
      </c>
      <c r="T20" s="15">
        <f t="shared" si="6"/>
        <v>108.62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678</v>
      </c>
      <c r="C21" s="4" t="s">
        <v>81</v>
      </c>
      <c r="D21" s="125"/>
      <c r="E21" s="16">
        <v>1000</v>
      </c>
      <c r="F21" s="56">
        <v>1</v>
      </c>
      <c r="G21" s="17">
        <v>98.55</v>
      </c>
      <c r="H21" s="40">
        <f t="shared" si="1"/>
        <v>136</v>
      </c>
      <c r="I21" s="41">
        <f t="shared" si="2"/>
        <v>136</v>
      </c>
      <c r="J21" s="44"/>
      <c r="K21" s="93">
        <f t="shared" si="0"/>
        <v>1</v>
      </c>
      <c r="L21" s="40">
        <f t="shared" si="3"/>
        <v>68</v>
      </c>
      <c r="M21" s="40">
        <f t="shared" si="4"/>
        <v>68</v>
      </c>
      <c r="N21" s="18"/>
      <c r="O21" s="53"/>
      <c r="P21" s="1"/>
      <c r="Q21" s="17"/>
      <c r="R21" s="42">
        <f t="shared" si="9"/>
        <v>0</v>
      </c>
      <c r="S21" s="54">
        <f t="shared" si="5"/>
        <v>68</v>
      </c>
      <c r="T21" s="54">
        <f t="shared" si="6"/>
        <v>68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4463783</v>
      </c>
      <c r="C22" s="6" t="s">
        <v>81</v>
      </c>
      <c r="D22" s="125"/>
      <c r="E22" s="8">
        <v>1000</v>
      </c>
      <c r="F22" s="57">
        <v>1</v>
      </c>
      <c r="G22" s="14">
        <v>22.27</v>
      </c>
      <c r="H22" s="10">
        <f t="shared" si="1"/>
        <v>30.73</v>
      </c>
      <c r="I22" s="11">
        <f t="shared" si="2"/>
        <v>30.73</v>
      </c>
      <c r="J22" s="44"/>
      <c r="K22" s="94">
        <f t="shared" si="0"/>
        <v>1</v>
      </c>
      <c r="L22" s="10">
        <f t="shared" si="3"/>
        <v>15.37</v>
      </c>
      <c r="M22" s="10">
        <f t="shared" si="4"/>
        <v>15.37</v>
      </c>
      <c r="N22" s="13"/>
      <c r="O22" s="53"/>
      <c r="P22" s="3"/>
      <c r="Q22" s="14"/>
      <c r="R22" s="15">
        <f t="shared" si="9"/>
        <v>0</v>
      </c>
      <c r="S22" s="15">
        <f t="shared" si="5"/>
        <v>15.36</v>
      </c>
      <c r="T22" s="15">
        <f t="shared" si="6"/>
        <v>15.36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679</v>
      </c>
      <c r="C23" s="4" t="s">
        <v>84</v>
      </c>
      <c r="D23" s="125"/>
      <c r="E23" s="16">
        <v>1000</v>
      </c>
      <c r="F23" s="56">
        <v>1</v>
      </c>
      <c r="G23" s="17">
        <v>108.99</v>
      </c>
      <c r="H23" s="40">
        <f t="shared" si="1"/>
        <v>150.41</v>
      </c>
      <c r="I23" s="41">
        <f t="shared" si="2"/>
        <v>150.41</v>
      </c>
      <c r="J23" s="44"/>
      <c r="K23" s="93">
        <f t="shared" si="0"/>
        <v>1</v>
      </c>
      <c r="L23" s="40">
        <f t="shared" si="3"/>
        <v>90.25</v>
      </c>
      <c r="M23" s="40">
        <f t="shared" si="4"/>
        <v>90.25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60.16</v>
      </c>
      <c r="T23" s="54">
        <f t="shared" si="6"/>
        <v>60.16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680</v>
      </c>
      <c r="C24" s="6" t="s">
        <v>86</v>
      </c>
      <c r="D24" s="125"/>
      <c r="E24" s="8">
        <v>1000</v>
      </c>
      <c r="F24" s="57">
        <v>1</v>
      </c>
      <c r="G24" s="14">
        <v>80.489999999999995</v>
      </c>
      <c r="H24" s="10">
        <f t="shared" si="1"/>
        <v>111.08</v>
      </c>
      <c r="I24" s="11">
        <f t="shared" si="2"/>
        <v>111.08</v>
      </c>
      <c r="J24" s="44"/>
      <c r="K24" s="94">
        <f t="shared" si="0"/>
        <v>1</v>
      </c>
      <c r="L24" s="10">
        <f t="shared" si="3"/>
        <v>66.650000000000006</v>
      </c>
      <c r="M24" s="10">
        <f t="shared" si="4"/>
        <v>66.650000000000006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44.43</v>
      </c>
      <c r="T24" s="15">
        <f t="shared" si="6"/>
        <v>44.43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681</v>
      </c>
      <c r="C25" s="4" t="s">
        <v>88</v>
      </c>
      <c r="D25" s="125"/>
      <c r="E25" s="16">
        <v>1000</v>
      </c>
      <c r="F25" s="56">
        <v>1</v>
      </c>
      <c r="G25" s="17">
        <v>86.12</v>
      </c>
      <c r="H25" s="40">
        <f t="shared" si="1"/>
        <v>118.85</v>
      </c>
      <c r="I25" s="41">
        <f t="shared" si="2"/>
        <v>118.85</v>
      </c>
      <c r="J25" s="44"/>
      <c r="K25" s="93">
        <f t="shared" si="0"/>
        <v>1</v>
      </c>
      <c r="L25" s="40">
        <f t="shared" si="3"/>
        <v>71.31</v>
      </c>
      <c r="M25" s="40">
        <f t="shared" si="4"/>
        <v>71.31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47.54</v>
      </c>
      <c r="T25" s="54">
        <f t="shared" si="6"/>
        <v>47.54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682</v>
      </c>
      <c r="C27" s="4" t="s">
        <v>667</v>
      </c>
      <c r="D27" s="125"/>
      <c r="E27" s="16" t="s">
        <v>93</v>
      </c>
      <c r="F27" s="56">
        <v>1</v>
      </c>
      <c r="G27" s="17">
        <v>3764</v>
      </c>
      <c r="H27" s="40">
        <f t="shared" si="1"/>
        <v>5194.32</v>
      </c>
      <c r="I27" s="41">
        <f t="shared" si="2"/>
        <v>5194.32</v>
      </c>
      <c r="J27" s="44"/>
      <c r="K27" s="93">
        <f t="shared" si="0"/>
        <v>1</v>
      </c>
      <c r="L27" s="40">
        <f t="shared" si="3"/>
        <v>3116.59</v>
      </c>
      <c r="M27" s="40">
        <f t="shared" si="4"/>
        <v>3116.59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2077.73</v>
      </c>
      <c r="T27" s="54">
        <f t="shared" si="6"/>
        <v>2077.73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683</v>
      </c>
      <c r="C28" s="6" t="s">
        <v>337</v>
      </c>
      <c r="D28" s="125"/>
      <c r="E28" s="8" t="s">
        <v>93</v>
      </c>
      <c r="F28" s="57">
        <v>1</v>
      </c>
      <c r="G28" s="14">
        <v>2189.34</v>
      </c>
      <c r="H28" s="10">
        <f t="shared" si="1"/>
        <v>3021.29</v>
      </c>
      <c r="I28" s="11">
        <f t="shared" si="2"/>
        <v>3021.29</v>
      </c>
      <c r="J28" s="44"/>
      <c r="K28" s="94">
        <f t="shared" si="0"/>
        <v>1</v>
      </c>
      <c r="L28" s="10">
        <f t="shared" si="3"/>
        <v>1510.65</v>
      </c>
      <c r="M28" s="10">
        <f t="shared" si="4"/>
        <v>1510.65</v>
      </c>
      <c r="N28" s="13"/>
      <c r="O28" s="53"/>
      <c r="P28" s="3"/>
      <c r="Q28" s="14"/>
      <c r="R28" s="15">
        <f t="shared" si="9"/>
        <v>0</v>
      </c>
      <c r="S28" s="15">
        <f t="shared" si="5"/>
        <v>1510.64</v>
      </c>
      <c r="T28" s="15">
        <f t="shared" si="6"/>
        <v>1510.64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684</v>
      </c>
      <c r="C29" s="4" t="s">
        <v>176</v>
      </c>
      <c r="D29" s="125"/>
      <c r="E29" s="16" t="s">
        <v>93</v>
      </c>
      <c r="F29" s="56">
        <v>1</v>
      </c>
      <c r="G29" s="17">
        <v>867.04</v>
      </c>
      <c r="H29" s="40">
        <f>ROUND(IF($G$17="USD $", G29*$F$15,G29*$E$15),2)</f>
        <v>1196.52</v>
      </c>
      <c r="I29" s="41">
        <f>ROUND(IF($I$17=$H$17,F29*H29,F29*G29),2)</f>
        <v>1196.52</v>
      </c>
      <c r="J29" s="44"/>
      <c r="K29" s="93">
        <f t="shared" si="0"/>
        <v>1</v>
      </c>
      <c r="L29" s="40">
        <f t="shared" si="3"/>
        <v>598.26</v>
      </c>
      <c r="M29" s="40">
        <f>ROUND((K29*L29),2)</f>
        <v>598.26</v>
      </c>
      <c r="N29" s="18"/>
      <c r="O29" s="53"/>
      <c r="P29" s="1"/>
      <c r="Q29" s="17"/>
      <c r="R29" s="42">
        <f t="shared" si="9"/>
        <v>0</v>
      </c>
      <c r="S29" s="54">
        <f t="shared" si="5"/>
        <v>598.26</v>
      </c>
      <c r="T29" s="54">
        <f t="shared" si="6"/>
        <v>598.26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544</v>
      </c>
      <c r="C30" s="6" t="s">
        <v>545</v>
      </c>
      <c r="D30" s="125"/>
      <c r="E30" s="8" t="s">
        <v>93</v>
      </c>
      <c r="F30" s="57">
        <v>2</v>
      </c>
      <c r="G30" s="14">
        <v>197.41</v>
      </c>
      <c r="H30" s="10">
        <f t="shared" si="1"/>
        <v>272.43</v>
      </c>
      <c r="I30" s="11">
        <f t="shared" si="2"/>
        <v>544.86</v>
      </c>
      <c r="J30" s="44"/>
      <c r="K30" s="94">
        <f t="shared" si="0"/>
        <v>2</v>
      </c>
      <c r="L30" s="10">
        <f t="shared" si="3"/>
        <v>136.22</v>
      </c>
      <c r="M30" s="10">
        <f t="shared" si="4"/>
        <v>272.44</v>
      </c>
      <c r="N30" s="13"/>
      <c r="O30" s="53"/>
      <c r="P30" s="3"/>
      <c r="Q30" s="14"/>
      <c r="R30" s="15">
        <f t="shared" si="9"/>
        <v>0</v>
      </c>
      <c r="S30" s="15">
        <f t="shared" si="5"/>
        <v>136.21</v>
      </c>
      <c r="T30" s="15">
        <f t="shared" si="6"/>
        <v>272.42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685</v>
      </c>
      <c r="C31" s="4" t="s">
        <v>99</v>
      </c>
      <c r="D31" s="125"/>
      <c r="E31" s="16" t="s">
        <v>93</v>
      </c>
      <c r="F31" s="56">
        <v>1</v>
      </c>
      <c r="G31" s="17">
        <v>2233.09</v>
      </c>
      <c r="H31" s="40">
        <f t="shared" si="1"/>
        <v>3081.66</v>
      </c>
      <c r="I31" s="41">
        <f t="shared" si="2"/>
        <v>3081.66</v>
      </c>
      <c r="J31" s="44"/>
      <c r="K31" s="93">
        <f t="shared" si="0"/>
        <v>1</v>
      </c>
      <c r="L31" s="40">
        <f t="shared" si="3"/>
        <v>1540.83</v>
      </c>
      <c r="M31" s="40">
        <f t="shared" si="4"/>
        <v>1540.83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1540.83</v>
      </c>
      <c r="T31" s="54">
        <f t="shared" si="6"/>
        <v>1540.83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686</v>
      </c>
      <c r="C32" s="6" t="s">
        <v>546</v>
      </c>
      <c r="D32" s="125"/>
      <c r="E32" s="8" t="s">
        <v>93</v>
      </c>
      <c r="F32" s="57">
        <v>4</v>
      </c>
      <c r="G32" s="14">
        <v>769.6</v>
      </c>
      <c r="H32" s="10">
        <f t="shared" si="1"/>
        <v>1062.05</v>
      </c>
      <c r="I32" s="11">
        <f t="shared" si="2"/>
        <v>4248.2</v>
      </c>
      <c r="J32" s="44"/>
      <c r="K32" s="94">
        <f t="shared" si="0"/>
        <v>4</v>
      </c>
      <c r="L32" s="10">
        <f t="shared" si="3"/>
        <v>743.44</v>
      </c>
      <c r="M32" s="10">
        <f t="shared" si="4"/>
        <v>2973.76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318.61</v>
      </c>
      <c r="T32" s="15">
        <f t="shared" si="6"/>
        <v>1274.44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951</v>
      </c>
      <c r="C33" s="4" t="s">
        <v>572</v>
      </c>
      <c r="D33" s="125"/>
      <c r="E33" s="16">
        <v>4000</v>
      </c>
      <c r="F33" s="56">
        <v>1</v>
      </c>
      <c r="G33" s="17">
        <v>22148.32</v>
      </c>
      <c r="H33" s="40">
        <f t="shared" si="1"/>
        <v>30564.68</v>
      </c>
      <c r="I33" s="41">
        <f t="shared" si="2"/>
        <v>30564.68</v>
      </c>
      <c r="J33" s="44"/>
      <c r="K33" s="93">
        <f t="shared" si="0"/>
        <v>1</v>
      </c>
      <c r="L33" s="40">
        <f t="shared" si="3"/>
        <v>21395.279999999999</v>
      </c>
      <c r="M33" s="40">
        <f t="shared" si="4"/>
        <v>21395.279999999999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9169.4</v>
      </c>
      <c r="T33" s="54">
        <f t="shared" si="6"/>
        <v>9169.4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409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687</v>
      </c>
      <c r="C36" s="6" t="s">
        <v>110</v>
      </c>
      <c r="D36" s="125"/>
      <c r="E36" s="8" t="s">
        <v>93</v>
      </c>
      <c r="F36" s="57">
        <v>5</v>
      </c>
      <c r="G36" s="14">
        <v>47.43</v>
      </c>
      <c r="H36" s="10">
        <f t="shared" si="1"/>
        <v>65.45</v>
      </c>
      <c r="I36" s="11">
        <f t="shared" si="2"/>
        <v>327.25</v>
      </c>
      <c r="J36" s="44"/>
      <c r="K36" s="94">
        <f t="shared" si="0"/>
        <v>5</v>
      </c>
      <c r="L36" s="10">
        <f t="shared" si="3"/>
        <v>45.82</v>
      </c>
      <c r="M36" s="10">
        <f t="shared" si="4"/>
        <v>229.1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19.63</v>
      </c>
      <c r="T36" s="15">
        <f t="shared" si="6"/>
        <v>98.15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688</v>
      </c>
      <c r="C37" s="4" t="s">
        <v>291</v>
      </c>
      <c r="D37" s="125"/>
      <c r="E37" s="16" t="s">
        <v>93</v>
      </c>
      <c r="F37" s="56">
        <v>5</v>
      </c>
      <c r="G37" s="17">
        <v>29.9</v>
      </c>
      <c r="H37" s="40">
        <f t="shared" si="1"/>
        <v>41.26</v>
      </c>
      <c r="I37" s="41">
        <f t="shared" si="2"/>
        <v>206.3</v>
      </c>
      <c r="J37" s="44"/>
      <c r="K37" s="93">
        <f t="shared" si="0"/>
        <v>5</v>
      </c>
      <c r="L37" s="40">
        <f t="shared" si="3"/>
        <v>28.88</v>
      </c>
      <c r="M37" s="40">
        <f t="shared" si="4"/>
        <v>144.4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12.38</v>
      </c>
      <c r="T37" s="54">
        <f t="shared" si="6"/>
        <v>61.9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689</v>
      </c>
      <c r="C38" s="6" t="s">
        <v>114</v>
      </c>
      <c r="D38" s="125"/>
      <c r="E38" s="8" t="s">
        <v>93</v>
      </c>
      <c r="F38" s="57">
        <v>1</v>
      </c>
      <c r="G38" s="14">
        <v>106.2</v>
      </c>
      <c r="H38" s="10">
        <f t="shared" si="1"/>
        <v>146.56</v>
      </c>
      <c r="I38" s="11">
        <f t="shared" si="2"/>
        <v>146.56</v>
      </c>
      <c r="J38" s="44"/>
      <c r="K38" s="94">
        <f t="shared" si="0"/>
        <v>1</v>
      </c>
      <c r="L38" s="10">
        <f t="shared" si="3"/>
        <v>102.59</v>
      </c>
      <c r="M38" s="10">
        <f t="shared" si="4"/>
        <v>102.59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43.97</v>
      </c>
      <c r="T38" s="15">
        <f t="shared" si="6"/>
        <v>43.97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690</v>
      </c>
      <c r="C39" s="4" t="s">
        <v>157</v>
      </c>
      <c r="D39" s="125"/>
      <c r="E39" s="16" t="s">
        <v>93</v>
      </c>
      <c r="F39" s="56">
        <v>2</v>
      </c>
      <c r="G39" s="17">
        <v>423.69</v>
      </c>
      <c r="H39" s="40">
        <f t="shared" si="1"/>
        <v>584.69000000000005</v>
      </c>
      <c r="I39" s="41">
        <f t="shared" si="2"/>
        <v>1169.3800000000001</v>
      </c>
      <c r="J39" s="44"/>
      <c r="K39" s="93">
        <f t="shared" si="0"/>
        <v>2</v>
      </c>
      <c r="L39" s="40">
        <f t="shared" si="3"/>
        <v>409.28</v>
      </c>
      <c r="M39" s="40">
        <f t="shared" si="4"/>
        <v>818.56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175.41</v>
      </c>
      <c r="T39" s="54">
        <f t="shared" si="6"/>
        <v>350.82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33</v>
      </c>
      <c r="G49" s="83">
        <f>SUM(G18:G48)</f>
        <v>33464.5</v>
      </c>
      <c r="H49" s="84">
        <f>SUM(H18:H48)</f>
        <v>46181.02</v>
      </c>
      <c r="I49" s="85">
        <f>SUM(I18:I48)</f>
        <v>50651.13</v>
      </c>
      <c r="J49" s="86"/>
      <c r="K49" s="87">
        <f>SUM(K18:K48)</f>
        <v>33</v>
      </c>
      <c r="L49" s="84">
        <f>SUM(L18:L48)</f>
        <v>30148.019999999997</v>
      </c>
      <c r="M49" s="85">
        <f>SUM(M18:M48)</f>
        <v>33222.639999999999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16032.999999999998</v>
      </c>
      <c r="T49" s="85">
        <f>SUM(T18:T48)</f>
        <v>17428.490000000005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0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showInputMessage="1" showErrorMessage="1" sqref="E18:E48" xr:uid="{861AC21E-1222-4652-9F65-6EC7D4FC01BD}">
      <formula1>$Z$18:$Z$29</formula1>
    </dataValidation>
    <dataValidation type="list" allowBlank="1" showInputMessage="1" showErrorMessage="1" sqref="J13" xr:uid="{1528AE2B-0A61-4418-8AA3-5A444E12F9F6}">
      <formula1>$L$9:$L$9</formula1>
    </dataValidation>
    <dataValidation type="list" allowBlank="1" showInputMessage="1" showErrorMessage="1" sqref="I13" xr:uid="{D5AC6E33-FDDF-42CE-AA72-329385AEE0E5}">
      <formula1>$Y$13:$Y$14</formula1>
    </dataValidation>
    <dataValidation type="list" allowBlank="1" showInputMessage="1" showErrorMessage="1" sqref="G17 L17 Q17 Q14" xr:uid="{BEAB7FBF-1860-4E94-B835-7DDAFE5B46D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9189-CAA9-44E1-B99C-AB5D26BFEDA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31" sqref="C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691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60570.080000000002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31944.300000000003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28625.78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692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0.47260594669843592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693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28625.78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31944.300000000003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695</v>
      </c>
      <c r="C19" s="4" t="s">
        <v>79</v>
      </c>
      <c r="D19" s="125"/>
      <c r="E19" s="16">
        <v>500</v>
      </c>
      <c r="F19" s="56">
        <v>1</v>
      </c>
      <c r="G19" s="17">
        <v>44.56</v>
      </c>
      <c r="H19" s="40">
        <f t="shared" ref="H19:H48" si="1">ROUND(IF($G$17="USD $", G19*$F$15,G19*$E$15),2)</f>
        <v>61.49</v>
      </c>
      <c r="I19" s="41">
        <f t="shared" ref="I19:I48" si="2">ROUND(IF($I$17=$H$17,F19*H19,F19*G19),2)</f>
        <v>61.49</v>
      </c>
      <c r="J19" s="44"/>
      <c r="K19" s="93">
        <f t="shared" si="0"/>
        <v>1</v>
      </c>
      <c r="L19" s="40">
        <f t="shared" ref="L19:L48" si="3">ROUND(IF($L$17=$G$17,G19*($M$14-N19),H19*($M$14-N19)),2)</f>
        <v>30.75</v>
      </c>
      <c r="M19" s="40">
        <f t="shared" ref="M19:M48" si="4">ROUND((K19*L19),2)</f>
        <v>30.75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30.74</v>
      </c>
      <c r="T19" s="54">
        <f t="shared" ref="T19:T48" si="6">ROUND(I19-M19,2)</f>
        <v>30.74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531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697</v>
      </c>
      <c r="C21" s="4" t="s">
        <v>698</v>
      </c>
      <c r="D21" s="125"/>
      <c r="E21" s="16">
        <v>500</v>
      </c>
      <c r="F21" s="56">
        <v>1</v>
      </c>
      <c r="G21" s="17">
        <v>13.09</v>
      </c>
      <c r="H21" s="40">
        <f t="shared" si="1"/>
        <v>18.059999999999999</v>
      </c>
      <c r="I21" s="41">
        <f t="shared" si="2"/>
        <v>18.059999999999999</v>
      </c>
      <c r="J21" s="44"/>
      <c r="K21" s="93">
        <f t="shared" si="0"/>
        <v>1</v>
      </c>
      <c r="L21" s="40">
        <f t="shared" si="3"/>
        <v>9.0299999999999994</v>
      </c>
      <c r="M21" s="40">
        <f t="shared" si="4"/>
        <v>9.0299999999999994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9.0299999999999994</v>
      </c>
      <c r="T21" s="54">
        <f t="shared" si="6"/>
        <v>9.0299999999999994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700</v>
      </c>
      <c r="D22" s="125"/>
      <c r="E22" s="8">
        <v>500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701</v>
      </c>
      <c r="C23" s="4" t="s">
        <v>473</v>
      </c>
      <c r="D23" s="125"/>
      <c r="E23" s="16">
        <v>1000</v>
      </c>
      <c r="F23" s="56">
        <v>1</v>
      </c>
      <c r="G23" s="17">
        <v>43.63</v>
      </c>
      <c r="H23" s="40">
        <f t="shared" si="1"/>
        <v>60.21</v>
      </c>
      <c r="I23" s="41">
        <f t="shared" si="2"/>
        <v>60.21</v>
      </c>
      <c r="J23" s="44"/>
      <c r="K23" s="93">
        <f t="shared" si="0"/>
        <v>1</v>
      </c>
      <c r="L23" s="40">
        <f t="shared" si="3"/>
        <v>30.11</v>
      </c>
      <c r="M23" s="40">
        <f t="shared" si="4"/>
        <v>30.11</v>
      </c>
      <c r="N23" s="18"/>
      <c r="O23" s="53"/>
      <c r="P23" s="1"/>
      <c r="Q23" s="17"/>
      <c r="R23" s="42">
        <f t="shared" si="9"/>
        <v>0</v>
      </c>
      <c r="S23" s="54">
        <f t="shared" si="5"/>
        <v>30.1</v>
      </c>
      <c r="T23" s="54">
        <f t="shared" si="6"/>
        <v>30.1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1000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703</v>
      </c>
      <c r="C25" s="4" t="s">
        <v>81</v>
      </c>
      <c r="D25" s="125"/>
      <c r="E25" s="16">
        <v>1000</v>
      </c>
      <c r="F25" s="56">
        <v>1</v>
      </c>
      <c r="G25" s="17">
        <v>15.92</v>
      </c>
      <c r="H25" s="40">
        <f t="shared" si="1"/>
        <v>21.97</v>
      </c>
      <c r="I25" s="41">
        <f t="shared" si="2"/>
        <v>21.97</v>
      </c>
      <c r="J25" s="44"/>
      <c r="K25" s="93">
        <f t="shared" si="0"/>
        <v>1</v>
      </c>
      <c r="L25" s="40">
        <f t="shared" si="3"/>
        <v>10.99</v>
      </c>
      <c r="M25" s="40">
        <f t="shared" si="4"/>
        <v>10.99</v>
      </c>
      <c r="N25" s="18"/>
      <c r="O25" s="53"/>
      <c r="P25" s="1"/>
      <c r="Q25" s="17"/>
      <c r="R25" s="42">
        <f t="shared" si="9"/>
        <v>0</v>
      </c>
      <c r="S25" s="54">
        <f t="shared" si="5"/>
        <v>10.98</v>
      </c>
      <c r="T25" s="54">
        <f t="shared" si="6"/>
        <v>10.98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704</v>
      </c>
      <c r="C26" s="6" t="s">
        <v>84</v>
      </c>
      <c r="D26" s="125"/>
      <c r="E26" s="8">
        <v>1000</v>
      </c>
      <c r="F26" s="57">
        <v>1</v>
      </c>
      <c r="G26" s="14">
        <v>76.040000000000006</v>
      </c>
      <c r="H26" s="10">
        <f t="shared" si="1"/>
        <v>104.94</v>
      </c>
      <c r="I26" s="11">
        <f t="shared" si="2"/>
        <v>104.94</v>
      </c>
      <c r="J26" s="44"/>
      <c r="K26" s="94">
        <f t="shared" si="0"/>
        <v>1</v>
      </c>
      <c r="L26" s="10">
        <f t="shared" si="3"/>
        <v>62.96</v>
      </c>
      <c r="M26" s="10">
        <f t="shared" si="4"/>
        <v>62.96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41.98</v>
      </c>
      <c r="T26" s="15">
        <f t="shared" si="6"/>
        <v>41.98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705</v>
      </c>
      <c r="C27" s="4" t="s">
        <v>86</v>
      </c>
      <c r="D27" s="125"/>
      <c r="E27" s="16">
        <v>1000</v>
      </c>
      <c r="F27" s="56">
        <v>1</v>
      </c>
      <c r="G27" s="17">
        <v>47.67</v>
      </c>
      <c r="H27" s="40">
        <f t="shared" si="1"/>
        <v>65.78</v>
      </c>
      <c r="I27" s="41">
        <f t="shared" si="2"/>
        <v>65.78</v>
      </c>
      <c r="J27" s="44"/>
      <c r="K27" s="93">
        <f t="shared" si="0"/>
        <v>1</v>
      </c>
      <c r="L27" s="40">
        <f t="shared" si="3"/>
        <v>39.47</v>
      </c>
      <c r="M27" s="40">
        <f t="shared" si="4"/>
        <v>39.47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26.31</v>
      </c>
      <c r="T27" s="54">
        <f t="shared" si="6"/>
        <v>26.31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706</v>
      </c>
      <c r="C28" s="6" t="s">
        <v>88</v>
      </c>
      <c r="D28" s="125"/>
      <c r="E28" s="8">
        <v>1000</v>
      </c>
      <c r="F28" s="57">
        <v>1</v>
      </c>
      <c r="G28" s="14">
        <v>15.24</v>
      </c>
      <c r="H28" s="10">
        <f t="shared" si="1"/>
        <v>21.03</v>
      </c>
      <c r="I28" s="11">
        <f t="shared" si="2"/>
        <v>21.03</v>
      </c>
      <c r="J28" s="44"/>
      <c r="K28" s="94">
        <f t="shared" si="0"/>
        <v>1</v>
      </c>
      <c r="L28" s="10">
        <f t="shared" si="3"/>
        <v>12.62</v>
      </c>
      <c r="M28" s="10">
        <f t="shared" si="4"/>
        <v>12.62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8.41</v>
      </c>
      <c r="T28" s="15">
        <f t="shared" si="6"/>
        <v>8.41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707</v>
      </c>
      <c r="C29" s="4" t="s">
        <v>88</v>
      </c>
      <c r="D29" s="125"/>
      <c r="E29" s="16">
        <v>1000</v>
      </c>
      <c r="F29" s="56">
        <v>1</v>
      </c>
      <c r="G29" s="17">
        <v>19.23</v>
      </c>
      <c r="H29" s="40">
        <f>ROUND(IF($G$17="USD $", G29*$F$15,G29*$E$15),2)</f>
        <v>26.54</v>
      </c>
      <c r="I29" s="41">
        <f>ROUND(IF($I$17=$H$17,F29*H29,F29*G29),2)</f>
        <v>26.54</v>
      </c>
      <c r="J29" s="44"/>
      <c r="K29" s="93">
        <f t="shared" si="0"/>
        <v>1</v>
      </c>
      <c r="L29" s="40">
        <f t="shared" si="3"/>
        <v>15.92</v>
      </c>
      <c r="M29" s="40">
        <f>ROUND((K29*L29),2)</f>
        <v>15.92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10.62</v>
      </c>
      <c r="T29" s="54">
        <f t="shared" si="6"/>
        <v>10.62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708</v>
      </c>
      <c r="C30" s="6" t="s">
        <v>596</v>
      </c>
      <c r="D30" s="125"/>
      <c r="E30" s="8" t="s">
        <v>93</v>
      </c>
      <c r="F30" s="57">
        <v>1</v>
      </c>
      <c r="G30" s="14">
        <v>3539.03</v>
      </c>
      <c r="H30" s="10">
        <f t="shared" si="1"/>
        <v>4883.8599999999997</v>
      </c>
      <c r="I30" s="11">
        <f t="shared" si="2"/>
        <v>4883.8599999999997</v>
      </c>
      <c r="J30" s="44"/>
      <c r="K30" s="94">
        <f t="shared" si="0"/>
        <v>1</v>
      </c>
      <c r="L30" s="10">
        <f t="shared" si="3"/>
        <v>2441.9299999999998</v>
      </c>
      <c r="M30" s="10">
        <f t="shared" si="4"/>
        <v>2441.9299999999998</v>
      </c>
      <c r="N30" s="13"/>
      <c r="O30" s="53"/>
      <c r="P30" s="3"/>
      <c r="Q30" s="14"/>
      <c r="R30" s="15">
        <f t="shared" si="9"/>
        <v>0</v>
      </c>
      <c r="S30" s="15">
        <f t="shared" si="5"/>
        <v>2441.9299999999998</v>
      </c>
      <c r="T30" s="15">
        <f t="shared" si="6"/>
        <v>2441.9299999999998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710</v>
      </c>
      <c r="D31" s="125"/>
      <c r="E31" s="16" t="s">
        <v>93</v>
      </c>
      <c r="F31" s="56">
        <v>2</v>
      </c>
      <c r="G31" s="17">
        <v>221.18</v>
      </c>
      <c r="H31" s="40">
        <f t="shared" si="1"/>
        <v>305.23</v>
      </c>
      <c r="I31" s="41">
        <f t="shared" si="2"/>
        <v>610.46</v>
      </c>
      <c r="J31" s="44"/>
      <c r="K31" s="93">
        <f t="shared" si="0"/>
        <v>2</v>
      </c>
      <c r="L31" s="40">
        <f t="shared" si="3"/>
        <v>152.62</v>
      </c>
      <c r="M31" s="40">
        <f t="shared" si="4"/>
        <v>305.24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305.22000000000003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711</v>
      </c>
      <c r="C32" s="6" t="s">
        <v>99</v>
      </c>
      <c r="D32" s="125"/>
      <c r="E32" s="8" t="s">
        <v>93</v>
      </c>
      <c r="F32" s="57">
        <v>1</v>
      </c>
      <c r="G32" s="14">
        <v>1688.94</v>
      </c>
      <c r="H32" s="10">
        <f t="shared" si="1"/>
        <v>2330.7399999999998</v>
      </c>
      <c r="I32" s="11">
        <f t="shared" si="2"/>
        <v>2330.7399999999998</v>
      </c>
      <c r="J32" s="44"/>
      <c r="K32" s="94">
        <f t="shared" si="0"/>
        <v>1</v>
      </c>
      <c r="L32" s="10">
        <f t="shared" si="3"/>
        <v>1165.3699999999999</v>
      </c>
      <c r="M32" s="10">
        <f t="shared" si="4"/>
        <v>1165.3699999999999</v>
      </c>
      <c r="N32" s="13"/>
      <c r="O32" s="53"/>
      <c r="P32" s="3"/>
      <c r="Q32" s="14"/>
      <c r="R32" s="15">
        <f t="shared" si="9"/>
        <v>0</v>
      </c>
      <c r="S32" s="15">
        <f t="shared" si="5"/>
        <v>1165.3699999999999</v>
      </c>
      <c r="T32" s="15">
        <f t="shared" si="6"/>
        <v>1165.3699999999999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712</v>
      </c>
      <c r="C33" s="4" t="s">
        <v>546</v>
      </c>
      <c r="D33" s="125"/>
      <c r="E33" s="16" t="s">
        <v>93</v>
      </c>
      <c r="F33" s="56">
        <v>6</v>
      </c>
      <c r="G33" s="17">
        <v>549.16</v>
      </c>
      <c r="H33" s="40">
        <f t="shared" si="1"/>
        <v>757.84</v>
      </c>
      <c r="I33" s="41">
        <f t="shared" si="2"/>
        <v>4547.04</v>
      </c>
      <c r="J33" s="44"/>
      <c r="K33" s="93">
        <f t="shared" si="0"/>
        <v>6</v>
      </c>
      <c r="L33" s="40">
        <f t="shared" si="3"/>
        <v>530.49</v>
      </c>
      <c r="M33" s="40">
        <f t="shared" si="4"/>
        <v>3182.94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227.35</v>
      </c>
      <c r="T33" s="54">
        <f t="shared" si="6"/>
        <v>1364.1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4000</v>
      </c>
      <c r="F34" s="57">
        <v>4</v>
      </c>
      <c r="G34" s="14">
        <v>7917.94</v>
      </c>
      <c r="H34" s="10">
        <f t="shared" si="1"/>
        <v>10926.76</v>
      </c>
      <c r="I34" s="11">
        <f t="shared" si="2"/>
        <v>43707.040000000001</v>
      </c>
      <c r="J34" s="44"/>
      <c r="K34" s="94">
        <f t="shared" si="0"/>
        <v>4</v>
      </c>
      <c r="L34" s="10">
        <f t="shared" si="3"/>
        <v>5463.38</v>
      </c>
      <c r="M34" s="10">
        <f t="shared" si="4"/>
        <v>21853.52</v>
      </c>
      <c r="N34" s="13"/>
      <c r="O34" s="53"/>
      <c r="P34" s="3"/>
      <c r="Q34" s="14"/>
      <c r="R34" s="15">
        <f t="shared" si="9"/>
        <v>0</v>
      </c>
      <c r="S34" s="15">
        <f t="shared" si="5"/>
        <v>5463.38</v>
      </c>
      <c r="T34" s="15">
        <f t="shared" si="6"/>
        <v>21853.52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409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713</v>
      </c>
      <c r="C36" s="6" t="s">
        <v>714</v>
      </c>
      <c r="D36" s="125"/>
      <c r="E36" s="8" t="s">
        <v>93</v>
      </c>
      <c r="F36" s="57">
        <v>6</v>
      </c>
      <c r="G36" s="14">
        <v>158.03</v>
      </c>
      <c r="H36" s="10">
        <f t="shared" si="1"/>
        <v>218.08</v>
      </c>
      <c r="I36" s="11">
        <f t="shared" si="2"/>
        <v>1308.48</v>
      </c>
      <c r="J36" s="44"/>
      <c r="K36" s="94">
        <f t="shared" si="0"/>
        <v>6</v>
      </c>
      <c r="L36" s="10">
        <f t="shared" si="3"/>
        <v>152.66</v>
      </c>
      <c r="M36" s="10">
        <f t="shared" si="4"/>
        <v>915.96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65.42</v>
      </c>
      <c r="T36" s="15">
        <f t="shared" si="6"/>
        <v>392.52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715</v>
      </c>
      <c r="C37" s="4" t="s">
        <v>291</v>
      </c>
      <c r="D37" s="125"/>
      <c r="E37" s="16" t="s">
        <v>93</v>
      </c>
      <c r="F37" s="56">
        <v>8</v>
      </c>
      <c r="G37" s="17">
        <v>66.180000000000007</v>
      </c>
      <c r="H37" s="40">
        <f t="shared" si="1"/>
        <v>91.33</v>
      </c>
      <c r="I37" s="41">
        <f t="shared" si="2"/>
        <v>730.64</v>
      </c>
      <c r="J37" s="44"/>
      <c r="K37" s="93">
        <f t="shared" si="0"/>
        <v>8</v>
      </c>
      <c r="L37" s="40">
        <f t="shared" si="3"/>
        <v>63.93</v>
      </c>
      <c r="M37" s="40">
        <f t="shared" si="4"/>
        <v>511.44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27.4</v>
      </c>
      <c r="T37" s="54">
        <f t="shared" si="6"/>
        <v>219.2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114</v>
      </c>
      <c r="D38" s="125"/>
      <c r="E38" s="8" t="s">
        <v>93</v>
      </c>
      <c r="F38" s="57">
        <v>7</v>
      </c>
      <c r="G38" s="14">
        <v>116.02</v>
      </c>
      <c r="H38" s="10">
        <f t="shared" si="1"/>
        <v>160.11000000000001</v>
      </c>
      <c r="I38" s="11">
        <f t="shared" si="2"/>
        <v>1120.77</v>
      </c>
      <c r="J38" s="44"/>
      <c r="K38" s="94">
        <f t="shared" si="0"/>
        <v>7</v>
      </c>
      <c r="L38" s="10">
        <f t="shared" si="3"/>
        <v>112.08</v>
      </c>
      <c r="M38" s="10">
        <f t="shared" si="4"/>
        <v>784.56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48.03</v>
      </c>
      <c r="T38" s="15">
        <f t="shared" si="6"/>
        <v>336.21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717</v>
      </c>
      <c r="C39" s="4" t="s">
        <v>718</v>
      </c>
      <c r="D39" s="125"/>
      <c r="E39" s="16" t="s">
        <v>93</v>
      </c>
      <c r="F39" s="56">
        <v>2</v>
      </c>
      <c r="G39" s="17">
        <v>173.86</v>
      </c>
      <c r="H39" s="40">
        <f t="shared" si="1"/>
        <v>239.93</v>
      </c>
      <c r="I39" s="41">
        <f t="shared" si="2"/>
        <v>479.86</v>
      </c>
      <c r="J39" s="44"/>
      <c r="K39" s="93">
        <f t="shared" si="0"/>
        <v>2</v>
      </c>
      <c r="L39" s="40">
        <f t="shared" si="3"/>
        <v>167.95</v>
      </c>
      <c r="M39" s="40">
        <f t="shared" si="4"/>
        <v>335.9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71.98</v>
      </c>
      <c r="T39" s="54">
        <f t="shared" si="6"/>
        <v>143.96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49</v>
      </c>
      <c r="G49" s="83">
        <f>SUM(G18:G48)</f>
        <v>15047.150000000003</v>
      </c>
      <c r="H49" s="84">
        <f>SUM(H18:H48)</f>
        <v>20765.070000000003</v>
      </c>
      <c r="I49" s="85">
        <f>SUM(I18:I48)</f>
        <v>60570.080000000002</v>
      </c>
      <c r="J49" s="86"/>
      <c r="K49" s="87">
        <f>SUM(K18:K48)</f>
        <v>49</v>
      </c>
      <c r="L49" s="84">
        <f>SUM(L18:L48)</f>
        <v>10697.85</v>
      </c>
      <c r="M49" s="85">
        <f>SUM(M18:M48)</f>
        <v>31944.300000000003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10067.219999999999</v>
      </c>
      <c r="T49" s="85">
        <f>SUM(T18:T48)</f>
        <v>28625.78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0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showInputMessage="1" showErrorMessage="1" sqref="E18:E48" xr:uid="{3964FFB2-D6F0-49E0-8722-734541F8706A}">
      <formula1>$Z$18:$Z$29</formula1>
    </dataValidation>
    <dataValidation type="list" allowBlank="1" showInputMessage="1" showErrorMessage="1" sqref="J13" xr:uid="{02DA00A9-D789-4EAE-997F-0A7DC0C5A4B5}">
      <formula1>$L$9:$L$9</formula1>
    </dataValidation>
    <dataValidation type="list" allowBlank="1" showInputMessage="1" showErrorMessage="1" sqref="I13" xr:uid="{43330CF1-907D-470E-9FED-7867B86F0285}">
      <formula1>$Y$13:$Y$14</formula1>
    </dataValidation>
    <dataValidation type="list" allowBlank="1" showInputMessage="1" showErrorMessage="1" sqref="G17 L17 Q17 Q14" xr:uid="{4F3B2F3A-3F79-4EFC-8FDD-BA70379CC12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CDCD-9F15-40EB-B1B5-7FBFD707F15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719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81731.17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44050.090000000004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37681.079999999994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720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0.46103683576290411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721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37681.079999999994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44050.090000000004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1000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724</v>
      </c>
      <c r="C20" s="6" t="s">
        <v>531</v>
      </c>
      <c r="D20" s="125"/>
      <c r="E20" s="8">
        <v>1000</v>
      </c>
      <c r="F20" s="57">
        <v>1</v>
      </c>
      <c r="G20" s="14">
        <v>42.23</v>
      </c>
      <c r="H20" s="10">
        <f t="shared" si="1"/>
        <v>58.28</v>
      </c>
      <c r="I20" s="11">
        <f t="shared" si="2"/>
        <v>58.28</v>
      </c>
      <c r="J20" s="44"/>
      <c r="K20" s="94">
        <f t="shared" si="0"/>
        <v>1</v>
      </c>
      <c r="L20" s="10">
        <f t="shared" si="3"/>
        <v>29.14</v>
      </c>
      <c r="M20" s="10">
        <f t="shared" si="4"/>
        <v>29.14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29.14</v>
      </c>
      <c r="T20" s="15">
        <f t="shared" si="6"/>
        <v>29.14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725</v>
      </c>
      <c r="C21" s="4" t="s">
        <v>81</v>
      </c>
      <c r="D21" s="125"/>
      <c r="E21" s="16">
        <v>4000</v>
      </c>
      <c r="F21" s="56">
        <v>1</v>
      </c>
      <c r="G21" s="17">
        <v>146.43</v>
      </c>
      <c r="H21" s="40">
        <f t="shared" si="1"/>
        <v>202.07</v>
      </c>
      <c r="I21" s="41">
        <f t="shared" si="2"/>
        <v>202.07</v>
      </c>
      <c r="J21" s="44"/>
      <c r="K21" s="93">
        <f t="shared" si="0"/>
        <v>1</v>
      </c>
      <c r="L21" s="40">
        <f t="shared" si="3"/>
        <v>101.04</v>
      </c>
      <c r="M21" s="40">
        <f t="shared" si="4"/>
        <v>101.04</v>
      </c>
      <c r="N21" s="18"/>
      <c r="O21" s="53"/>
      <c r="P21" s="1"/>
      <c r="Q21" s="17"/>
      <c r="R21" s="42">
        <f t="shared" si="9"/>
        <v>0</v>
      </c>
      <c r="S21" s="54">
        <f t="shared" si="5"/>
        <v>101.03</v>
      </c>
      <c r="T21" s="54">
        <f t="shared" si="6"/>
        <v>101.03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1000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1000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728</v>
      </c>
      <c r="C24" s="6" t="s">
        <v>84</v>
      </c>
      <c r="D24" s="125"/>
      <c r="E24" s="8">
        <v>1000</v>
      </c>
      <c r="F24" s="57">
        <v>1</v>
      </c>
      <c r="G24" s="14">
        <v>67.08</v>
      </c>
      <c r="H24" s="10">
        <f t="shared" si="1"/>
        <v>92.57</v>
      </c>
      <c r="I24" s="11">
        <f t="shared" si="2"/>
        <v>92.57</v>
      </c>
      <c r="J24" s="44"/>
      <c r="K24" s="94">
        <f t="shared" si="0"/>
        <v>1</v>
      </c>
      <c r="L24" s="10">
        <f t="shared" si="3"/>
        <v>55.54</v>
      </c>
      <c r="M24" s="10">
        <f t="shared" si="4"/>
        <v>55.54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37.03</v>
      </c>
      <c r="T24" s="15">
        <f t="shared" si="6"/>
        <v>37.03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729</v>
      </c>
      <c r="C25" s="4" t="s">
        <v>86</v>
      </c>
      <c r="D25" s="125"/>
      <c r="E25" s="16">
        <v>1000</v>
      </c>
      <c r="F25" s="56">
        <v>1</v>
      </c>
      <c r="G25" s="17">
        <v>54.4</v>
      </c>
      <c r="H25" s="40">
        <f t="shared" si="1"/>
        <v>75.069999999999993</v>
      </c>
      <c r="I25" s="41">
        <f t="shared" si="2"/>
        <v>75.069999999999993</v>
      </c>
      <c r="J25" s="44"/>
      <c r="K25" s="93">
        <f t="shared" si="0"/>
        <v>1</v>
      </c>
      <c r="L25" s="40">
        <f t="shared" si="3"/>
        <v>45.04</v>
      </c>
      <c r="M25" s="40">
        <f t="shared" si="4"/>
        <v>45.04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30.03</v>
      </c>
      <c r="T25" s="54">
        <f t="shared" si="6"/>
        <v>30.03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706</v>
      </c>
      <c r="C26" s="6" t="s">
        <v>88</v>
      </c>
      <c r="D26" s="125"/>
      <c r="E26" s="8">
        <v>1000</v>
      </c>
      <c r="F26" s="57">
        <v>1</v>
      </c>
      <c r="G26" s="14">
        <v>15.24</v>
      </c>
      <c r="H26" s="10">
        <f t="shared" si="1"/>
        <v>21.03</v>
      </c>
      <c r="I26" s="11">
        <f t="shared" si="2"/>
        <v>21.03</v>
      </c>
      <c r="J26" s="44"/>
      <c r="K26" s="94">
        <f t="shared" si="0"/>
        <v>1</v>
      </c>
      <c r="L26" s="10">
        <f t="shared" si="3"/>
        <v>12.62</v>
      </c>
      <c r="M26" s="10">
        <f t="shared" si="4"/>
        <v>12.62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8.41</v>
      </c>
      <c r="T26" s="15">
        <f t="shared" si="6"/>
        <v>8.41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730</v>
      </c>
      <c r="C28" s="6" t="s">
        <v>91</v>
      </c>
      <c r="D28" s="125"/>
      <c r="E28" s="8" t="s">
        <v>93</v>
      </c>
      <c r="F28" s="57">
        <v>1</v>
      </c>
      <c r="G28" s="14">
        <v>122.33</v>
      </c>
      <c r="H28" s="10">
        <f t="shared" si="1"/>
        <v>168.82</v>
      </c>
      <c r="I28" s="11">
        <f t="shared" si="2"/>
        <v>168.82</v>
      </c>
      <c r="J28" s="44"/>
      <c r="K28" s="94">
        <f t="shared" si="0"/>
        <v>1</v>
      </c>
      <c r="L28" s="10">
        <f t="shared" si="3"/>
        <v>101.29</v>
      </c>
      <c r="M28" s="10">
        <f t="shared" si="4"/>
        <v>101.29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67.53</v>
      </c>
      <c r="T28" s="15">
        <f t="shared" si="6"/>
        <v>67.53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731</v>
      </c>
      <c r="C30" s="6" t="s">
        <v>539</v>
      </c>
      <c r="D30" s="125"/>
      <c r="E30" s="8" t="s">
        <v>93</v>
      </c>
      <c r="F30" s="57">
        <v>1</v>
      </c>
      <c r="G30" s="14">
        <v>4103.78</v>
      </c>
      <c r="H30" s="10">
        <f t="shared" si="1"/>
        <v>5663.22</v>
      </c>
      <c r="I30" s="11">
        <f t="shared" si="2"/>
        <v>5663.22</v>
      </c>
      <c r="J30" s="44"/>
      <c r="K30" s="94">
        <f t="shared" si="0"/>
        <v>1</v>
      </c>
      <c r="L30" s="10">
        <f t="shared" si="3"/>
        <v>3397.93</v>
      </c>
      <c r="M30" s="10">
        <f t="shared" si="4"/>
        <v>3397.93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2265.29</v>
      </c>
      <c r="T30" s="15">
        <f t="shared" si="6"/>
        <v>2265.29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732</v>
      </c>
      <c r="C31" s="4" t="s">
        <v>540</v>
      </c>
      <c r="D31" s="125"/>
      <c r="E31" s="16" t="s">
        <v>93</v>
      </c>
      <c r="F31" s="56">
        <v>1</v>
      </c>
      <c r="G31" s="17">
        <v>3211.4</v>
      </c>
      <c r="H31" s="40">
        <f t="shared" si="1"/>
        <v>4431.7299999999996</v>
      </c>
      <c r="I31" s="41">
        <f t="shared" si="2"/>
        <v>4431.7299999999996</v>
      </c>
      <c r="J31" s="44"/>
      <c r="K31" s="93">
        <f t="shared" si="0"/>
        <v>1</v>
      </c>
      <c r="L31" s="40">
        <f t="shared" si="3"/>
        <v>2659.04</v>
      </c>
      <c r="M31" s="40">
        <f t="shared" si="4"/>
        <v>2659.04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1772.69</v>
      </c>
      <c r="T31" s="54">
        <f t="shared" si="6"/>
        <v>1772.69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733</v>
      </c>
      <c r="C32" s="6" t="s">
        <v>541</v>
      </c>
      <c r="D32" s="125"/>
      <c r="E32" s="8" t="s">
        <v>93</v>
      </c>
      <c r="F32" s="57">
        <v>1</v>
      </c>
      <c r="G32" s="14">
        <v>2835.63</v>
      </c>
      <c r="H32" s="10">
        <f t="shared" si="1"/>
        <v>3913.17</v>
      </c>
      <c r="I32" s="11">
        <f t="shared" si="2"/>
        <v>3913.17</v>
      </c>
      <c r="J32" s="44"/>
      <c r="K32" s="94">
        <f t="shared" si="0"/>
        <v>1</v>
      </c>
      <c r="L32" s="10">
        <f t="shared" si="3"/>
        <v>2347.9</v>
      </c>
      <c r="M32" s="10">
        <f t="shared" si="4"/>
        <v>2347.9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1565.27</v>
      </c>
      <c r="T32" s="15">
        <f t="shared" si="6"/>
        <v>1565.27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734</v>
      </c>
      <c r="C33" s="4" t="s">
        <v>649</v>
      </c>
      <c r="D33" s="125"/>
      <c r="E33" s="16" t="s">
        <v>93</v>
      </c>
      <c r="F33" s="56">
        <v>1</v>
      </c>
      <c r="G33" s="17">
        <v>5840.4</v>
      </c>
      <c r="H33" s="40">
        <f t="shared" si="1"/>
        <v>8059.75</v>
      </c>
      <c r="I33" s="41">
        <f t="shared" si="2"/>
        <v>8059.75</v>
      </c>
      <c r="J33" s="44"/>
      <c r="K33" s="93">
        <f t="shared" si="0"/>
        <v>1</v>
      </c>
      <c r="L33" s="40">
        <f t="shared" si="3"/>
        <v>4029.88</v>
      </c>
      <c r="M33" s="40">
        <f t="shared" si="4"/>
        <v>4029.88</v>
      </c>
      <c r="N33" s="18"/>
      <c r="O33" s="53"/>
      <c r="P33" s="1"/>
      <c r="Q33" s="17"/>
      <c r="R33" s="42">
        <f t="shared" si="9"/>
        <v>0</v>
      </c>
      <c r="S33" s="54">
        <f t="shared" si="5"/>
        <v>4029.87</v>
      </c>
      <c r="T33" s="54">
        <f t="shared" si="6"/>
        <v>4029.87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709</v>
      </c>
      <c r="C34" s="6" t="s">
        <v>848</v>
      </c>
      <c r="D34" s="125"/>
      <c r="E34" s="8" t="s">
        <v>93</v>
      </c>
      <c r="F34" s="57">
        <v>2</v>
      </c>
      <c r="G34" s="14">
        <v>221.18</v>
      </c>
      <c r="H34" s="10">
        <f t="shared" si="1"/>
        <v>305.23</v>
      </c>
      <c r="I34" s="11">
        <f t="shared" si="2"/>
        <v>610.46</v>
      </c>
      <c r="J34" s="44"/>
      <c r="K34" s="94">
        <f t="shared" si="0"/>
        <v>2</v>
      </c>
      <c r="L34" s="10">
        <f t="shared" si="3"/>
        <v>152.62</v>
      </c>
      <c r="M34" s="10">
        <f t="shared" si="4"/>
        <v>305.24</v>
      </c>
      <c r="N34" s="13"/>
      <c r="O34" s="53"/>
      <c r="P34" s="3"/>
      <c r="Q34" s="14"/>
      <c r="R34" s="15">
        <f t="shared" si="9"/>
        <v>0</v>
      </c>
      <c r="S34" s="15">
        <f t="shared" si="5"/>
        <v>152.61000000000001</v>
      </c>
      <c r="T34" s="15">
        <f t="shared" si="6"/>
        <v>305.22000000000003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735</v>
      </c>
      <c r="C35" s="4" t="s">
        <v>99</v>
      </c>
      <c r="D35" s="125"/>
      <c r="E35" s="16" t="s">
        <v>93</v>
      </c>
      <c r="F35" s="56">
        <v>1</v>
      </c>
      <c r="G35" s="17">
        <v>4108.84</v>
      </c>
      <c r="H35" s="40">
        <f t="shared" si="1"/>
        <v>5670.2</v>
      </c>
      <c r="I35" s="41">
        <f t="shared" si="2"/>
        <v>5670.2</v>
      </c>
      <c r="J35" s="44"/>
      <c r="K35" s="93">
        <f t="shared" si="0"/>
        <v>1</v>
      </c>
      <c r="L35" s="40">
        <f t="shared" si="3"/>
        <v>2835.1</v>
      </c>
      <c r="M35" s="40">
        <f t="shared" si="4"/>
        <v>2835.1</v>
      </c>
      <c r="N35" s="18"/>
      <c r="O35" s="53"/>
      <c r="P35" s="1"/>
      <c r="Q35" s="17"/>
      <c r="R35" s="42">
        <f t="shared" si="9"/>
        <v>0</v>
      </c>
      <c r="S35" s="54">
        <f t="shared" si="5"/>
        <v>2835.1</v>
      </c>
      <c r="T35" s="54">
        <f t="shared" si="6"/>
        <v>2835.1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736</v>
      </c>
      <c r="C36" s="6" t="s">
        <v>737</v>
      </c>
      <c r="D36" s="125"/>
      <c r="E36" s="8" t="s">
        <v>93</v>
      </c>
      <c r="F36" s="57">
        <v>6</v>
      </c>
      <c r="G36" s="14">
        <v>603.16</v>
      </c>
      <c r="H36" s="10">
        <f t="shared" si="1"/>
        <v>832.36</v>
      </c>
      <c r="I36" s="11">
        <f t="shared" si="2"/>
        <v>4994.16</v>
      </c>
      <c r="J36" s="44"/>
      <c r="K36" s="94">
        <f t="shared" si="0"/>
        <v>6</v>
      </c>
      <c r="L36" s="10">
        <f t="shared" si="3"/>
        <v>582.65</v>
      </c>
      <c r="M36" s="10">
        <f t="shared" si="4"/>
        <v>3495.9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249.71</v>
      </c>
      <c r="T36" s="15">
        <f t="shared" si="6"/>
        <v>1498.26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308</v>
      </c>
      <c r="C37" s="4" t="s">
        <v>738</v>
      </c>
      <c r="D37" s="125"/>
      <c r="E37" s="16">
        <v>6000</v>
      </c>
      <c r="F37" s="56">
        <v>4</v>
      </c>
      <c r="G37" s="17">
        <v>7917.94</v>
      </c>
      <c r="H37" s="40">
        <f t="shared" si="1"/>
        <v>10926.76</v>
      </c>
      <c r="I37" s="41">
        <f t="shared" si="2"/>
        <v>43707.040000000001</v>
      </c>
      <c r="J37" s="44"/>
      <c r="K37" s="93">
        <f t="shared" si="0"/>
        <v>4</v>
      </c>
      <c r="L37" s="40">
        <f t="shared" si="3"/>
        <v>5463.38</v>
      </c>
      <c r="M37" s="40">
        <f t="shared" si="4"/>
        <v>21853.52</v>
      </c>
      <c r="N37" s="18"/>
      <c r="O37" s="53"/>
      <c r="P37" s="1"/>
      <c r="Q37" s="17"/>
      <c r="R37" s="42">
        <f t="shared" si="9"/>
        <v>0</v>
      </c>
      <c r="S37" s="54">
        <f t="shared" si="5"/>
        <v>5463.38</v>
      </c>
      <c r="T37" s="54">
        <f t="shared" si="6"/>
        <v>21853.52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713</v>
      </c>
      <c r="C40" s="6" t="s">
        <v>714</v>
      </c>
      <c r="D40" s="125"/>
      <c r="E40" s="8" t="s">
        <v>93</v>
      </c>
      <c r="F40" s="57">
        <v>6</v>
      </c>
      <c r="G40" s="14">
        <v>158.03</v>
      </c>
      <c r="H40" s="10">
        <f t="shared" si="1"/>
        <v>218.08</v>
      </c>
      <c r="I40" s="11">
        <f t="shared" si="2"/>
        <v>1308.48</v>
      </c>
      <c r="J40" s="44"/>
      <c r="K40" s="94">
        <f t="shared" si="0"/>
        <v>6</v>
      </c>
      <c r="L40" s="10">
        <f t="shared" si="3"/>
        <v>152.66</v>
      </c>
      <c r="M40" s="10">
        <f t="shared" si="4"/>
        <v>915.96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65.42</v>
      </c>
      <c r="T40" s="15">
        <f t="shared" si="6"/>
        <v>392.52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715</v>
      </c>
      <c r="C41" s="4" t="s">
        <v>291</v>
      </c>
      <c r="D41" s="125"/>
      <c r="E41" s="16" t="s">
        <v>93</v>
      </c>
      <c r="F41" s="56">
        <v>8</v>
      </c>
      <c r="G41" s="17">
        <v>66.180000000000007</v>
      </c>
      <c r="H41" s="40">
        <f t="shared" si="1"/>
        <v>91.33</v>
      </c>
      <c r="I41" s="41">
        <f t="shared" si="2"/>
        <v>730.64</v>
      </c>
      <c r="J41" s="44"/>
      <c r="K41" s="93">
        <f t="shared" si="0"/>
        <v>8</v>
      </c>
      <c r="L41" s="40">
        <f t="shared" si="3"/>
        <v>63.93</v>
      </c>
      <c r="M41" s="40">
        <f t="shared" si="4"/>
        <v>511.44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27.4</v>
      </c>
      <c r="T41" s="54">
        <f t="shared" si="6"/>
        <v>219.2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716</v>
      </c>
      <c r="C42" s="6" t="s">
        <v>114</v>
      </c>
      <c r="D42" s="125"/>
      <c r="E42" s="8" t="s">
        <v>93</v>
      </c>
      <c r="F42" s="57">
        <v>7</v>
      </c>
      <c r="G42" s="14">
        <v>116.02</v>
      </c>
      <c r="H42" s="10">
        <f t="shared" si="1"/>
        <v>160.11000000000001</v>
      </c>
      <c r="I42" s="11">
        <f t="shared" si="2"/>
        <v>1120.77</v>
      </c>
      <c r="J42" s="44"/>
      <c r="K42" s="94">
        <f t="shared" si="0"/>
        <v>7</v>
      </c>
      <c r="L42" s="10">
        <f t="shared" si="3"/>
        <v>112.08</v>
      </c>
      <c r="M42" s="10">
        <f t="shared" si="4"/>
        <v>784.56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48.03</v>
      </c>
      <c r="T42" s="15">
        <f t="shared" si="6"/>
        <v>336.21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717</v>
      </c>
      <c r="C43" s="4" t="s">
        <v>718</v>
      </c>
      <c r="D43" s="125"/>
      <c r="E43" s="16" t="s">
        <v>93</v>
      </c>
      <c r="F43" s="56">
        <v>2</v>
      </c>
      <c r="G43" s="17">
        <v>173.86</v>
      </c>
      <c r="H43" s="40">
        <f t="shared" si="1"/>
        <v>239.93</v>
      </c>
      <c r="I43" s="41">
        <f t="shared" si="2"/>
        <v>479.86</v>
      </c>
      <c r="J43" s="44"/>
      <c r="K43" s="93">
        <f t="shared" si="0"/>
        <v>2</v>
      </c>
      <c r="L43" s="40">
        <f t="shared" si="3"/>
        <v>167.95</v>
      </c>
      <c r="M43" s="40">
        <f t="shared" si="4"/>
        <v>335.9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71.98</v>
      </c>
      <c r="T43" s="54">
        <f t="shared" si="6"/>
        <v>143.96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52</v>
      </c>
      <c r="G49" s="83">
        <f>SUM(G18:G48)</f>
        <v>30111.269999999997</v>
      </c>
      <c r="H49" s="84">
        <f>SUM(H18:H48)</f>
        <v>41553.560000000005</v>
      </c>
      <c r="I49" s="85">
        <f>SUM(I18:I48)</f>
        <v>81731.17</v>
      </c>
      <c r="J49" s="86"/>
      <c r="K49" s="87">
        <f>SUM(K18:K48)</f>
        <v>52</v>
      </c>
      <c r="L49" s="84">
        <f>SUM(L18:L48)</f>
        <v>22542.840000000007</v>
      </c>
      <c r="M49" s="85">
        <f>SUM(M18:M48)</f>
        <v>44050.090000000004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19010.719999999998</v>
      </c>
      <c r="T49" s="85">
        <f>SUM(T18:T48)</f>
        <v>37681.079999999994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0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allowBlank="1" showInputMessage="1" showErrorMessage="1" sqref="G17 L17 Q17 Q14" xr:uid="{F795F75E-BFD6-4D5B-802C-83B8336A9C86}">
      <formula1>$Y$11:$Y$12</formula1>
    </dataValidation>
    <dataValidation type="list" allowBlank="1" showInputMessage="1" showErrorMessage="1" sqref="I13" xr:uid="{2E39F965-B7C3-4FDC-A48A-B8F0A5DFF32F}">
      <formula1>$Y$13:$Y$14</formula1>
    </dataValidation>
    <dataValidation type="list" allowBlank="1" showInputMessage="1" showErrorMessage="1" sqref="J13" xr:uid="{28685FEA-F780-4276-98D3-F39AF6B7AC8E}">
      <formula1>$L$9:$L$9</formula1>
    </dataValidation>
    <dataValidation type="list" showInputMessage="1" showErrorMessage="1" sqref="E18:E48" xr:uid="{B4514176-72D8-46B4-987A-1165CF9164C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2155-16C3-4C6D-A45D-BD60FEB367B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2" sqref="G2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739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75774.76999999999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41052.080000000002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34722.689999999988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740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0.45823550503683474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741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34722.689999999995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41052.080000000002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500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694</v>
      </c>
      <c r="C20" s="6" t="s">
        <v>531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702</v>
      </c>
      <c r="C21" s="4" t="s">
        <v>81</v>
      </c>
      <c r="D21" s="125"/>
      <c r="E21" s="16">
        <v>4000</v>
      </c>
      <c r="F21" s="56">
        <v>1</v>
      </c>
      <c r="G21" s="17">
        <v>159.29</v>
      </c>
      <c r="H21" s="40">
        <f t="shared" si="1"/>
        <v>219.82</v>
      </c>
      <c r="I21" s="41">
        <f t="shared" si="2"/>
        <v>219.82</v>
      </c>
      <c r="J21" s="44"/>
      <c r="K21" s="93">
        <f t="shared" si="0"/>
        <v>1</v>
      </c>
      <c r="L21" s="40">
        <f t="shared" si="3"/>
        <v>109.91</v>
      </c>
      <c r="M21" s="40">
        <f t="shared" si="4"/>
        <v>109.91</v>
      </c>
      <c r="N21" s="18"/>
      <c r="O21" s="53"/>
      <c r="P21" s="1"/>
      <c r="Q21" s="17"/>
      <c r="R21" s="42">
        <f t="shared" si="9"/>
        <v>0</v>
      </c>
      <c r="S21" s="54">
        <f t="shared" si="5"/>
        <v>109.91</v>
      </c>
      <c r="T21" s="54">
        <f t="shared" si="6"/>
        <v>109.91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500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742</v>
      </c>
      <c r="C24" s="6" t="s">
        <v>743</v>
      </c>
      <c r="D24" s="125"/>
      <c r="E24" s="8">
        <v>1000</v>
      </c>
      <c r="F24" s="57">
        <v>1</v>
      </c>
      <c r="G24" s="14">
        <v>52.21</v>
      </c>
      <c r="H24" s="10">
        <f t="shared" si="1"/>
        <v>72.05</v>
      </c>
      <c r="I24" s="11">
        <f t="shared" si="2"/>
        <v>72.05</v>
      </c>
      <c r="J24" s="44"/>
      <c r="K24" s="94">
        <f t="shared" si="0"/>
        <v>1</v>
      </c>
      <c r="L24" s="10">
        <f t="shared" si="3"/>
        <v>43.23</v>
      </c>
      <c r="M24" s="10">
        <f t="shared" si="4"/>
        <v>43.23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28.82</v>
      </c>
      <c r="T24" s="15">
        <f t="shared" si="6"/>
        <v>28.82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744</v>
      </c>
      <c r="C25" s="4" t="s">
        <v>88</v>
      </c>
      <c r="D25" s="125"/>
      <c r="E25" s="16">
        <v>1000</v>
      </c>
      <c r="F25" s="56">
        <v>1</v>
      </c>
      <c r="G25" s="17">
        <v>3.61</v>
      </c>
      <c r="H25" s="40">
        <f t="shared" si="1"/>
        <v>4.9800000000000004</v>
      </c>
      <c r="I25" s="41">
        <f t="shared" si="2"/>
        <v>4.9800000000000004</v>
      </c>
      <c r="J25" s="44"/>
      <c r="K25" s="93">
        <f t="shared" si="0"/>
        <v>1</v>
      </c>
      <c r="L25" s="40">
        <f t="shared" si="3"/>
        <v>2.99</v>
      </c>
      <c r="M25" s="40">
        <f t="shared" si="4"/>
        <v>2.99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1.99</v>
      </c>
      <c r="T25" s="54">
        <f t="shared" si="6"/>
        <v>1.99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707</v>
      </c>
      <c r="C26" s="6" t="s">
        <v>88</v>
      </c>
      <c r="D26" s="125"/>
      <c r="E26" s="8">
        <v>1000</v>
      </c>
      <c r="F26" s="57">
        <v>1</v>
      </c>
      <c r="G26" s="14">
        <v>19.23</v>
      </c>
      <c r="H26" s="10">
        <f t="shared" si="1"/>
        <v>26.54</v>
      </c>
      <c r="I26" s="11">
        <f t="shared" si="2"/>
        <v>26.54</v>
      </c>
      <c r="J26" s="44"/>
      <c r="K26" s="94">
        <f t="shared" si="0"/>
        <v>1</v>
      </c>
      <c r="L26" s="10">
        <f t="shared" si="3"/>
        <v>15.92</v>
      </c>
      <c r="M26" s="10">
        <f t="shared" si="4"/>
        <v>15.92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10.62</v>
      </c>
      <c r="T26" s="15">
        <f t="shared" si="6"/>
        <v>10.62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645</v>
      </c>
      <c r="C27" s="4" t="s">
        <v>91</v>
      </c>
      <c r="D27" s="125"/>
      <c r="E27" s="16" t="s">
        <v>93</v>
      </c>
      <c r="F27" s="56">
        <v>1</v>
      </c>
      <c r="G27" s="17">
        <v>79.459999999999994</v>
      </c>
      <c r="H27" s="40">
        <f t="shared" si="1"/>
        <v>109.65</v>
      </c>
      <c r="I27" s="41">
        <f t="shared" si="2"/>
        <v>109.65</v>
      </c>
      <c r="J27" s="44"/>
      <c r="K27" s="93">
        <f t="shared" si="0"/>
        <v>1</v>
      </c>
      <c r="L27" s="40">
        <f t="shared" si="3"/>
        <v>65.790000000000006</v>
      </c>
      <c r="M27" s="40">
        <f t="shared" si="4"/>
        <v>65.790000000000006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43.86</v>
      </c>
      <c r="T27" s="54">
        <f t="shared" si="6"/>
        <v>43.86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731</v>
      </c>
      <c r="C29" s="4" t="s">
        <v>539</v>
      </c>
      <c r="D29" s="125"/>
      <c r="E29" s="16" t="s">
        <v>93</v>
      </c>
      <c r="F29" s="56">
        <v>1</v>
      </c>
      <c r="G29" s="17">
        <v>4103.78</v>
      </c>
      <c r="H29" s="40">
        <f>ROUND(IF($G$17="USD $", G29*$F$15,G29*$E$15),2)</f>
        <v>5663.22</v>
      </c>
      <c r="I29" s="41">
        <f>ROUND(IF($I$17=$H$17,F29*H29,F29*G29),2)</f>
        <v>5663.22</v>
      </c>
      <c r="J29" s="44"/>
      <c r="K29" s="93">
        <f t="shared" si="0"/>
        <v>1</v>
      </c>
      <c r="L29" s="40">
        <f t="shared" si="3"/>
        <v>3397.93</v>
      </c>
      <c r="M29" s="40">
        <f>ROUND((K29*L29),2)</f>
        <v>3397.93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2265.29</v>
      </c>
      <c r="T29" s="54">
        <f t="shared" si="6"/>
        <v>2265.29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732</v>
      </c>
      <c r="C30" s="6" t="s">
        <v>540</v>
      </c>
      <c r="D30" s="125"/>
      <c r="E30" s="8" t="s">
        <v>93</v>
      </c>
      <c r="F30" s="57">
        <v>1</v>
      </c>
      <c r="G30" s="14">
        <v>3211.4</v>
      </c>
      <c r="H30" s="10">
        <f t="shared" si="1"/>
        <v>4431.7299999999996</v>
      </c>
      <c r="I30" s="11">
        <f t="shared" si="2"/>
        <v>4431.7299999999996</v>
      </c>
      <c r="J30" s="44"/>
      <c r="K30" s="94">
        <f t="shared" si="0"/>
        <v>1</v>
      </c>
      <c r="L30" s="10">
        <f t="shared" si="3"/>
        <v>2659.04</v>
      </c>
      <c r="M30" s="10">
        <f t="shared" si="4"/>
        <v>2659.04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1772.69</v>
      </c>
      <c r="T30" s="15">
        <f t="shared" si="6"/>
        <v>1772.69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733</v>
      </c>
      <c r="C31" s="4" t="s">
        <v>541</v>
      </c>
      <c r="D31" s="125"/>
      <c r="E31" s="16" t="s">
        <v>93</v>
      </c>
      <c r="F31" s="56">
        <v>1</v>
      </c>
      <c r="G31" s="17">
        <v>2835.63</v>
      </c>
      <c r="H31" s="40">
        <f t="shared" si="1"/>
        <v>3913.17</v>
      </c>
      <c r="I31" s="41">
        <f t="shared" si="2"/>
        <v>3913.17</v>
      </c>
      <c r="J31" s="44"/>
      <c r="K31" s="93">
        <f t="shared" si="0"/>
        <v>1</v>
      </c>
      <c r="L31" s="40">
        <f t="shared" si="3"/>
        <v>2347.9</v>
      </c>
      <c r="M31" s="40">
        <f t="shared" si="4"/>
        <v>2347.9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1565.27</v>
      </c>
      <c r="T31" s="54">
        <f t="shared" si="6"/>
        <v>1565.27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745</v>
      </c>
      <c r="C32" s="6" t="s">
        <v>596</v>
      </c>
      <c r="D32" s="125"/>
      <c r="E32" s="8" t="s">
        <v>93</v>
      </c>
      <c r="F32" s="57">
        <v>1</v>
      </c>
      <c r="G32" s="14">
        <v>1628.2</v>
      </c>
      <c r="H32" s="10">
        <f t="shared" si="1"/>
        <v>2246.92</v>
      </c>
      <c r="I32" s="11">
        <f t="shared" si="2"/>
        <v>2246.92</v>
      </c>
      <c r="J32" s="44"/>
      <c r="K32" s="94">
        <f t="shared" si="0"/>
        <v>1</v>
      </c>
      <c r="L32" s="10">
        <f t="shared" si="3"/>
        <v>1123.46</v>
      </c>
      <c r="M32" s="10">
        <f t="shared" si="4"/>
        <v>1123.46</v>
      </c>
      <c r="N32" s="13"/>
      <c r="O32" s="53"/>
      <c r="P32" s="3"/>
      <c r="Q32" s="14"/>
      <c r="R32" s="15">
        <f t="shared" si="9"/>
        <v>0</v>
      </c>
      <c r="S32" s="15">
        <f t="shared" si="5"/>
        <v>1123.46</v>
      </c>
      <c r="T32" s="15">
        <f t="shared" si="6"/>
        <v>1123.46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848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735</v>
      </c>
      <c r="C34" s="6" t="s">
        <v>99</v>
      </c>
      <c r="D34" s="125"/>
      <c r="E34" s="8" t="s">
        <v>93</v>
      </c>
      <c r="F34" s="57">
        <v>1</v>
      </c>
      <c r="G34" s="14">
        <v>4108.84</v>
      </c>
      <c r="H34" s="10">
        <f t="shared" si="1"/>
        <v>5670.2</v>
      </c>
      <c r="I34" s="11">
        <f t="shared" si="2"/>
        <v>5670.2</v>
      </c>
      <c r="J34" s="44"/>
      <c r="K34" s="94">
        <f t="shared" si="0"/>
        <v>1</v>
      </c>
      <c r="L34" s="10">
        <f t="shared" si="3"/>
        <v>2835.1</v>
      </c>
      <c r="M34" s="10">
        <f t="shared" si="4"/>
        <v>2835.1</v>
      </c>
      <c r="N34" s="13"/>
      <c r="O34" s="53"/>
      <c r="P34" s="3"/>
      <c r="Q34" s="14"/>
      <c r="R34" s="15">
        <f t="shared" si="9"/>
        <v>0</v>
      </c>
      <c r="S34" s="15">
        <f t="shared" si="5"/>
        <v>2835.1</v>
      </c>
      <c r="T34" s="15">
        <f t="shared" si="6"/>
        <v>2835.1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736</v>
      </c>
      <c r="C35" s="4" t="s">
        <v>737</v>
      </c>
      <c r="D35" s="125"/>
      <c r="E35" s="16" t="s">
        <v>93</v>
      </c>
      <c r="F35" s="56">
        <v>6</v>
      </c>
      <c r="G35" s="17">
        <v>603.16</v>
      </c>
      <c r="H35" s="40">
        <f t="shared" si="1"/>
        <v>832.36</v>
      </c>
      <c r="I35" s="41">
        <f t="shared" si="2"/>
        <v>4994.16</v>
      </c>
      <c r="J35" s="44"/>
      <c r="K35" s="93">
        <f t="shared" si="0"/>
        <v>6</v>
      </c>
      <c r="L35" s="40">
        <f t="shared" si="3"/>
        <v>582.65</v>
      </c>
      <c r="M35" s="40">
        <f t="shared" si="4"/>
        <v>3495.9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249.71</v>
      </c>
      <c r="T35" s="54">
        <f t="shared" si="6"/>
        <v>1498.26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747</v>
      </c>
      <c r="C40" s="6" t="s">
        <v>114</v>
      </c>
      <c r="D40" s="125"/>
      <c r="E40" s="8" t="s">
        <v>93</v>
      </c>
      <c r="F40" s="57">
        <v>7</v>
      </c>
      <c r="G40" s="14">
        <v>114.63</v>
      </c>
      <c r="H40" s="10">
        <f t="shared" si="1"/>
        <v>158.19</v>
      </c>
      <c r="I40" s="11">
        <f t="shared" si="2"/>
        <v>1107.33</v>
      </c>
      <c r="J40" s="44"/>
      <c r="K40" s="94">
        <f t="shared" si="0"/>
        <v>7</v>
      </c>
      <c r="L40" s="10">
        <f t="shared" si="3"/>
        <v>110.73</v>
      </c>
      <c r="M40" s="10">
        <f t="shared" si="4"/>
        <v>775.11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47.46</v>
      </c>
      <c r="T40" s="15">
        <f t="shared" si="6"/>
        <v>332.22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25803.39</v>
      </c>
      <c r="H49" s="84">
        <f>SUM(H18:H48)</f>
        <v>35608.680000000008</v>
      </c>
      <c r="I49" s="85">
        <f>SUM(I18:I48)</f>
        <v>75774.76999999999</v>
      </c>
      <c r="J49" s="86"/>
      <c r="K49" s="87">
        <f>SUM(K18:K48)</f>
        <v>51</v>
      </c>
      <c r="L49" s="84">
        <f>SUM(L18:L48)</f>
        <v>19552.93</v>
      </c>
      <c r="M49" s="85">
        <f>SUM(M18:M48)</f>
        <v>41052.080000000002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16055.749999999996</v>
      </c>
      <c r="T49" s="85">
        <f>SUM(T18:T48)</f>
        <v>34722.689999999995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0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showInputMessage="1" showErrorMessage="1" sqref="E18:E48" xr:uid="{F1AD681A-4A41-46D6-9646-0545B3D51B78}">
      <formula1>$Z$18:$Z$29</formula1>
    </dataValidation>
    <dataValidation type="list" allowBlank="1" showInputMessage="1" showErrorMessage="1" sqref="J13" xr:uid="{4F54F3B1-76B0-4E8F-A2D6-EDD0BB9B6490}">
      <formula1>$L$9:$L$9</formula1>
    </dataValidation>
    <dataValidation type="list" allowBlank="1" showInputMessage="1" showErrorMessage="1" sqref="I13" xr:uid="{3C3FDEE7-4751-48DC-9406-3F82B97B1AAE}">
      <formula1>$Y$13:$Y$14</formula1>
    </dataValidation>
    <dataValidation type="list" allowBlank="1" showInputMessage="1" showErrorMessage="1" sqref="G17 L17 Q17 Q14" xr:uid="{BD82D6EF-F155-487C-8D67-920C6D47756F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4692F-9749-460F-8E65-932B9CB21AE8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C33" sqref="C3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748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75774.76999999999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41052.080000000002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34722.689999999988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740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0.45823550503683474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749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34722.689999999995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41052.080000000002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500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694</v>
      </c>
      <c r="C20" s="6" t="s">
        <v>531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702</v>
      </c>
      <c r="C21" s="4" t="s">
        <v>81</v>
      </c>
      <c r="D21" s="125"/>
      <c r="E21" s="16">
        <v>4000</v>
      </c>
      <c r="F21" s="56">
        <v>1</v>
      </c>
      <c r="G21" s="17">
        <v>159.29</v>
      </c>
      <c r="H21" s="40">
        <f t="shared" si="1"/>
        <v>219.82</v>
      </c>
      <c r="I21" s="41">
        <f t="shared" si="2"/>
        <v>219.82</v>
      </c>
      <c r="J21" s="44"/>
      <c r="K21" s="93">
        <f t="shared" si="0"/>
        <v>1</v>
      </c>
      <c r="L21" s="40">
        <f t="shared" si="3"/>
        <v>109.91</v>
      </c>
      <c r="M21" s="40">
        <f t="shared" si="4"/>
        <v>109.91</v>
      </c>
      <c r="N21" s="18"/>
      <c r="O21" s="53"/>
      <c r="P21" s="1"/>
      <c r="Q21" s="17"/>
      <c r="R21" s="42">
        <f t="shared" si="9"/>
        <v>0</v>
      </c>
      <c r="S21" s="54">
        <f t="shared" si="5"/>
        <v>109.91</v>
      </c>
      <c r="T21" s="54">
        <f t="shared" si="6"/>
        <v>109.91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500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742</v>
      </c>
      <c r="C24" s="6" t="s">
        <v>743</v>
      </c>
      <c r="D24" s="125"/>
      <c r="E24" s="8">
        <v>1000</v>
      </c>
      <c r="F24" s="57">
        <v>1</v>
      </c>
      <c r="G24" s="14">
        <v>52.21</v>
      </c>
      <c r="H24" s="10">
        <f t="shared" si="1"/>
        <v>72.05</v>
      </c>
      <c r="I24" s="11">
        <f t="shared" si="2"/>
        <v>72.05</v>
      </c>
      <c r="J24" s="44"/>
      <c r="K24" s="94">
        <f t="shared" si="0"/>
        <v>1</v>
      </c>
      <c r="L24" s="10">
        <f t="shared" si="3"/>
        <v>43.23</v>
      </c>
      <c r="M24" s="10">
        <f t="shared" si="4"/>
        <v>43.23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28.82</v>
      </c>
      <c r="T24" s="15">
        <f t="shared" si="6"/>
        <v>28.82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744</v>
      </c>
      <c r="C25" s="4" t="s">
        <v>88</v>
      </c>
      <c r="D25" s="125"/>
      <c r="E25" s="16">
        <v>1000</v>
      </c>
      <c r="F25" s="56">
        <v>1</v>
      </c>
      <c r="G25" s="17">
        <v>3.61</v>
      </c>
      <c r="H25" s="40">
        <f t="shared" si="1"/>
        <v>4.9800000000000004</v>
      </c>
      <c r="I25" s="41">
        <f t="shared" si="2"/>
        <v>4.9800000000000004</v>
      </c>
      <c r="J25" s="44"/>
      <c r="K25" s="93">
        <f t="shared" si="0"/>
        <v>1</v>
      </c>
      <c r="L25" s="40">
        <f t="shared" si="3"/>
        <v>2.99</v>
      </c>
      <c r="M25" s="40">
        <f t="shared" si="4"/>
        <v>2.99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1.99</v>
      </c>
      <c r="T25" s="54">
        <f t="shared" si="6"/>
        <v>1.99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707</v>
      </c>
      <c r="C26" s="6" t="s">
        <v>88</v>
      </c>
      <c r="D26" s="125"/>
      <c r="E26" s="8">
        <v>1000</v>
      </c>
      <c r="F26" s="57">
        <v>1</v>
      </c>
      <c r="G26" s="14">
        <v>19.23</v>
      </c>
      <c r="H26" s="10">
        <f t="shared" si="1"/>
        <v>26.54</v>
      </c>
      <c r="I26" s="11">
        <f t="shared" si="2"/>
        <v>26.54</v>
      </c>
      <c r="J26" s="44"/>
      <c r="K26" s="94">
        <f t="shared" si="0"/>
        <v>1</v>
      </c>
      <c r="L26" s="10">
        <f t="shared" si="3"/>
        <v>15.92</v>
      </c>
      <c r="M26" s="10">
        <f t="shared" si="4"/>
        <v>15.92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10.62</v>
      </c>
      <c r="T26" s="15">
        <f t="shared" si="6"/>
        <v>10.62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645</v>
      </c>
      <c r="C27" s="4" t="s">
        <v>91</v>
      </c>
      <c r="D27" s="125"/>
      <c r="E27" s="16" t="s">
        <v>93</v>
      </c>
      <c r="F27" s="56">
        <v>1</v>
      </c>
      <c r="G27" s="17">
        <v>79.459999999999994</v>
      </c>
      <c r="H27" s="40">
        <f t="shared" si="1"/>
        <v>109.65</v>
      </c>
      <c r="I27" s="41">
        <f t="shared" si="2"/>
        <v>109.65</v>
      </c>
      <c r="J27" s="44"/>
      <c r="K27" s="93">
        <f t="shared" si="0"/>
        <v>1</v>
      </c>
      <c r="L27" s="40">
        <f t="shared" si="3"/>
        <v>65.790000000000006</v>
      </c>
      <c r="M27" s="40">
        <f t="shared" si="4"/>
        <v>65.790000000000006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43.86</v>
      </c>
      <c r="T27" s="54">
        <f t="shared" si="6"/>
        <v>43.86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731</v>
      </c>
      <c r="C29" s="4" t="s">
        <v>539</v>
      </c>
      <c r="D29" s="125"/>
      <c r="E29" s="16" t="s">
        <v>93</v>
      </c>
      <c r="F29" s="56">
        <v>1</v>
      </c>
      <c r="G29" s="17">
        <v>4103.78</v>
      </c>
      <c r="H29" s="40">
        <f>ROUND(IF($G$17="USD $", G29*$F$15,G29*$E$15),2)</f>
        <v>5663.22</v>
      </c>
      <c r="I29" s="41">
        <f>ROUND(IF($I$17=$H$17,F29*H29,F29*G29),2)</f>
        <v>5663.22</v>
      </c>
      <c r="J29" s="44"/>
      <c r="K29" s="93">
        <f t="shared" si="0"/>
        <v>1</v>
      </c>
      <c r="L29" s="40">
        <f t="shared" si="3"/>
        <v>3397.93</v>
      </c>
      <c r="M29" s="40">
        <f>ROUND((K29*L29),2)</f>
        <v>3397.93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2265.29</v>
      </c>
      <c r="T29" s="54">
        <f t="shared" si="6"/>
        <v>2265.29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732</v>
      </c>
      <c r="C30" s="6" t="s">
        <v>540</v>
      </c>
      <c r="D30" s="125"/>
      <c r="E30" s="8" t="s">
        <v>93</v>
      </c>
      <c r="F30" s="57">
        <v>1</v>
      </c>
      <c r="G30" s="14">
        <v>3211.4</v>
      </c>
      <c r="H30" s="10">
        <f t="shared" si="1"/>
        <v>4431.7299999999996</v>
      </c>
      <c r="I30" s="11">
        <f t="shared" si="2"/>
        <v>4431.7299999999996</v>
      </c>
      <c r="J30" s="44"/>
      <c r="K30" s="94">
        <f t="shared" si="0"/>
        <v>1</v>
      </c>
      <c r="L30" s="10">
        <f t="shared" si="3"/>
        <v>2659.04</v>
      </c>
      <c r="M30" s="10">
        <f t="shared" si="4"/>
        <v>2659.04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1772.69</v>
      </c>
      <c r="T30" s="15">
        <f t="shared" si="6"/>
        <v>1772.69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733</v>
      </c>
      <c r="C31" s="4" t="s">
        <v>541</v>
      </c>
      <c r="D31" s="125"/>
      <c r="E31" s="16" t="s">
        <v>93</v>
      </c>
      <c r="F31" s="56">
        <v>1</v>
      </c>
      <c r="G31" s="17">
        <v>2835.63</v>
      </c>
      <c r="H31" s="40">
        <f t="shared" si="1"/>
        <v>3913.17</v>
      </c>
      <c r="I31" s="41">
        <f t="shared" si="2"/>
        <v>3913.17</v>
      </c>
      <c r="J31" s="44"/>
      <c r="K31" s="93">
        <f t="shared" si="0"/>
        <v>1</v>
      </c>
      <c r="L31" s="40">
        <f t="shared" si="3"/>
        <v>2347.9</v>
      </c>
      <c r="M31" s="40">
        <f t="shared" si="4"/>
        <v>2347.9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1565.27</v>
      </c>
      <c r="T31" s="54">
        <f t="shared" si="6"/>
        <v>1565.27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745</v>
      </c>
      <c r="C32" s="6" t="s">
        <v>596</v>
      </c>
      <c r="D32" s="125"/>
      <c r="E32" s="8" t="s">
        <v>93</v>
      </c>
      <c r="F32" s="57">
        <v>1</v>
      </c>
      <c r="G32" s="14">
        <v>1628.2</v>
      </c>
      <c r="H32" s="10">
        <f t="shared" si="1"/>
        <v>2246.92</v>
      </c>
      <c r="I32" s="11">
        <f t="shared" si="2"/>
        <v>2246.92</v>
      </c>
      <c r="J32" s="44"/>
      <c r="K32" s="94">
        <f t="shared" si="0"/>
        <v>1</v>
      </c>
      <c r="L32" s="10">
        <f t="shared" si="3"/>
        <v>1123.46</v>
      </c>
      <c r="M32" s="10">
        <f t="shared" si="4"/>
        <v>1123.46</v>
      </c>
      <c r="N32" s="13"/>
      <c r="O32" s="53"/>
      <c r="P32" s="3"/>
      <c r="Q32" s="14"/>
      <c r="R32" s="15">
        <f t="shared" si="9"/>
        <v>0</v>
      </c>
      <c r="S32" s="15">
        <f t="shared" si="5"/>
        <v>1123.46</v>
      </c>
      <c r="T32" s="15">
        <f t="shared" si="6"/>
        <v>1123.46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848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735</v>
      </c>
      <c r="C34" s="6" t="s">
        <v>99</v>
      </c>
      <c r="D34" s="125"/>
      <c r="E34" s="8" t="s">
        <v>93</v>
      </c>
      <c r="F34" s="57">
        <v>1</v>
      </c>
      <c r="G34" s="14">
        <v>4108.84</v>
      </c>
      <c r="H34" s="10">
        <f t="shared" si="1"/>
        <v>5670.2</v>
      </c>
      <c r="I34" s="11">
        <f t="shared" si="2"/>
        <v>5670.2</v>
      </c>
      <c r="J34" s="44"/>
      <c r="K34" s="94">
        <f t="shared" si="0"/>
        <v>1</v>
      </c>
      <c r="L34" s="10">
        <f t="shared" si="3"/>
        <v>2835.1</v>
      </c>
      <c r="M34" s="10">
        <f t="shared" si="4"/>
        <v>2835.1</v>
      </c>
      <c r="N34" s="13"/>
      <c r="O34" s="53"/>
      <c r="P34" s="3"/>
      <c r="Q34" s="14"/>
      <c r="R34" s="15">
        <f t="shared" si="9"/>
        <v>0</v>
      </c>
      <c r="S34" s="15">
        <f t="shared" si="5"/>
        <v>2835.1</v>
      </c>
      <c r="T34" s="15">
        <f t="shared" si="6"/>
        <v>2835.1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736</v>
      </c>
      <c r="C35" s="4" t="s">
        <v>737</v>
      </c>
      <c r="D35" s="125"/>
      <c r="E35" s="16" t="s">
        <v>93</v>
      </c>
      <c r="F35" s="56">
        <v>6</v>
      </c>
      <c r="G35" s="17">
        <v>603.16</v>
      </c>
      <c r="H35" s="40">
        <f t="shared" si="1"/>
        <v>832.36</v>
      </c>
      <c r="I35" s="41">
        <f t="shared" si="2"/>
        <v>4994.16</v>
      </c>
      <c r="J35" s="44"/>
      <c r="K35" s="93">
        <f t="shared" si="0"/>
        <v>6</v>
      </c>
      <c r="L35" s="40">
        <f t="shared" si="3"/>
        <v>582.65</v>
      </c>
      <c r="M35" s="40">
        <f t="shared" si="4"/>
        <v>3495.9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249.71</v>
      </c>
      <c r="T35" s="54">
        <f t="shared" si="6"/>
        <v>1498.26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747</v>
      </c>
      <c r="C40" s="6" t="s">
        <v>114</v>
      </c>
      <c r="D40" s="125"/>
      <c r="E40" s="8" t="s">
        <v>93</v>
      </c>
      <c r="F40" s="57">
        <v>7</v>
      </c>
      <c r="G40" s="14">
        <v>114.63</v>
      </c>
      <c r="H40" s="10">
        <f t="shared" si="1"/>
        <v>158.19</v>
      </c>
      <c r="I40" s="11">
        <f t="shared" si="2"/>
        <v>1107.33</v>
      </c>
      <c r="J40" s="44"/>
      <c r="K40" s="94">
        <f t="shared" si="0"/>
        <v>7</v>
      </c>
      <c r="L40" s="10">
        <f t="shared" si="3"/>
        <v>110.73</v>
      </c>
      <c r="M40" s="10">
        <f t="shared" si="4"/>
        <v>775.11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47.46</v>
      </c>
      <c r="T40" s="15">
        <f t="shared" si="6"/>
        <v>332.22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25803.39</v>
      </c>
      <c r="H49" s="84">
        <f>SUM(H18:H48)</f>
        <v>35608.680000000008</v>
      </c>
      <c r="I49" s="85">
        <f>SUM(I18:I48)</f>
        <v>75774.76999999999</v>
      </c>
      <c r="J49" s="86"/>
      <c r="K49" s="87">
        <f>SUM(K18:K48)</f>
        <v>51</v>
      </c>
      <c r="L49" s="84">
        <f>SUM(L18:L48)</f>
        <v>19552.93</v>
      </c>
      <c r="M49" s="85">
        <f>SUM(M18:M48)</f>
        <v>41052.080000000002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16055.749999999996</v>
      </c>
      <c r="T49" s="85">
        <f>SUM(T18:T48)</f>
        <v>34722.689999999995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0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allowBlank="1" showInputMessage="1" showErrorMessage="1" sqref="G17 L17 Q17 Q14" xr:uid="{49FAEBCE-F76F-45B5-B486-AFBFD6D6A0AB}">
      <formula1>$Y$11:$Y$12</formula1>
    </dataValidation>
    <dataValidation type="list" allowBlank="1" showInputMessage="1" showErrorMessage="1" sqref="I13" xr:uid="{049B971B-D4CA-4F1A-A9EC-A510A79C6B92}">
      <formula1>$Y$13:$Y$14</formula1>
    </dataValidation>
    <dataValidation type="list" allowBlank="1" showInputMessage="1" showErrorMessage="1" sqref="J13" xr:uid="{EEF40FE3-75A2-47E3-8972-8DC940E21E5B}">
      <formula1>$L$9:$L$9</formula1>
    </dataValidation>
    <dataValidation type="list" showInputMessage="1" showErrorMessage="1" sqref="E18:E48" xr:uid="{CB1E96B7-5B73-493B-8B7E-0D9BB95A173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B862-3E19-4B87-AC7D-F77D952A1BB6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45" sqref="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750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63375.16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33592.35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29782.810000000005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751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0.46994453347336723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752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29782.809999999998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33592.35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697</v>
      </c>
      <c r="C19" s="4" t="s">
        <v>79</v>
      </c>
      <c r="D19" s="125"/>
      <c r="E19" s="16">
        <v>500</v>
      </c>
      <c r="F19" s="56">
        <v>1</v>
      </c>
      <c r="G19" s="17">
        <v>13.09</v>
      </c>
      <c r="H19" s="40">
        <f t="shared" ref="H19:H48" si="1">ROUND(IF($G$17="USD $", G19*$F$15,G19*$E$15),2)</f>
        <v>18.059999999999999</v>
      </c>
      <c r="I19" s="41">
        <f t="shared" ref="I19:I48" si="2">ROUND(IF($I$17=$H$17,F19*H19,F19*G19),2)</f>
        <v>18.059999999999999</v>
      </c>
      <c r="J19" s="44"/>
      <c r="K19" s="93">
        <f t="shared" si="0"/>
        <v>1</v>
      </c>
      <c r="L19" s="40">
        <f t="shared" ref="L19:L48" si="3">ROUND(IF($L$17=$G$17,G19*($M$14-N19),H19*($M$14-N19)),2)</f>
        <v>9.0299999999999994</v>
      </c>
      <c r="M19" s="40">
        <f t="shared" ref="M19:M48" si="4">ROUND((K19*L19),2)</f>
        <v>9.0299999999999994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9.0299999999999994</v>
      </c>
      <c r="T19" s="54">
        <f t="shared" ref="T19:T48" si="6">ROUND(I19-M19,2)</f>
        <v>9.0299999999999994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753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756</v>
      </c>
      <c r="D22" s="125"/>
      <c r="E22" s="8">
        <v>1000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4000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706</v>
      </c>
      <c r="C27" s="4" t="s">
        <v>88</v>
      </c>
      <c r="D27" s="125"/>
      <c r="E27" s="16">
        <v>1000</v>
      </c>
      <c r="F27" s="56">
        <v>1</v>
      </c>
      <c r="G27" s="17">
        <v>15.24</v>
      </c>
      <c r="H27" s="40">
        <f t="shared" si="1"/>
        <v>21.03</v>
      </c>
      <c r="I27" s="41">
        <f t="shared" si="2"/>
        <v>21.03</v>
      </c>
      <c r="J27" s="44"/>
      <c r="K27" s="93">
        <f t="shared" si="0"/>
        <v>1</v>
      </c>
      <c r="L27" s="40">
        <f t="shared" si="3"/>
        <v>12.62</v>
      </c>
      <c r="M27" s="40">
        <f t="shared" si="4"/>
        <v>12.62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8.41</v>
      </c>
      <c r="T27" s="54">
        <f t="shared" si="6"/>
        <v>8.41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539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540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541</v>
      </c>
      <c r="D31" s="125"/>
      <c r="E31" s="16" t="s">
        <v>93</v>
      </c>
      <c r="F31" s="56">
        <v>1</v>
      </c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1</v>
      </c>
      <c r="L31" s="40">
        <f t="shared" si="3"/>
        <v>0</v>
      </c>
      <c r="M31" s="40">
        <f t="shared" si="4"/>
        <v>0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757</v>
      </c>
      <c r="C32" s="6" t="s">
        <v>596</v>
      </c>
      <c r="D32" s="125"/>
      <c r="E32" s="8" t="s">
        <v>93</v>
      </c>
      <c r="F32" s="57">
        <v>1</v>
      </c>
      <c r="G32" s="14">
        <v>4674.18</v>
      </c>
      <c r="H32" s="10">
        <f t="shared" si="1"/>
        <v>6450.37</v>
      </c>
      <c r="I32" s="11">
        <f t="shared" si="2"/>
        <v>6450.37</v>
      </c>
      <c r="J32" s="44"/>
      <c r="K32" s="94">
        <f t="shared" si="0"/>
        <v>1</v>
      </c>
      <c r="L32" s="10">
        <f t="shared" si="3"/>
        <v>3225.19</v>
      </c>
      <c r="M32" s="10">
        <f t="shared" si="4"/>
        <v>3225.19</v>
      </c>
      <c r="N32" s="13"/>
      <c r="O32" s="53"/>
      <c r="P32" s="3"/>
      <c r="Q32" s="14"/>
      <c r="R32" s="15">
        <f t="shared" si="9"/>
        <v>0</v>
      </c>
      <c r="S32" s="15">
        <f t="shared" si="5"/>
        <v>3225.18</v>
      </c>
      <c r="T32" s="15">
        <f t="shared" si="6"/>
        <v>3225.18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758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711</v>
      </c>
      <c r="C34" s="6" t="s">
        <v>99</v>
      </c>
      <c r="D34" s="125"/>
      <c r="E34" s="8" t="s">
        <v>93</v>
      </c>
      <c r="F34" s="57">
        <v>1</v>
      </c>
      <c r="G34" s="14">
        <v>1688.94</v>
      </c>
      <c r="H34" s="10">
        <f t="shared" si="1"/>
        <v>2330.7399999999998</v>
      </c>
      <c r="I34" s="11">
        <f t="shared" si="2"/>
        <v>2330.7399999999998</v>
      </c>
      <c r="J34" s="44"/>
      <c r="K34" s="94">
        <f t="shared" si="0"/>
        <v>1</v>
      </c>
      <c r="L34" s="10">
        <f t="shared" si="3"/>
        <v>1165.3699999999999</v>
      </c>
      <c r="M34" s="10">
        <f t="shared" si="4"/>
        <v>1165.3699999999999</v>
      </c>
      <c r="N34" s="13"/>
      <c r="O34" s="53"/>
      <c r="P34" s="3"/>
      <c r="Q34" s="14"/>
      <c r="R34" s="15">
        <f t="shared" si="9"/>
        <v>0</v>
      </c>
      <c r="S34" s="15">
        <f t="shared" si="5"/>
        <v>1165.3699999999999</v>
      </c>
      <c r="T34" s="15">
        <f t="shared" si="6"/>
        <v>1165.3699999999999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712</v>
      </c>
      <c r="C35" s="4" t="s">
        <v>737</v>
      </c>
      <c r="D35" s="125"/>
      <c r="E35" s="16" t="s">
        <v>93</v>
      </c>
      <c r="F35" s="56">
        <v>6</v>
      </c>
      <c r="G35" s="17">
        <v>549.16</v>
      </c>
      <c r="H35" s="40">
        <f t="shared" si="1"/>
        <v>757.84</v>
      </c>
      <c r="I35" s="41">
        <f t="shared" si="2"/>
        <v>4547.04</v>
      </c>
      <c r="J35" s="44"/>
      <c r="K35" s="93">
        <f t="shared" si="0"/>
        <v>6</v>
      </c>
      <c r="L35" s="40">
        <f t="shared" si="3"/>
        <v>530.49</v>
      </c>
      <c r="M35" s="40">
        <f t="shared" si="4"/>
        <v>3182.94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227.35</v>
      </c>
      <c r="T35" s="54">
        <f t="shared" si="6"/>
        <v>1364.1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759</v>
      </c>
      <c r="C40" s="6" t="s">
        <v>114</v>
      </c>
      <c r="D40" s="125"/>
      <c r="E40" s="8" t="s">
        <v>93</v>
      </c>
      <c r="F40" s="57">
        <v>1</v>
      </c>
      <c r="G40" s="14">
        <v>974.09</v>
      </c>
      <c r="H40" s="10">
        <f t="shared" si="1"/>
        <v>1344.24</v>
      </c>
      <c r="I40" s="11">
        <f t="shared" si="2"/>
        <v>1344.24</v>
      </c>
      <c r="J40" s="44"/>
      <c r="K40" s="94">
        <f t="shared" si="0"/>
        <v>1</v>
      </c>
      <c r="L40" s="10">
        <f t="shared" si="3"/>
        <v>940.97</v>
      </c>
      <c r="M40" s="10">
        <f t="shared" si="4"/>
        <v>940.97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403.27</v>
      </c>
      <c r="T40" s="15">
        <f t="shared" si="6"/>
        <v>403.27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41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760</v>
      </c>
      <c r="C42" s="6" t="s">
        <v>761</v>
      </c>
      <c r="D42" s="125"/>
      <c r="E42" s="8" t="s">
        <v>93</v>
      </c>
      <c r="F42" s="57">
        <v>2</v>
      </c>
      <c r="G42" s="14">
        <v>363.84</v>
      </c>
      <c r="H42" s="10">
        <f t="shared" si="1"/>
        <v>502.1</v>
      </c>
      <c r="I42" s="11">
        <f t="shared" si="2"/>
        <v>1004.2</v>
      </c>
      <c r="J42" s="44"/>
      <c r="K42" s="94">
        <f t="shared" si="0"/>
        <v>2</v>
      </c>
      <c r="L42" s="10">
        <f t="shared" si="3"/>
        <v>351.47</v>
      </c>
      <c r="M42" s="10">
        <f t="shared" si="4"/>
        <v>702.94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150.63</v>
      </c>
      <c r="T42" s="15">
        <f t="shared" si="6"/>
        <v>301.26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47</v>
      </c>
      <c r="G49" s="83">
        <f>SUM(G18:G48)</f>
        <v>17412.11</v>
      </c>
      <c r="H49" s="84">
        <f>SUM(H18:H48)</f>
        <v>24028.710000000003</v>
      </c>
      <c r="I49" s="85">
        <f>SUM(I18:I48)</f>
        <v>63375.16</v>
      </c>
      <c r="J49" s="86"/>
      <c r="K49" s="87">
        <f>SUM(K18:K48)</f>
        <v>47</v>
      </c>
      <c r="L49" s="84">
        <f>SUM(L18:L48)</f>
        <v>12666.91</v>
      </c>
      <c r="M49" s="85">
        <f>SUM(M18:M48)</f>
        <v>33592.35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11361.8</v>
      </c>
      <c r="T49" s="85">
        <f>SUM(T18:T48)</f>
        <v>29782.809999999998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0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showInputMessage="1" showErrorMessage="1" sqref="E18:E48" xr:uid="{DD0C0C76-4C47-4EFB-91FF-B19789B2E18D}">
      <formula1>$Z$18:$Z$29</formula1>
    </dataValidation>
    <dataValidation type="list" allowBlank="1" showInputMessage="1" showErrorMessage="1" sqref="J13" xr:uid="{1AC897D2-692A-4B29-B3BF-7B2E39276A96}">
      <formula1>$L$9:$L$9</formula1>
    </dataValidation>
    <dataValidation type="list" allowBlank="1" showInputMessage="1" showErrorMessage="1" sqref="I13" xr:uid="{8700FF45-B357-42F9-B415-34A612A4615A}">
      <formula1>$Y$13:$Y$14</formula1>
    </dataValidation>
    <dataValidation type="list" allowBlank="1" showInputMessage="1" showErrorMessage="1" sqref="G17 L17 Q17 Q14" xr:uid="{71E23FFB-C26A-41FF-BAB2-8CDCED8E11B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26D3-B298-4237-81B3-9D21E7155A10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41" sqref="G4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762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63375.16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33592.35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29782.810000000005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751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0.46994453347336723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763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29782.809999999998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33592.35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697</v>
      </c>
      <c r="C19" s="4" t="s">
        <v>79</v>
      </c>
      <c r="D19" s="125"/>
      <c r="E19" s="16">
        <v>500</v>
      </c>
      <c r="F19" s="56">
        <v>1</v>
      </c>
      <c r="G19" s="17">
        <v>13.09</v>
      </c>
      <c r="H19" s="40">
        <f t="shared" ref="H19:H48" si="1">ROUND(IF($G$17="USD $", G19*$F$15,G19*$E$15),2)</f>
        <v>18.059999999999999</v>
      </c>
      <c r="I19" s="41">
        <f t="shared" ref="I19:I48" si="2">ROUND(IF($I$17=$H$17,F19*H19,F19*G19),2)</f>
        <v>18.059999999999999</v>
      </c>
      <c r="J19" s="44"/>
      <c r="K19" s="93">
        <f t="shared" si="0"/>
        <v>1</v>
      </c>
      <c r="L19" s="40">
        <f t="shared" ref="L19:L48" si="3">ROUND(IF($L$17=$G$17,G19*($M$14-N19),H19*($M$14-N19)),2)</f>
        <v>9.0299999999999994</v>
      </c>
      <c r="M19" s="40">
        <f t="shared" ref="M19:M48" si="4">ROUND((K19*L19),2)</f>
        <v>9.0299999999999994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9.0299999999999994</v>
      </c>
      <c r="T19" s="54">
        <f t="shared" ref="T19:T48" si="6">ROUND(I19-M19,2)</f>
        <v>9.0299999999999994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753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756</v>
      </c>
      <c r="D22" s="125"/>
      <c r="E22" s="8">
        <v>1000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4000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706</v>
      </c>
      <c r="C27" s="4" t="s">
        <v>88</v>
      </c>
      <c r="D27" s="125"/>
      <c r="E27" s="16">
        <v>1000</v>
      </c>
      <c r="F27" s="56">
        <v>1</v>
      </c>
      <c r="G27" s="17">
        <v>15.24</v>
      </c>
      <c r="H27" s="40">
        <f t="shared" si="1"/>
        <v>21.03</v>
      </c>
      <c r="I27" s="41">
        <f t="shared" si="2"/>
        <v>21.03</v>
      </c>
      <c r="J27" s="44"/>
      <c r="K27" s="93">
        <f t="shared" si="0"/>
        <v>1</v>
      </c>
      <c r="L27" s="40">
        <f t="shared" si="3"/>
        <v>12.62</v>
      </c>
      <c r="M27" s="40">
        <f t="shared" si="4"/>
        <v>12.62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8.41</v>
      </c>
      <c r="T27" s="54">
        <f t="shared" si="6"/>
        <v>8.41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539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540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541</v>
      </c>
      <c r="D31" s="125"/>
      <c r="E31" s="16" t="s">
        <v>93</v>
      </c>
      <c r="F31" s="56">
        <v>1</v>
      </c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1</v>
      </c>
      <c r="L31" s="40">
        <f t="shared" si="3"/>
        <v>0</v>
      </c>
      <c r="M31" s="40">
        <f t="shared" si="4"/>
        <v>0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757</v>
      </c>
      <c r="C32" s="6" t="s">
        <v>596</v>
      </c>
      <c r="D32" s="125"/>
      <c r="E32" s="8" t="s">
        <v>93</v>
      </c>
      <c r="F32" s="57">
        <v>1</v>
      </c>
      <c r="G32" s="14">
        <v>4674.18</v>
      </c>
      <c r="H32" s="10">
        <f t="shared" si="1"/>
        <v>6450.37</v>
      </c>
      <c r="I32" s="11">
        <f t="shared" si="2"/>
        <v>6450.37</v>
      </c>
      <c r="J32" s="44"/>
      <c r="K32" s="94">
        <f t="shared" si="0"/>
        <v>1</v>
      </c>
      <c r="L32" s="10">
        <f t="shared" si="3"/>
        <v>3225.19</v>
      </c>
      <c r="M32" s="10">
        <f t="shared" si="4"/>
        <v>3225.19</v>
      </c>
      <c r="N32" s="13"/>
      <c r="O32" s="53"/>
      <c r="P32" s="3"/>
      <c r="Q32" s="14"/>
      <c r="R32" s="15">
        <f t="shared" si="9"/>
        <v>0</v>
      </c>
      <c r="S32" s="15">
        <f t="shared" si="5"/>
        <v>3225.18</v>
      </c>
      <c r="T32" s="15">
        <f t="shared" si="6"/>
        <v>3225.18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758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711</v>
      </c>
      <c r="C34" s="6" t="s">
        <v>99</v>
      </c>
      <c r="D34" s="125"/>
      <c r="E34" s="8" t="s">
        <v>93</v>
      </c>
      <c r="F34" s="57">
        <v>1</v>
      </c>
      <c r="G34" s="14">
        <v>1688.94</v>
      </c>
      <c r="H34" s="10">
        <f t="shared" si="1"/>
        <v>2330.7399999999998</v>
      </c>
      <c r="I34" s="11">
        <f t="shared" si="2"/>
        <v>2330.7399999999998</v>
      </c>
      <c r="J34" s="44"/>
      <c r="K34" s="94">
        <f t="shared" si="0"/>
        <v>1</v>
      </c>
      <c r="L34" s="10">
        <f t="shared" si="3"/>
        <v>1165.3699999999999</v>
      </c>
      <c r="M34" s="10">
        <f t="shared" si="4"/>
        <v>1165.3699999999999</v>
      </c>
      <c r="N34" s="13"/>
      <c r="O34" s="53"/>
      <c r="P34" s="3"/>
      <c r="Q34" s="14"/>
      <c r="R34" s="15">
        <f t="shared" si="9"/>
        <v>0</v>
      </c>
      <c r="S34" s="15">
        <f t="shared" si="5"/>
        <v>1165.3699999999999</v>
      </c>
      <c r="T34" s="15">
        <f t="shared" si="6"/>
        <v>1165.3699999999999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712</v>
      </c>
      <c r="C35" s="4" t="s">
        <v>737</v>
      </c>
      <c r="D35" s="125"/>
      <c r="E35" s="16" t="s">
        <v>93</v>
      </c>
      <c r="F35" s="56">
        <v>6</v>
      </c>
      <c r="G35" s="17">
        <v>549.16</v>
      </c>
      <c r="H35" s="40">
        <f t="shared" si="1"/>
        <v>757.84</v>
      </c>
      <c r="I35" s="41">
        <f t="shared" si="2"/>
        <v>4547.04</v>
      </c>
      <c r="J35" s="44"/>
      <c r="K35" s="93">
        <f t="shared" si="0"/>
        <v>6</v>
      </c>
      <c r="L35" s="40">
        <f t="shared" si="3"/>
        <v>530.49</v>
      </c>
      <c r="M35" s="40">
        <f t="shared" si="4"/>
        <v>3182.94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227.35</v>
      </c>
      <c r="T35" s="54">
        <f t="shared" si="6"/>
        <v>1364.1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759</v>
      </c>
      <c r="C40" s="6" t="s">
        <v>114</v>
      </c>
      <c r="D40" s="125"/>
      <c r="E40" s="8" t="s">
        <v>93</v>
      </c>
      <c r="F40" s="57">
        <v>1</v>
      </c>
      <c r="G40" s="14">
        <v>974.09</v>
      </c>
      <c r="H40" s="10">
        <f t="shared" si="1"/>
        <v>1344.24</v>
      </c>
      <c r="I40" s="11">
        <f t="shared" si="2"/>
        <v>1344.24</v>
      </c>
      <c r="J40" s="44"/>
      <c r="K40" s="94">
        <f t="shared" si="0"/>
        <v>1</v>
      </c>
      <c r="L40" s="10">
        <f t="shared" si="3"/>
        <v>940.97</v>
      </c>
      <c r="M40" s="10">
        <f t="shared" si="4"/>
        <v>940.97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403.27</v>
      </c>
      <c r="T40" s="15">
        <f t="shared" si="6"/>
        <v>403.27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760</v>
      </c>
      <c r="C42" s="6" t="s">
        <v>761</v>
      </c>
      <c r="D42" s="125"/>
      <c r="E42" s="8" t="s">
        <v>93</v>
      </c>
      <c r="F42" s="57">
        <v>2</v>
      </c>
      <c r="G42" s="14">
        <v>363.84</v>
      </c>
      <c r="H42" s="10">
        <f t="shared" si="1"/>
        <v>502.1</v>
      </c>
      <c r="I42" s="11">
        <f t="shared" si="2"/>
        <v>1004.2</v>
      </c>
      <c r="J42" s="44"/>
      <c r="K42" s="94">
        <f t="shared" si="0"/>
        <v>2</v>
      </c>
      <c r="L42" s="10">
        <f t="shared" si="3"/>
        <v>351.47</v>
      </c>
      <c r="M42" s="10">
        <f t="shared" si="4"/>
        <v>702.94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150.63</v>
      </c>
      <c r="T42" s="15">
        <f t="shared" si="6"/>
        <v>301.26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47</v>
      </c>
      <c r="G49" s="83">
        <f>SUM(G18:G48)</f>
        <v>17412.11</v>
      </c>
      <c r="H49" s="84">
        <f>SUM(H18:H48)</f>
        <v>24028.710000000003</v>
      </c>
      <c r="I49" s="85">
        <f>SUM(I18:I48)</f>
        <v>63375.16</v>
      </c>
      <c r="J49" s="86"/>
      <c r="K49" s="87">
        <f>SUM(K18:K48)</f>
        <v>47</v>
      </c>
      <c r="L49" s="84">
        <f>SUM(L18:L48)</f>
        <v>12666.91</v>
      </c>
      <c r="M49" s="85">
        <f>SUM(M18:M48)</f>
        <v>33592.35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11361.8</v>
      </c>
      <c r="T49" s="85">
        <f>SUM(T18:T48)</f>
        <v>29782.809999999998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0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allowBlank="1" showInputMessage="1" showErrorMessage="1" sqref="G17 L17 Q17 Q14" xr:uid="{1A371BDB-E0B8-4ECB-9086-DEAABC7A8E16}">
      <formula1>$Y$11:$Y$12</formula1>
    </dataValidation>
    <dataValidation type="list" allowBlank="1" showInputMessage="1" showErrorMessage="1" sqref="I13" xr:uid="{38724312-C7F0-45A1-8DC3-2C1A09357301}">
      <formula1>$Y$13:$Y$14</formula1>
    </dataValidation>
    <dataValidation type="list" allowBlank="1" showInputMessage="1" showErrorMessage="1" sqref="J13" xr:uid="{E8B0EB52-DB0C-47F5-BD34-F4C6083DCE66}">
      <formula1>$L$9:$L$9</formula1>
    </dataValidation>
    <dataValidation type="list" showInputMessage="1" showErrorMessage="1" sqref="E18:E48" xr:uid="{3A00BA3D-8146-4B89-AA51-720856640EE4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7616-7827-4367-830B-D6BA7CA5E399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B31" sqref="B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764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56355.94000000001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37671.39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18684.55000000001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765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0.33154535262831225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766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18684.55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37671.39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769</v>
      </c>
      <c r="C20" s="6" t="s">
        <v>531</v>
      </c>
      <c r="D20" s="125"/>
      <c r="E20" s="8">
        <v>500</v>
      </c>
      <c r="F20" s="57">
        <v>1</v>
      </c>
      <c r="G20" s="14">
        <v>31.71</v>
      </c>
      <c r="H20" s="10">
        <f t="shared" si="1"/>
        <v>43.76</v>
      </c>
      <c r="I20" s="11">
        <f t="shared" si="2"/>
        <v>43.76</v>
      </c>
      <c r="J20" s="44"/>
      <c r="K20" s="94">
        <f t="shared" si="0"/>
        <v>1</v>
      </c>
      <c r="L20" s="10">
        <f t="shared" si="3"/>
        <v>21.88</v>
      </c>
      <c r="M20" s="10">
        <f t="shared" si="4"/>
        <v>21.88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21.88</v>
      </c>
      <c r="T20" s="15">
        <f t="shared" si="6"/>
        <v>21.88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770</v>
      </c>
      <c r="C21" s="4" t="s">
        <v>81</v>
      </c>
      <c r="D21" s="125"/>
      <c r="E21" s="16">
        <v>1000</v>
      </c>
      <c r="F21" s="56">
        <v>1</v>
      </c>
      <c r="G21" s="17">
        <v>67.400000000000006</v>
      </c>
      <c r="H21" s="40">
        <f t="shared" si="1"/>
        <v>93.01</v>
      </c>
      <c r="I21" s="41">
        <f t="shared" si="2"/>
        <v>93.01</v>
      </c>
      <c r="J21" s="44"/>
      <c r="K21" s="93">
        <f t="shared" si="0"/>
        <v>1</v>
      </c>
      <c r="L21" s="40">
        <f t="shared" si="3"/>
        <v>46.51</v>
      </c>
      <c r="M21" s="40">
        <f t="shared" si="4"/>
        <v>46.51</v>
      </c>
      <c r="N21" s="18"/>
      <c r="O21" s="53"/>
      <c r="P21" s="1"/>
      <c r="Q21" s="17"/>
      <c r="R21" s="42">
        <f t="shared" si="9"/>
        <v>0</v>
      </c>
      <c r="S21" s="54">
        <f t="shared" si="5"/>
        <v>46.5</v>
      </c>
      <c r="T21" s="54">
        <f t="shared" si="6"/>
        <v>46.5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771</v>
      </c>
      <c r="C22" s="6" t="s">
        <v>473</v>
      </c>
      <c r="D22" s="125"/>
      <c r="E22" s="8">
        <v>1000</v>
      </c>
      <c r="F22" s="57">
        <v>1</v>
      </c>
      <c r="G22" s="14">
        <v>64.48</v>
      </c>
      <c r="H22" s="10">
        <f t="shared" si="1"/>
        <v>88.98</v>
      </c>
      <c r="I22" s="11">
        <f t="shared" si="2"/>
        <v>88.98</v>
      </c>
      <c r="J22" s="44"/>
      <c r="K22" s="94">
        <f t="shared" si="0"/>
        <v>1</v>
      </c>
      <c r="L22" s="10">
        <f t="shared" si="3"/>
        <v>44.49</v>
      </c>
      <c r="M22" s="10">
        <f t="shared" si="4"/>
        <v>44.49</v>
      </c>
      <c r="N22" s="13"/>
      <c r="O22" s="53"/>
      <c r="P22" s="3"/>
      <c r="Q22" s="14"/>
      <c r="R22" s="15">
        <f t="shared" si="9"/>
        <v>0</v>
      </c>
      <c r="S22" s="15">
        <f t="shared" si="5"/>
        <v>44.49</v>
      </c>
      <c r="T22" s="15">
        <f t="shared" si="6"/>
        <v>44.49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772</v>
      </c>
      <c r="C23" s="4" t="s">
        <v>84</v>
      </c>
      <c r="D23" s="125"/>
      <c r="E23" s="16">
        <v>2000</v>
      </c>
      <c r="F23" s="56">
        <v>1</v>
      </c>
      <c r="G23" s="17">
        <v>69.69</v>
      </c>
      <c r="H23" s="40">
        <f t="shared" si="1"/>
        <v>96.17</v>
      </c>
      <c r="I23" s="41">
        <f t="shared" si="2"/>
        <v>96.17</v>
      </c>
      <c r="J23" s="44"/>
      <c r="K23" s="93">
        <f t="shared" si="0"/>
        <v>1</v>
      </c>
      <c r="L23" s="40">
        <f t="shared" si="3"/>
        <v>57.7</v>
      </c>
      <c r="M23" s="40">
        <f t="shared" si="4"/>
        <v>57.7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38.47</v>
      </c>
      <c r="T23" s="54">
        <f t="shared" si="6"/>
        <v>38.47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773</v>
      </c>
      <c r="C24" s="6" t="s">
        <v>86</v>
      </c>
      <c r="D24" s="125"/>
      <c r="E24" s="8">
        <v>2000</v>
      </c>
      <c r="F24" s="57">
        <v>1</v>
      </c>
      <c r="G24" s="14">
        <v>35.119999999999997</v>
      </c>
      <c r="H24" s="10">
        <f t="shared" si="1"/>
        <v>48.47</v>
      </c>
      <c r="I24" s="11">
        <f t="shared" si="2"/>
        <v>48.47</v>
      </c>
      <c r="J24" s="44"/>
      <c r="K24" s="94">
        <f t="shared" si="0"/>
        <v>1</v>
      </c>
      <c r="L24" s="10">
        <f t="shared" si="3"/>
        <v>29.08</v>
      </c>
      <c r="M24" s="10">
        <f t="shared" si="4"/>
        <v>29.08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19.39</v>
      </c>
      <c r="T24" s="15">
        <f t="shared" si="6"/>
        <v>19.39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707</v>
      </c>
      <c r="C25" s="4" t="s">
        <v>436</v>
      </c>
      <c r="D25" s="125"/>
      <c r="E25" s="16">
        <v>2000</v>
      </c>
      <c r="F25" s="56">
        <v>1</v>
      </c>
      <c r="G25" s="17">
        <v>19.23</v>
      </c>
      <c r="H25" s="40">
        <f t="shared" si="1"/>
        <v>26.54</v>
      </c>
      <c r="I25" s="41">
        <f t="shared" si="2"/>
        <v>26.54</v>
      </c>
      <c r="J25" s="44"/>
      <c r="K25" s="93">
        <f t="shared" si="0"/>
        <v>1</v>
      </c>
      <c r="L25" s="40">
        <f t="shared" si="3"/>
        <v>15.92</v>
      </c>
      <c r="M25" s="40">
        <f t="shared" si="4"/>
        <v>15.92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10.62</v>
      </c>
      <c r="T25" s="54">
        <f t="shared" si="6"/>
        <v>10.62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774</v>
      </c>
      <c r="C26" s="6" t="s">
        <v>436</v>
      </c>
      <c r="D26" s="125"/>
      <c r="E26" s="8">
        <v>2000</v>
      </c>
      <c r="F26" s="57">
        <v>1</v>
      </c>
      <c r="G26" s="14">
        <v>38.450000000000003</v>
      </c>
      <c r="H26" s="10">
        <f t="shared" si="1"/>
        <v>53.06</v>
      </c>
      <c r="I26" s="11">
        <f t="shared" si="2"/>
        <v>53.06</v>
      </c>
      <c r="J26" s="44"/>
      <c r="K26" s="94">
        <f t="shared" si="0"/>
        <v>1</v>
      </c>
      <c r="L26" s="10">
        <f t="shared" si="3"/>
        <v>31.84</v>
      </c>
      <c r="M26" s="10">
        <f t="shared" si="4"/>
        <v>31.84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21.22</v>
      </c>
      <c r="T26" s="15">
        <f t="shared" si="6"/>
        <v>21.22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775</v>
      </c>
      <c r="C27" s="4" t="s">
        <v>776</v>
      </c>
      <c r="D27" s="125"/>
      <c r="E27" s="16" t="s">
        <v>93</v>
      </c>
      <c r="F27" s="56">
        <v>1</v>
      </c>
      <c r="G27" s="17">
        <v>3997.63</v>
      </c>
      <c r="H27" s="40">
        <f t="shared" si="1"/>
        <v>5516.73</v>
      </c>
      <c r="I27" s="41">
        <f t="shared" si="2"/>
        <v>5516.73</v>
      </c>
      <c r="J27" s="44"/>
      <c r="K27" s="93">
        <f t="shared" si="0"/>
        <v>1</v>
      </c>
      <c r="L27" s="40">
        <f t="shared" si="3"/>
        <v>2758.37</v>
      </c>
      <c r="M27" s="40">
        <f t="shared" si="4"/>
        <v>2758.37</v>
      </c>
      <c r="N27" s="18"/>
      <c r="O27" s="53"/>
      <c r="P27" s="1"/>
      <c r="Q27" s="17"/>
      <c r="R27" s="42">
        <f t="shared" si="9"/>
        <v>0</v>
      </c>
      <c r="S27" s="54">
        <f t="shared" si="5"/>
        <v>2758.36</v>
      </c>
      <c r="T27" s="54">
        <f t="shared" si="6"/>
        <v>2758.36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709</v>
      </c>
      <c r="C28" s="6" t="s">
        <v>777</v>
      </c>
      <c r="D28" s="125"/>
      <c r="E28" s="8" t="s">
        <v>93</v>
      </c>
      <c r="F28" s="57">
        <v>2</v>
      </c>
      <c r="G28" s="14">
        <v>221.18</v>
      </c>
      <c r="H28" s="10">
        <f t="shared" si="1"/>
        <v>305.23</v>
      </c>
      <c r="I28" s="11">
        <f t="shared" si="2"/>
        <v>610.46</v>
      </c>
      <c r="J28" s="44"/>
      <c r="K28" s="94">
        <f t="shared" si="0"/>
        <v>2</v>
      </c>
      <c r="L28" s="10">
        <f t="shared" si="3"/>
        <v>152.62</v>
      </c>
      <c r="M28" s="10">
        <f t="shared" si="4"/>
        <v>305.24</v>
      </c>
      <c r="N28" s="13"/>
      <c r="O28" s="53"/>
      <c r="P28" s="3"/>
      <c r="Q28" s="14"/>
      <c r="R28" s="15">
        <f t="shared" si="9"/>
        <v>0</v>
      </c>
      <c r="S28" s="15">
        <f t="shared" si="5"/>
        <v>152.61000000000001</v>
      </c>
      <c r="T28" s="15">
        <f t="shared" si="6"/>
        <v>305.22000000000003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778</v>
      </c>
      <c r="C29" s="4" t="s">
        <v>99</v>
      </c>
      <c r="D29" s="125"/>
      <c r="E29" s="16" t="s">
        <v>93</v>
      </c>
      <c r="F29" s="56">
        <v>1</v>
      </c>
      <c r="G29" s="17">
        <v>1694.77</v>
      </c>
      <c r="H29" s="40">
        <f>ROUND(IF($G$17="USD $", G29*$F$15,G29*$E$15),2)</f>
        <v>2338.7800000000002</v>
      </c>
      <c r="I29" s="41">
        <f>ROUND(IF($I$17=$H$17,F29*H29,F29*G29),2)</f>
        <v>2338.7800000000002</v>
      </c>
      <c r="J29" s="44"/>
      <c r="K29" s="93">
        <f t="shared" si="0"/>
        <v>1</v>
      </c>
      <c r="L29" s="40">
        <f t="shared" si="3"/>
        <v>1169.3900000000001</v>
      </c>
      <c r="M29" s="40">
        <f>ROUND((K29*L29),2)</f>
        <v>1169.3900000000001</v>
      </c>
      <c r="N29" s="18"/>
      <c r="O29" s="53"/>
      <c r="P29" s="1"/>
      <c r="Q29" s="17"/>
      <c r="R29" s="42">
        <f t="shared" si="9"/>
        <v>0</v>
      </c>
      <c r="S29" s="54">
        <f t="shared" si="5"/>
        <v>1169.3900000000001</v>
      </c>
      <c r="T29" s="54">
        <f t="shared" si="6"/>
        <v>1169.3900000000001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712</v>
      </c>
      <c r="C30" s="6" t="s">
        <v>109</v>
      </c>
      <c r="D30" s="125"/>
      <c r="E30" s="8" t="s">
        <v>93</v>
      </c>
      <c r="F30" s="57">
        <v>4</v>
      </c>
      <c r="G30" s="14">
        <v>549.16</v>
      </c>
      <c r="H30" s="10">
        <f t="shared" si="1"/>
        <v>757.84</v>
      </c>
      <c r="I30" s="11">
        <f t="shared" si="2"/>
        <v>3031.36</v>
      </c>
      <c r="J30" s="44"/>
      <c r="K30" s="94">
        <f t="shared" si="0"/>
        <v>4</v>
      </c>
      <c r="L30" s="10">
        <f t="shared" si="3"/>
        <v>530.49</v>
      </c>
      <c r="M30" s="10">
        <f t="shared" si="4"/>
        <v>2121.96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227.35</v>
      </c>
      <c r="T30" s="15">
        <f t="shared" si="6"/>
        <v>909.4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950</v>
      </c>
      <c r="C31" s="4" t="s">
        <v>124</v>
      </c>
      <c r="D31" s="125"/>
      <c r="E31" s="16">
        <v>1200</v>
      </c>
      <c r="F31" s="56">
        <v>1</v>
      </c>
      <c r="G31" s="17">
        <v>26276.58</v>
      </c>
      <c r="H31" s="40">
        <f t="shared" si="1"/>
        <v>36261.68</v>
      </c>
      <c r="I31" s="41">
        <f t="shared" si="2"/>
        <v>36261.68</v>
      </c>
      <c r="J31" s="44"/>
      <c r="K31" s="93">
        <f t="shared" si="0"/>
        <v>1</v>
      </c>
      <c r="L31" s="40">
        <f t="shared" si="3"/>
        <v>25383.18</v>
      </c>
      <c r="M31" s="40">
        <f t="shared" si="4"/>
        <v>25383.18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10878.5</v>
      </c>
      <c r="T31" s="54">
        <f t="shared" si="6"/>
        <v>10878.5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125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779</v>
      </c>
      <c r="C33" s="4" t="s">
        <v>114</v>
      </c>
      <c r="D33" s="125"/>
      <c r="E33" s="16" t="s">
        <v>93</v>
      </c>
      <c r="F33" s="56">
        <v>1</v>
      </c>
      <c r="G33" s="17">
        <v>374.18</v>
      </c>
      <c r="H33" s="40">
        <f t="shared" si="1"/>
        <v>516.37</v>
      </c>
      <c r="I33" s="41">
        <f t="shared" si="2"/>
        <v>516.37</v>
      </c>
      <c r="J33" s="44"/>
      <c r="K33" s="93">
        <f t="shared" si="0"/>
        <v>1</v>
      </c>
      <c r="L33" s="40">
        <f t="shared" si="3"/>
        <v>361.46</v>
      </c>
      <c r="M33" s="40">
        <f t="shared" si="4"/>
        <v>361.46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154.91</v>
      </c>
      <c r="T33" s="54">
        <f t="shared" si="6"/>
        <v>154.91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780</v>
      </c>
      <c r="C34" s="6" t="s">
        <v>115</v>
      </c>
      <c r="D34" s="125"/>
      <c r="E34" s="8" t="s">
        <v>93</v>
      </c>
      <c r="F34" s="57">
        <v>1</v>
      </c>
      <c r="G34" s="14">
        <v>107.07</v>
      </c>
      <c r="H34" s="10">
        <f t="shared" si="1"/>
        <v>147.76</v>
      </c>
      <c r="I34" s="11">
        <f t="shared" si="2"/>
        <v>147.76</v>
      </c>
      <c r="J34" s="44"/>
      <c r="K34" s="94">
        <f t="shared" si="0"/>
        <v>1</v>
      </c>
      <c r="L34" s="10">
        <f t="shared" si="3"/>
        <v>103.43</v>
      </c>
      <c r="M34" s="10">
        <f t="shared" si="4"/>
        <v>103.43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44.33</v>
      </c>
      <c r="T34" s="15">
        <f t="shared" si="6"/>
        <v>44.33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781</v>
      </c>
      <c r="C35" s="4" t="s">
        <v>115</v>
      </c>
      <c r="D35" s="125"/>
      <c r="E35" s="16" t="s">
        <v>93</v>
      </c>
      <c r="F35" s="56">
        <v>1</v>
      </c>
      <c r="G35" s="17">
        <v>79.989999999999995</v>
      </c>
      <c r="H35" s="40">
        <f t="shared" si="1"/>
        <v>110.39</v>
      </c>
      <c r="I35" s="41">
        <f t="shared" si="2"/>
        <v>110.39</v>
      </c>
      <c r="J35" s="44"/>
      <c r="K35" s="93">
        <f t="shared" si="0"/>
        <v>1</v>
      </c>
      <c r="L35" s="40">
        <f t="shared" si="3"/>
        <v>77.27</v>
      </c>
      <c r="M35" s="40">
        <f t="shared" si="4"/>
        <v>77.27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33.119999999999997</v>
      </c>
      <c r="T35" s="54">
        <f t="shared" si="6"/>
        <v>33.119999999999997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782</v>
      </c>
      <c r="C36" s="6" t="s">
        <v>115</v>
      </c>
      <c r="D36" s="125"/>
      <c r="E36" s="8" t="s">
        <v>93</v>
      </c>
      <c r="F36" s="57">
        <v>1</v>
      </c>
      <c r="G36" s="14">
        <v>123.9</v>
      </c>
      <c r="H36" s="10">
        <f t="shared" si="1"/>
        <v>170.98</v>
      </c>
      <c r="I36" s="11">
        <f t="shared" si="2"/>
        <v>170.98</v>
      </c>
      <c r="J36" s="44"/>
      <c r="K36" s="94">
        <f t="shared" si="0"/>
        <v>1</v>
      </c>
      <c r="L36" s="10">
        <f t="shared" si="3"/>
        <v>119.69</v>
      </c>
      <c r="M36" s="10">
        <f t="shared" si="4"/>
        <v>119.69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51.29</v>
      </c>
      <c r="T36" s="15">
        <f t="shared" si="6"/>
        <v>51.29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783</v>
      </c>
      <c r="C37" s="4" t="s">
        <v>115</v>
      </c>
      <c r="D37" s="125"/>
      <c r="E37" s="16" t="s">
        <v>93</v>
      </c>
      <c r="F37" s="56">
        <v>1</v>
      </c>
      <c r="G37" s="17">
        <v>126.28</v>
      </c>
      <c r="H37" s="40">
        <f t="shared" si="1"/>
        <v>174.27</v>
      </c>
      <c r="I37" s="41">
        <f t="shared" si="2"/>
        <v>174.27</v>
      </c>
      <c r="J37" s="44"/>
      <c r="K37" s="93">
        <f t="shared" si="0"/>
        <v>1</v>
      </c>
      <c r="L37" s="40">
        <f t="shared" si="3"/>
        <v>121.99</v>
      </c>
      <c r="M37" s="40">
        <f t="shared" si="4"/>
        <v>121.99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52.28</v>
      </c>
      <c r="T37" s="54">
        <f t="shared" si="6"/>
        <v>52.28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784</v>
      </c>
      <c r="C38" s="6" t="s">
        <v>250</v>
      </c>
      <c r="D38" s="125"/>
      <c r="E38" s="8" t="s">
        <v>93</v>
      </c>
      <c r="F38" s="57">
        <v>5</v>
      </c>
      <c r="G38" s="14">
        <v>619.32000000000005</v>
      </c>
      <c r="H38" s="10">
        <f t="shared" si="1"/>
        <v>854.66</v>
      </c>
      <c r="I38" s="11">
        <f t="shared" si="2"/>
        <v>4273.3</v>
      </c>
      <c r="J38" s="44"/>
      <c r="K38" s="94">
        <f t="shared" si="0"/>
        <v>5</v>
      </c>
      <c r="L38" s="10">
        <f t="shared" si="3"/>
        <v>598.26</v>
      </c>
      <c r="M38" s="10">
        <f t="shared" si="4"/>
        <v>2991.3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256.39999999999998</v>
      </c>
      <c r="T38" s="15">
        <f t="shared" si="6"/>
        <v>1282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785</v>
      </c>
      <c r="C39" s="4" t="s">
        <v>193</v>
      </c>
      <c r="D39" s="125"/>
      <c r="E39" s="16" t="s">
        <v>93</v>
      </c>
      <c r="F39" s="56">
        <v>3</v>
      </c>
      <c r="G39" s="17">
        <v>558.01</v>
      </c>
      <c r="H39" s="40">
        <f t="shared" si="1"/>
        <v>770.05</v>
      </c>
      <c r="I39" s="41">
        <f t="shared" si="2"/>
        <v>2310.15</v>
      </c>
      <c r="J39" s="44"/>
      <c r="K39" s="93">
        <f t="shared" si="0"/>
        <v>3</v>
      </c>
      <c r="L39" s="40">
        <f t="shared" si="3"/>
        <v>539.04</v>
      </c>
      <c r="M39" s="40">
        <f t="shared" si="4"/>
        <v>1617.12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231.01</v>
      </c>
      <c r="T39" s="54">
        <f t="shared" si="6"/>
        <v>693.03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786</v>
      </c>
      <c r="C40" s="6" t="s">
        <v>291</v>
      </c>
      <c r="D40" s="125"/>
      <c r="E40" s="8" t="s">
        <v>93</v>
      </c>
      <c r="F40" s="57">
        <v>3</v>
      </c>
      <c r="G40" s="14">
        <v>86.58</v>
      </c>
      <c r="H40" s="10">
        <f t="shared" si="1"/>
        <v>119.48</v>
      </c>
      <c r="I40" s="11">
        <f t="shared" si="2"/>
        <v>358.44</v>
      </c>
      <c r="J40" s="44"/>
      <c r="K40" s="94">
        <f t="shared" si="0"/>
        <v>3</v>
      </c>
      <c r="L40" s="10">
        <f t="shared" si="3"/>
        <v>83.64</v>
      </c>
      <c r="M40" s="10">
        <f t="shared" si="4"/>
        <v>250.92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35.840000000000003</v>
      </c>
      <c r="T40" s="15">
        <f t="shared" si="6"/>
        <v>107.52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35202.520000000004</v>
      </c>
      <c r="H49" s="84">
        <f>SUM(H18:H48)</f>
        <v>48579.490000000013</v>
      </c>
      <c r="I49" s="85">
        <f>SUM(I18:I48)</f>
        <v>56355.94000000001</v>
      </c>
      <c r="J49" s="86"/>
      <c r="K49" s="87">
        <f>SUM(K18:K48)</f>
        <v>34</v>
      </c>
      <c r="L49" s="84">
        <f>SUM(L18:L48)</f>
        <v>32288.899999999998</v>
      </c>
      <c r="M49" s="85">
        <f>SUM(M18:M48)</f>
        <v>37671.39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16290.590000000002</v>
      </c>
      <c r="T49" s="85">
        <f>SUM(T18:T48)</f>
        <v>18684.55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0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showInputMessage="1" showErrorMessage="1" sqref="E18:E48" xr:uid="{B7B408ED-58D3-48A2-AD27-DB0CACC79710}">
      <formula1>$Z$18:$Z$29</formula1>
    </dataValidation>
    <dataValidation type="list" allowBlank="1" showInputMessage="1" showErrorMessage="1" sqref="J13" xr:uid="{EE28E86C-CC94-40DE-9493-DF3444B91FD6}">
      <formula1>$L$9:$L$9</formula1>
    </dataValidation>
    <dataValidation type="list" allowBlank="1" showInputMessage="1" showErrorMessage="1" sqref="I13" xr:uid="{0F55D385-B1AD-47BC-B9EE-9232959A09F6}">
      <formula1>$Y$13:$Y$14</formula1>
    </dataValidation>
    <dataValidation type="list" allowBlank="1" showInputMessage="1" showErrorMessage="1" sqref="G17 L17 Q17 Q14" xr:uid="{CAA796E8-AF7B-4E85-B417-A303D020B11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3D74-B370-404F-B040-2B2042D5589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1" sqref="B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787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56355.94000000001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37671.39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18684.55000000001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765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0.33154535262831225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788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18684.55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37671.39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769</v>
      </c>
      <c r="C20" s="6" t="s">
        <v>531</v>
      </c>
      <c r="D20" s="125"/>
      <c r="E20" s="8">
        <v>500</v>
      </c>
      <c r="F20" s="57">
        <v>1</v>
      </c>
      <c r="G20" s="14">
        <v>31.71</v>
      </c>
      <c r="H20" s="10">
        <f t="shared" si="1"/>
        <v>43.76</v>
      </c>
      <c r="I20" s="11">
        <f t="shared" si="2"/>
        <v>43.76</v>
      </c>
      <c r="J20" s="44"/>
      <c r="K20" s="94">
        <f t="shared" si="0"/>
        <v>1</v>
      </c>
      <c r="L20" s="10">
        <f t="shared" si="3"/>
        <v>21.88</v>
      </c>
      <c r="M20" s="10">
        <f t="shared" si="4"/>
        <v>21.88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21.88</v>
      </c>
      <c r="T20" s="15">
        <f t="shared" si="6"/>
        <v>21.88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770</v>
      </c>
      <c r="C21" s="4" t="s">
        <v>81</v>
      </c>
      <c r="D21" s="125"/>
      <c r="E21" s="16">
        <v>1000</v>
      </c>
      <c r="F21" s="56">
        <v>1</v>
      </c>
      <c r="G21" s="17">
        <v>67.400000000000006</v>
      </c>
      <c r="H21" s="40">
        <f t="shared" si="1"/>
        <v>93.01</v>
      </c>
      <c r="I21" s="41">
        <f t="shared" si="2"/>
        <v>93.01</v>
      </c>
      <c r="J21" s="44"/>
      <c r="K21" s="93">
        <f t="shared" si="0"/>
        <v>1</v>
      </c>
      <c r="L21" s="40">
        <f t="shared" si="3"/>
        <v>46.51</v>
      </c>
      <c r="M21" s="40">
        <f t="shared" si="4"/>
        <v>46.51</v>
      </c>
      <c r="N21" s="18"/>
      <c r="O21" s="53"/>
      <c r="P21" s="1"/>
      <c r="Q21" s="17"/>
      <c r="R21" s="42">
        <f t="shared" si="9"/>
        <v>0</v>
      </c>
      <c r="S21" s="54">
        <f t="shared" si="5"/>
        <v>46.5</v>
      </c>
      <c r="T21" s="54">
        <f t="shared" si="6"/>
        <v>46.5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771</v>
      </c>
      <c r="C22" s="6" t="s">
        <v>473</v>
      </c>
      <c r="D22" s="125"/>
      <c r="E22" s="8">
        <v>1000</v>
      </c>
      <c r="F22" s="57">
        <v>1</v>
      </c>
      <c r="G22" s="14">
        <v>64.48</v>
      </c>
      <c r="H22" s="10">
        <f t="shared" si="1"/>
        <v>88.98</v>
      </c>
      <c r="I22" s="11">
        <f t="shared" si="2"/>
        <v>88.98</v>
      </c>
      <c r="J22" s="44"/>
      <c r="K22" s="94">
        <f t="shared" si="0"/>
        <v>1</v>
      </c>
      <c r="L22" s="10">
        <f t="shared" si="3"/>
        <v>44.49</v>
      </c>
      <c r="M22" s="10">
        <f t="shared" si="4"/>
        <v>44.49</v>
      </c>
      <c r="N22" s="13"/>
      <c r="O22" s="53"/>
      <c r="P22" s="3"/>
      <c r="Q22" s="14"/>
      <c r="R22" s="15">
        <f t="shared" si="9"/>
        <v>0</v>
      </c>
      <c r="S22" s="15">
        <f t="shared" si="5"/>
        <v>44.49</v>
      </c>
      <c r="T22" s="15">
        <f t="shared" si="6"/>
        <v>44.49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772</v>
      </c>
      <c r="C23" s="4" t="s">
        <v>84</v>
      </c>
      <c r="D23" s="125"/>
      <c r="E23" s="16">
        <v>2000</v>
      </c>
      <c r="F23" s="56">
        <v>1</v>
      </c>
      <c r="G23" s="17">
        <v>69.69</v>
      </c>
      <c r="H23" s="40">
        <f t="shared" si="1"/>
        <v>96.17</v>
      </c>
      <c r="I23" s="41">
        <f t="shared" si="2"/>
        <v>96.17</v>
      </c>
      <c r="J23" s="44"/>
      <c r="K23" s="93">
        <f t="shared" si="0"/>
        <v>1</v>
      </c>
      <c r="L23" s="40">
        <f t="shared" si="3"/>
        <v>57.7</v>
      </c>
      <c r="M23" s="40">
        <f t="shared" si="4"/>
        <v>57.7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38.47</v>
      </c>
      <c r="T23" s="54">
        <f t="shared" si="6"/>
        <v>38.47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773</v>
      </c>
      <c r="C24" s="6" t="s">
        <v>86</v>
      </c>
      <c r="D24" s="125"/>
      <c r="E24" s="8">
        <v>2000</v>
      </c>
      <c r="F24" s="57">
        <v>1</v>
      </c>
      <c r="G24" s="14">
        <v>35.119999999999997</v>
      </c>
      <c r="H24" s="10">
        <f t="shared" si="1"/>
        <v>48.47</v>
      </c>
      <c r="I24" s="11">
        <f t="shared" si="2"/>
        <v>48.47</v>
      </c>
      <c r="J24" s="44"/>
      <c r="K24" s="94">
        <f t="shared" si="0"/>
        <v>1</v>
      </c>
      <c r="L24" s="10">
        <f t="shared" si="3"/>
        <v>29.08</v>
      </c>
      <c r="M24" s="10">
        <f t="shared" si="4"/>
        <v>29.08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19.39</v>
      </c>
      <c r="T24" s="15">
        <f t="shared" si="6"/>
        <v>19.39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707</v>
      </c>
      <c r="C25" s="4" t="s">
        <v>436</v>
      </c>
      <c r="D25" s="125"/>
      <c r="E25" s="16">
        <v>2000</v>
      </c>
      <c r="F25" s="56">
        <v>1</v>
      </c>
      <c r="G25" s="17">
        <v>19.23</v>
      </c>
      <c r="H25" s="40">
        <f t="shared" si="1"/>
        <v>26.54</v>
      </c>
      <c r="I25" s="41">
        <f t="shared" si="2"/>
        <v>26.54</v>
      </c>
      <c r="J25" s="44"/>
      <c r="K25" s="93">
        <f t="shared" si="0"/>
        <v>1</v>
      </c>
      <c r="L25" s="40">
        <f t="shared" si="3"/>
        <v>15.92</v>
      </c>
      <c r="M25" s="40">
        <f t="shared" si="4"/>
        <v>15.92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10.62</v>
      </c>
      <c r="T25" s="54">
        <f t="shared" si="6"/>
        <v>10.62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774</v>
      </c>
      <c r="C26" s="6" t="s">
        <v>436</v>
      </c>
      <c r="D26" s="125"/>
      <c r="E26" s="8">
        <v>2000</v>
      </c>
      <c r="F26" s="57">
        <v>1</v>
      </c>
      <c r="G26" s="14">
        <v>38.450000000000003</v>
      </c>
      <c r="H26" s="10">
        <f t="shared" si="1"/>
        <v>53.06</v>
      </c>
      <c r="I26" s="11">
        <f t="shared" si="2"/>
        <v>53.06</v>
      </c>
      <c r="J26" s="44"/>
      <c r="K26" s="94">
        <f t="shared" si="0"/>
        <v>1</v>
      </c>
      <c r="L26" s="10">
        <f t="shared" si="3"/>
        <v>31.84</v>
      </c>
      <c r="M26" s="10">
        <f t="shared" si="4"/>
        <v>31.84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21.22</v>
      </c>
      <c r="T26" s="15">
        <f t="shared" si="6"/>
        <v>21.22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775</v>
      </c>
      <c r="C27" s="4" t="s">
        <v>776</v>
      </c>
      <c r="D27" s="125"/>
      <c r="E27" s="16" t="s">
        <v>93</v>
      </c>
      <c r="F27" s="56">
        <v>1</v>
      </c>
      <c r="G27" s="17">
        <v>3997.63</v>
      </c>
      <c r="H27" s="40">
        <f t="shared" si="1"/>
        <v>5516.73</v>
      </c>
      <c r="I27" s="41">
        <f t="shared" si="2"/>
        <v>5516.73</v>
      </c>
      <c r="J27" s="44"/>
      <c r="K27" s="93">
        <f t="shared" si="0"/>
        <v>1</v>
      </c>
      <c r="L27" s="40">
        <f t="shared" si="3"/>
        <v>2758.37</v>
      </c>
      <c r="M27" s="40">
        <f t="shared" si="4"/>
        <v>2758.37</v>
      </c>
      <c r="N27" s="18"/>
      <c r="O27" s="53"/>
      <c r="P27" s="1"/>
      <c r="Q27" s="17"/>
      <c r="R27" s="42">
        <f t="shared" si="9"/>
        <v>0</v>
      </c>
      <c r="S27" s="54">
        <f t="shared" si="5"/>
        <v>2758.36</v>
      </c>
      <c r="T27" s="54">
        <f t="shared" si="6"/>
        <v>2758.36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709</v>
      </c>
      <c r="C28" s="6" t="s">
        <v>777</v>
      </c>
      <c r="D28" s="125"/>
      <c r="E28" s="8" t="s">
        <v>93</v>
      </c>
      <c r="F28" s="57">
        <v>2</v>
      </c>
      <c r="G28" s="14">
        <v>221.18</v>
      </c>
      <c r="H28" s="10">
        <f t="shared" si="1"/>
        <v>305.23</v>
      </c>
      <c r="I28" s="11">
        <f t="shared" si="2"/>
        <v>610.46</v>
      </c>
      <c r="J28" s="44"/>
      <c r="K28" s="94">
        <f t="shared" si="0"/>
        <v>2</v>
      </c>
      <c r="L28" s="10">
        <f t="shared" si="3"/>
        <v>152.62</v>
      </c>
      <c r="M28" s="10">
        <f t="shared" si="4"/>
        <v>305.24</v>
      </c>
      <c r="N28" s="13"/>
      <c r="O28" s="53"/>
      <c r="P28" s="3"/>
      <c r="Q28" s="14"/>
      <c r="R28" s="15">
        <f t="shared" si="9"/>
        <v>0</v>
      </c>
      <c r="S28" s="15">
        <f t="shared" si="5"/>
        <v>152.61000000000001</v>
      </c>
      <c r="T28" s="15">
        <f t="shared" si="6"/>
        <v>305.22000000000003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778</v>
      </c>
      <c r="C29" s="4" t="s">
        <v>99</v>
      </c>
      <c r="D29" s="125"/>
      <c r="E29" s="16" t="s">
        <v>93</v>
      </c>
      <c r="F29" s="56">
        <v>1</v>
      </c>
      <c r="G29" s="17">
        <v>1694.77</v>
      </c>
      <c r="H29" s="40">
        <f>ROUND(IF($G$17="USD $", G29*$F$15,G29*$E$15),2)</f>
        <v>2338.7800000000002</v>
      </c>
      <c r="I29" s="41">
        <f>ROUND(IF($I$17=$H$17,F29*H29,F29*G29),2)</f>
        <v>2338.7800000000002</v>
      </c>
      <c r="J29" s="44"/>
      <c r="K29" s="93">
        <f t="shared" si="0"/>
        <v>1</v>
      </c>
      <c r="L29" s="40">
        <f t="shared" si="3"/>
        <v>1169.3900000000001</v>
      </c>
      <c r="M29" s="40">
        <f>ROUND((K29*L29),2)</f>
        <v>1169.3900000000001</v>
      </c>
      <c r="N29" s="18"/>
      <c r="O29" s="53"/>
      <c r="P29" s="1"/>
      <c r="Q29" s="17"/>
      <c r="R29" s="42">
        <f t="shared" si="9"/>
        <v>0</v>
      </c>
      <c r="S29" s="54">
        <f t="shared" si="5"/>
        <v>1169.3900000000001</v>
      </c>
      <c r="T29" s="54">
        <f t="shared" si="6"/>
        <v>1169.3900000000001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712</v>
      </c>
      <c r="C30" s="6" t="s">
        <v>109</v>
      </c>
      <c r="D30" s="125"/>
      <c r="E30" s="8" t="s">
        <v>93</v>
      </c>
      <c r="F30" s="57">
        <v>4</v>
      </c>
      <c r="G30" s="14">
        <v>549.16</v>
      </c>
      <c r="H30" s="10">
        <f t="shared" si="1"/>
        <v>757.84</v>
      </c>
      <c r="I30" s="11">
        <f t="shared" si="2"/>
        <v>3031.36</v>
      </c>
      <c r="J30" s="44"/>
      <c r="K30" s="94">
        <f t="shared" si="0"/>
        <v>4</v>
      </c>
      <c r="L30" s="10">
        <f t="shared" si="3"/>
        <v>530.49</v>
      </c>
      <c r="M30" s="10">
        <f t="shared" si="4"/>
        <v>2121.96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227.35</v>
      </c>
      <c r="T30" s="15">
        <f t="shared" si="6"/>
        <v>909.4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950</v>
      </c>
      <c r="C31" s="4" t="s">
        <v>124</v>
      </c>
      <c r="D31" s="125"/>
      <c r="E31" s="16">
        <v>1200</v>
      </c>
      <c r="F31" s="56">
        <v>1</v>
      </c>
      <c r="G31" s="17">
        <v>26276.58</v>
      </c>
      <c r="H31" s="40">
        <f t="shared" si="1"/>
        <v>36261.68</v>
      </c>
      <c r="I31" s="41">
        <f t="shared" si="2"/>
        <v>36261.68</v>
      </c>
      <c r="J31" s="44"/>
      <c r="K31" s="93">
        <f t="shared" si="0"/>
        <v>1</v>
      </c>
      <c r="L31" s="40">
        <f t="shared" si="3"/>
        <v>25383.18</v>
      </c>
      <c r="M31" s="40">
        <f t="shared" si="4"/>
        <v>25383.18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10878.5</v>
      </c>
      <c r="T31" s="54">
        <f t="shared" si="6"/>
        <v>10878.5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125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779</v>
      </c>
      <c r="C33" s="4" t="s">
        <v>114</v>
      </c>
      <c r="D33" s="125"/>
      <c r="E33" s="16" t="s">
        <v>93</v>
      </c>
      <c r="F33" s="56">
        <v>1</v>
      </c>
      <c r="G33" s="17">
        <v>374.18</v>
      </c>
      <c r="H33" s="40">
        <f t="shared" si="1"/>
        <v>516.37</v>
      </c>
      <c r="I33" s="41">
        <f t="shared" si="2"/>
        <v>516.37</v>
      </c>
      <c r="J33" s="44"/>
      <c r="K33" s="93">
        <f t="shared" si="0"/>
        <v>1</v>
      </c>
      <c r="L33" s="40">
        <f t="shared" si="3"/>
        <v>361.46</v>
      </c>
      <c r="M33" s="40">
        <f t="shared" si="4"/>
        <v>361.46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154.91</v>
      </c>
      <c r="T33" s="54">
        <f t="shared" si="6"/>
        <v>154.91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780</v>
      </c>
      <c r="C34" s="6" t="s">
        <v>115</v>
      </c>
      <c r="D34" s="125"/>
      <c r="E34" s="8" t="s">
        <v>93</v>
      </c>
      <c r="F34" s="57">
        <v>1</v>
      </c>
      <c r="G34" s="14">
        <v>107.07</v>
      </c>
      <c r="H34" s="10">
        <f t="shared" si="1"/>
        <v>147.76</v>
      </c>
      <c r="I34" s="11">
        <f t="shared" si="2"/>
        <v>147.76</v>
      </c>
      <c r="J34" s="44"/>
      <c r="K34" s="94">
        <f t="shared" si="0"/>
        <v>1</v>
      </c>
      <c r="L34" s="10">
        <f t="shared" si="3"/>
        <v>103.43</v>
      </c>
      <c r="M34" s="10">
        <f t="shared" si="4"/>
        <v>103.43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44.33</v>
      </c>
      <c r="T34" s="15">
        <f t="shared" si="6"/>
        <v>44.33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781</v>
      </c>
      <c r="C35" s="4" t="s">
        <v>115</v>
      </c>
      <c r="D35" s="125"/>
      <c r="E35" s="16" t="s">
        <v>93</v>
      </c>
      <c r="F35" s="56">
        <v>1</v>
      </c>
      <c r="G35" s="17">
        <v>79.989999999999995</v>
      </c>
      <c r="H35" s="40">
        <f t="shared" si="1"/>
        <v>110.39</v>
      </c>
      <c r="I35" s="41">
        <f t="shared" si="2"/>
        <v>110.39</v>
      </c>
      <c r="J35" s="44"/>
      <c r="K35" s="93">
        <f t="shared" si="0"/>
        <v>1</v>
      </c>
      <c r="L35" s="40">
        <f t="shared" si="3"/>
        <v>77.27</v>
      </c>
      <c r="M35" s="40">
        <f t="shared" si="4"/>
        <v>77.27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33.119999999999997</v>
      </c>
      <c r="T35" s="54">
        <f t="shared" si="6"/>
        <v>33.119999999999997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782</v>
      </c>
      <c r="C36" s="6" t="s">
        <v>115</v>
      </c>
      <c r="D36" s="125"/>
      <c r="E36" s="8" t="s">
        <v>93</v>
      </c>
      <c r="F36" s="57">
        <v>1</v>
      </c>
      <c r="G36" s="14">
        <v>123.9</v>
      </c>
      <c r="H36" s="10">
        <f t="shared" si="1"/>
        <v>170.98</v>
      </c>
      <c r="I36" s="11">
        <f t="shared" si="2"/>
        <v>170.98</v>
      </c>
      <c r="J36" s="44"/>
      <c r="K36" s="94">
        <f t="shared" si="0"/>
        <v>1</v>
      </c>
      <c r="L36" s="10">
        <f t="shared" si="3"/>
        <v>119.69</v>
      </c>
      <c r="M36" s="10">
        <f t="shared" si="4"/>
        <v>119.69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51.29</v>
      </c>
      <c r="T36" s="15">
        <f t="shared" si="6"/>
        <v>51.29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783</v>
      </c>
      <c r="C37" s="4" t="s">
        <v>115</v>
      </c>
      <c r="D37" s="125"/>
      <c r="E37" s="16" t="s">
        <v>93</v>
      </c>
      <c r="F37" s="56">
        <v>1</v>
      </c>
      <c r="G37" s="17">
        <v>126.28</v>
      </c>
      <c r="H37" s="40">
        <f t="shared" si="1"/>
        <v>174.27</v>
      </c>
      <c r="I37" s="41">
        <f t="shared" si="2"/>
        <v>174.27</v>
      </c>
      <c r="J37" s="44"/>
      <c r="K37" s="93">
        <f t="shared" si="0"/>
        <v>1</v>
      </c>
      <c r="L37" s="40">
        <f t="shared" si="3"/>
        <v>121.99</v>
      </c>
      <c r="M37" s="40">
        <f t="shared" si="4"/>
        <v>121.99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52.28</v>
      </c>
      <c r="T37" s="54">
        <f t="shared" si="6"/>
        <v>52.28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784</v>
      </c>
      <c r="C38" s="6" t="s">
        <v>250</v>
      </c>
      <c r="D38" s="125"/>
      <c r="E38" s="8" t="s">
        <v>93</v>
      </c>
      <c r="F38" s="57">
        <v>5</v>
      </c>
      <c r="G38" s="14">
        <v>619.32000000000005</v>
      </c>
      <c r="H38" s="10">
        <f t="shared" si="1"/>
        <v>854.66</v>
      </c>
      <c r="I38" s="11">
        <f t="shared" si="2"/>
        <v>4273.3</v>
      </c>
      <c r="J38" s="44"/>
      <c r="K38" s="94">
        <f t="shared" si="0"/>
        <v>5</v>
      </c>
      <c r="L38" s="10">
        <f t="shared" si="3"/>
        <v>598.26</v>
      </c>
      <c r="M38" s="10">
        <f t="shared" si="4"/>
        <v>2991.3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256.39999999999998</v>
      </c>
      <c r="T38" s="15">
        <f t="shared" si="6"/>
        <v>1282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785</v>
      </c>
      <c r="C39" s="4" t="s">
        <v>193</v>
      </c>
      <c r="D39" s="125"/>
      <c r="E39" s="16" t="s">
        <v>93</v>
      </c>
      <c r="F39" s="56">
        <v>3</v>
      </c>
      <c r="G39" s="17">
        <v>558.01</v>
      </c>
      <c r="H39" s="40">
        <f t="shared" si="1"/>
        <v>770.05</v>
      </c>
      <c r="I39" s="41">
        <f t="shared" si="2"/>
        <v>2310.15</v>
      </c>
      <c r="J39" s="44"/>
      <c r="K39" s="93">
        <f t="shared" si="0"/>
        <v>3</v>
      </c>
      <c r="L39" s="40">
        <f t="shared" si="3"/>
        <v>539.04</v>
      </c>
      <c r="M39" s="40">
        <f t="shared" si="4"/>
        <v>1617.12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231.01</v>
      </c>
      <c r="T39" s="54">
        <f t="shared" si="6"/>
        <v>693.03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786</v>
      </c>
      <c r="C40" s="6" t="s">
        <v>291</v>
      </c>
      <c r="D40" s="125"/>
      <c r="E40" s="8" t="s">
        <v>93</v>
      </c>
      <c r="F40" s="57">
        <v>3</v>
      </c>
      <c r="G40" s="14">
        <v>86.58</v>
      </c>
      <c r="H40" s="10">
        <f t="shared" si="1"/>
        <v>119.48</v>
      </c>
      <c r="I40" s="11">
        <f t="shared" si="2"/>
        <v>358.44</v>
      </c>
      <c r="J40" s="44"/>
      <c r="K40" s="94">
        <f t="shared" si="0"/>
        <v>3</v>
      </c>
      <c r="L40" s="10">
        <f t="shared" si="3"/>
        <v>83.64</v>
      </c>
      <c r="M40" s="10">
        <f t="shared" si="4"/>
        <v>250.92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35.840000000000003</v>
      </c>
      <c r="T40" s="15">
        <f t="shared" si="6"/>
        <v>107.52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35202.520000000004</v>
      </c>
      <c r="H49" s="84">
        <f>SUM(H18:H48)</f>
        <v>48579.490000000013</v>
      </c>
      <c r="I49" s="85">
        <f>SUM(I18:I48)</f>
        <v>56355.94000000001</v>
      </c>
      <c r="J49" s="86"/>
      <c r="K49" s="87">
        <f>SUM(K18:K48)</f>
        <v>34</v>
      </c>
      <c r="L49" s="84">
        <f>SUM(L18:L48)</f>
        <v>32288.899999999998</v>
      </c>
      <c r="M49" s="85">
        <f>SUM(M18:M48)</f>
        <v>37671.39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16290.590000000002</v>
      </c>
      <c r="T49" s="85">
        <f>SUM(T18:T48)</f>
        <v>18684.55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0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allowBlank="1" showInputMessage="1" showErrorMessage="1" sqref="G17 L17 Q17 Q14" xr:uid="{A746C761-F4C6-435D-BE01-D8404740234C}">
      <formula1>$Y$11:$Y$12</formula1>
    </dataValidation>
    <dataValidation type="list" allowBlank="1" showInputMessage="1" showErrorMessage="1" sqref="I13" xr:uid="{70C21467-C44E-4678-84F7-FE881F080BC8}">
      <formula1>$Y$13:$Y$14</formula1>
    </dataValidation>
    <dataValidation type="list" allowBlank="1" showInputMessage="1" showErrorMessage="1" sqref="J13" xr:uid="{EC9FD350-3A83-423A-8D51-FF79D66903E4}">
      <formula1>$L$9:$L$9</formula1>
    </dataValidation>
    <dataValidation type="list" showInputMessage="1" showErrorMessage="1" sqref="E18:E48" xr:uid="{31AC7C11-6200-4161-BAE8-705A3646688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CF3CE-F009-4623-B297-DE3D5C6A3053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789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63608.87000000001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42337.16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21271.710000000006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790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0.334414209842118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791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21271.71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42337.16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792</v>
      </c>
      <c r="C19" s="4" t="s">
        <v>79</v>
      </c>
      <c r="D19" s="125"/>
      <c r="E19" s="16">
        <v>500</v>
      </c>
      <c r="F19" s="56">
        <v>1</v>
      </c>
      <c r="G19" s="17">
        <v>50.1</v>
      </c>
      <c r="H19" s="40">
        <f t="shared" ref="H19:H48" si="1">ROUND(IF($G$17="USD $", G19*$F$15,G19*$E$15),2)</f>
        <v>69.14</v>
      </c>
      <c r="I19" s="41">
        <f t="shared" ref="I19:I48" si="2">ROUND(IF($I$17=$H$17,F19*H19,F19*G19),2)</f>
        <v>69.14</v>
      </c>
      <c r="J19" s="44"/>
      <c r="K19" s="93">
        <f t="shared" si="0"/>
        <v>1</v>
      </c>
      <c r="L19" s="40">
        <f t="shared" ref="L19:L48" si="3">ROUND(IF($L$17=$G$17,G19*($M$14-N19),H19*($M$14-N19)),2)</f>
        <v>34.57</v>
      </c>
      <c r="M19" s="40">
        <f t="shared" ref="M19:M48" si="4">ROUND((K19*L19),2)</f>
        <v>34.57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34.57</v>
      </c>
      <c r="T19" s="54">
        <f t="shared" ref="T19:T48" si="6">ROUND(I19-M19,2)</f>
        <v>34.57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770</v>
      </c>
      <c r="C24" s="6" t="s">
        <v>81</v>
      </c>
      <c r="D24" s="125"/>
      <c r="E24" s="8">
        <v>4000</v>
      </c>
      <c r="F24" s="57">
        <v>1</v>
      </c>
      <c r="G24" s="14">
        <v>67.400000000000006</v>
      </c>
      <c r="H24" s="10">
        <f t="shared" si="1"/>
        <v>93.01</v>
      </c>
      <c r="I24" s="11">
        <f t="shared" si="2"/>
        <v>93.01</v>
      </c>
      <c r="J24" s="44"/>
      <c r="K24" s="94">
        <f t="shared" si="0"/>
        <v>1</v>
      </c>
      <c r="L24" s="10">
        <f t="shared" si="3"/>
        <v>46.51</v>
      </c>
      <c r="M24" s="10">
        <f t="shared" si="4"/>
        <v>46.51</v>
      </c>
      <c r="N24" s="13"/>
      <c r="O24" s="53"/>
      <c r="P24" s="3"/>
      <c r="Q24" s="14"/>
      <c r="R24" s="15">
        <f t="shared" si="9"/>
        <v>0</v>
      </c>
      <c r="S24" s="15">
        <f t="shared" si="5"/>
        <v>46.5</v>
      </c>
      <c r="T24" s="15">
        <f t="shared" si="6"/>
        <v>46.5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795</v>
      </c>
      <c r="C25" s="4" t="s">
        <v>84</v>
      </c>
      <c r="D25" s="125"/>
      <c r="E25" s="16">
        <v>1000</v>
      </c>
      <c r="F25" s="56">
        <v>1</v>
      </c>
      <c r="G25" s="17">
        <v>83.09</v>
      </c>
      <c r="H25" s="40">
        <f t="shared" si="1"/>
        <v>114.66</v>
      </c>
      <c r="I25" s="41">
        <f t="shared" si="2"/>
        <v>114.66</v>
      </c>
      <c r="J25" s="44"/>
      <c r="K25" s="93">
        <f t="shared" si="0"/>
        <v>1</v>
      </c>
      <c r="L25" s="40">
        <f t="shared" si="3"/>
        <v>68.8</v>
      </c>
      <c r="M25" s="40">
        <f t="shared" si="4"/>
        <v>68.8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45.86</v>
      </c>
      <c r="T25" s="54">
        <f t="shared" si="6"/>
        <v>45.86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796</v>
      </c>
      <c r="C26" s="6" t="s">
        <v>86</v>
      </c>
      <c r="D26" s="125"/>
      <c r="E26" s="8">
        <v>1000</v>
      </c>
      <c r="F26" s="57">
        <v>1</v>
      </c>
      <c r="G26" s="14">
        <v>83.96</v>
      </c>
      <c r="H26" s="10">
        <f t="shared" si="1"/>
        <v>115.86</v>
      </c>
      <c r="I26" s="11">
        <f t="shared" si="2"/>
        <v>115.86</v>
      </c>
      <c r="J26" s="44"/>
      <c r="K26" s="94">
        <f t="shared" si="0"/>
        <v>1</v>
      </c>
      <c r="L26" s="10">
        <f t="shared" si="3"/>
        <v>69.52</v>
      </c>
      <c r="M26" s="10">
        <f t="shared" si="4"/>
        <v>69.52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46.34</v>
      </c>
      <c r="T26" s="15">
        <f t="shared" si="6"/>
        <v>46.34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730</v>
      </c>
      <c r="C30" s="6" t="s">
        <v>815</v>
      </c>
      <c r="D30" s="125"/>
      <c r="E30" s="8" t="s">
        <v>93</v>
      </c>
      <c r="F30" s="57">
        <v>1</v>
      </c>
      <c r="G30" s="14">
        <v>122.33</v>
      </c>
      <c r="H30" s="10">
        <f t="shared" si="1"/>
        <v>168.82</v>
      </c>
      <c r="I30" s="11">
        <f t="shared" si="2"/>
        <v>168.82</v>
      </c>
      <c r="J30" s="44"/>
      <c r="K30" s="94">
        <f t="shared" si="0"/>
        <v>1</v>
      </c>
      <c r="L30" s="10">
        <f t="shared" si="3"/>
        <v>101.29</v>
      </c>
      <c r="M30" s="10">
        <f t="shared" si="4"/>
        <v>101.29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67.53</v>
      </c>
      <c r="T30" s="15">
        <f t="shared" si="6"/>
        <v>67.53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798</v>
      </c>
      <c r="C31" s="4" t="s">
        <v>539</v>
      </c>
      <c r="D31" s="125"/>
      <c r="E31" s="16" t="s">
        <v>93</v>
      </c>
      <c r="F31" s="56">
        <v>1</v>
      </c>
      <c r="G31" s="17">
        <v>3505.92</v>
      </c>
      <c r="H31" s="40">
        <f t="shared" si="1"/>
        <v>4838.17</v>
      </c>
      <c r="I31" s="41">
        <f t="shared" si="2"/>
        <v>4838.17</v>
      </c>
      <c r="J31" s="44"/>
      <c r="K31" s="93">
        <f t="shared" si="0"/>
        <v>1</v>
      </c>
      <c r="L31" s="40">
        <f t="shared" si="3"/>
        <v>2902.9</v>
      </c>
      <c r="M31" s="40">
        <f t="shared" si="4"/>
        <v>2902.9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1935.27</v>
      </c>
      <c r="T31" s="54">
        <f t="shared" si="6"/>
        <v>1935.27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799</v>
      </c>
      <c r="C32" s="6" t="s">
        <v>540</v>
      </c>
      <c r="D32" s="125"/>
      <c r="E32" s="8" t="s">
        <v>93</v>
      </c>
      <c r="F32" s="57">
        <v>1</v>
      </c>
      <c r="G32" s="14">
        <v>1839.47</v>
      </c>
      <c r="H32" s="10">
        <f t="shared" si="1"/>
        <v>2538.4699999999998</v>
      </c>
      <c r="I32" s="11">
        <f t="shared" si="2"/>
        <v>2538.4699999999998</v>
      </c>
      <c r="J32" s="44"/>
      <c r="K32" s="94">
        <f t="shared" si="0"/>
        <v>1</v>
      </c>
      <c r="L32" s="10">
        <f t="shared" si="3"/>
        <v>1523.08</v>
      </c>
      <c r="M32" s="10">
        <f t="shared" si="4"/>
        <v>1523.08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1015.39</v>
      </c>
      <c r="T32" s="15">
        <f t="shared" si="6"/>
        <v>1015.39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800</v>
      </c>
      <c r="C33" s="4" t="s">
        <v>541</v>
      </c>
      <c r="D33" s="125"/>
      <c r="E33" s="16" t="s">
        <v>93</v>
      </c>
      <c r="F33" s="56">
        <v>1</v>
      </c>
      <c r="G33" s="17">
        <v>1435.49</v>
      </c>
      <c r="H33" s="40">
        <f t="shared" si="1"/>
        <v>1980.98</v>
      </c>
      <c r="I33" s="41">
        <f t="shared" si="2"/>
        <v>1980.98</v>
      </c>
      <c r="J33" s="44"/>
      <c r="K33" s="93">
        <f t="shared" si="0"/>
        <v>1</v>
      </c>
      <c r="L33" s="40">
        <f t="shared" si="3"/>
        <v>1188.5899999999999</v>
      </c>
      <c r="M33" s="40">
        <f t="shared" si="4"/>
        <v>1188.5899999999999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792.39</v>
      </c>
      <c r="T33" s="54">
        <f t="shared" si="6"/>
        <v>792.39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801</v>
      </c>
      <c r="C34" s="6" t="s">
        <v>596</v>
      </c>
      <c r="D34" s="125"/>
      <c r="E34" s="8" t="s">
        <v>93</v>
      </c>
      <c r="F34" s="57">
        <v>1</v>
      </c>
      <c r="G34" s="14">
        <v>1958.39</v>
      </c>
      <c r="H34" s="10">
        <f t="shared" si="1"/>
        <v>2702.58</v>
      </c>
      <c r="I34" s="11">
        <f t="shared" si="2"/>
        <v>2702.58</v>
      </c>
      <c r="J34" s="44"/>
      <c r="K34" s="94">
        <f t="shared" si="0"/>
        <v>1</v>
      </c>
      <c r="L34" s="10">
        <f t="shared" si="3"/>
        <v>1351.29</v>
      </c>
      <c r="M34" s="10">
        <f t="shared" si="4"/>
        <v>1351.29</v>
      </c>
      <c r="N34" s="13"/>
      <c r="O34" s="53"/>
      <c r="P34" s="3"/>
      <c r="Q34" s="14"/>
      <c r="R34" s="15">
        <f t="shared" si="9"/>
        <v>0</v>
      </c>
      <c r="S34" s="15">
        <f t="shared" si="5"/>
        <v>1351.29</v>
      </c>
      <c r="T34" s="15">
        <f t="shared" si="6"/>
        <v>1351.29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802</v>
      </c>
      <c r="C36" s="6" t="s">
        <v>99</v>
      </c>
      <c r="D36" s="125"/>
      <c r="E36" s="8" t="s">
        <v>93</v>
      </c>
      <c r="F36" s="57">
        <v>1</v>
      </c>
      <c r="G36" s="14">
        <v>1586.57</v>
      </c>
      <c r="H36" s="10">
        <f t="shared" si="1"/>
        <v>2189.4699999999998</v>
      </c>
      <c r="I36" s="11">
        <f t="shared" si="2"/>
        <v>2189.4699999999998</v>
      </c>
      <c r="J36" s="44"/>
      <c r="K36" s="94">
        <f t="shared" si="0"/>
        <v>1</v>
      </c>
      <c r="L36" s="10">
        <f t="shared" si="3"/>
        <v>1094.74</v>
      </c>
      <c r="M36" s="10">
        <f t="shared" si="4"/>
        <v>1094.74</v>
      </c>
      <c r="N36" s="13"/>
      <c r="O36" s="53"/>
      <c r="P36" s="3"/>
      <c r="Q36" s="14"/>
      <c r="R36" s="15">
        <f t="shared" si="9"/>
        <v>0</v>
      </c>
      <c r="S36" s="15">
        <f t="shared" si="5"/>
        <v>1094.73</v>
      </c>
      <c r="T36" s="15">
        <f t="shared" si="6"/>
        <v>1094.73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4</v>
      </c>
      <c r="G37" s="17">
        <v>603.16</v>
      </c>
      <c r="H37" s="40">
        <f t="shared" si="1"/>
        <v>832.36</v>
      </c>
      <c r="I37" s="41">
        <f t="shared" si="2"/>
        <v>3329.44</v>
      </c>
      <c r="J37" s="44"/>
      <c r="K37" s="93">
        <f t="shared" si="0"/>
        <v>4</v>
      </c>
      <c r="L37" s="40">
        <f t="shared" si="3"/>
        <v>582.65</v>
      </c>
      <c r="M37" s="40">
        <f t="shared" si="4"/>
        <v>2330.6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249.71</v>
      </c>
      <c r="T37" s="54">
        <f t="shared" si="6"/>
        <v>998.84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949</v>
      </c>
      <c r="C38" s="6" t="s">
        <v>803</v>
      </c>
      <c r="D38" s="125"/>
      <c r="E38" s="8">
        <v>1200</v>
      </c>
      <c r="F38" s="57">
        <v>1</v>
      </c>
      <c r="G38" s="14">
        <v>26276.58</v>
      </c>
      <c r="H38" s="10">
        <f t="shared" si="1"/>
        <v>36261.68</v>
      </c>
      <c r="I38" s="11">
        <f t="shared" si="2"/>
        <v>36261.68</v>
      </c>
      <c r="J38" s="44"/>
      <c r="K38" s="94">
        <f t="shared" si="0"/>
        <v>1</v>
      </c>
      <c r="L38" s="10">
        <f t="shared" si="3"/>
        <v>25383.18</v>
      </c>
      <c r="M38" s="10">
        <f t="shared" si="4"/>
        <v>25383.18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10878.5</v>
      </c>
      <c r="T38" s="15">
        <f t="shared" si="6"/>
        <v>10878.5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779</v>
      </c>
      <c r="C40" s="6" t="s">
        <v>114</v>
      </c>
      <c r="D40" s="125"/>
      <c r="E40" s="8" t="s">
        <v>93</v>
      </c>
      <c r="F40" s="57">
        <v>1</v>
      </c>
      <c r="G40" s="14">
        <v>374.18</v>
      </c>
      <c r="H40" s="10">
        <f t="shared" si="1"/>
        <v>516.37</v>
      </c>
      <c r="I40" s="11">
        <f t="shared" si="2"/>
        <v>516.37</v>
      </c>
      <c r="J40" s="44"/>
      <c r="K40" s="94">
        <f t="shared" si="0"/>
        <v>1</v>
      </c>
      <c r="L40" s="10">
        <f t="shared" si="3"/>
        <v>361.46</v>
      </c>
      <c r="M40" s="10">
        <f t="shared" si="4"/>
        <v>361.46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154.91</v>
      </c>
      <c r="T40" s="15">
        <f t="shared" si="6"/>
        <v>154.91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780</v>
      </c>
      <c r="C41" s="4" t="s">
        <v>115</v>
      </c>
      <c r="D41" s="125"/>
      <c r="E41" s="16" t="s">
        <v>93</v>
      </c>
      <c r="F41" s="56">
        <v>1</v>
      </c>
      <c r="G41" s="17">
        <v>107.07</v>
      </c>
      <c r="H41" s="40">
        <f t="shared" si="1"/>
        <v>147.76</v>
      </c>
      <c r="I41" s="41">
        <f t="shared" si="2"/>
        <v>147.76</v>
      </c>
      <c r="J41" s="44"/>
      <c r="K41" s="93">
        <f t="shared" si="0"/>
        <v>1</v>
      </c>
      <c r="L41" s="40">
        <f t="shared" si="3"/>
        <v>103.43</v>
      </c>
      <c r="M41" s="40">
        <f t="shared" si="4"/>
        <v>103.43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44.33</v>
      </c>
      <c r="T41" s="54">
        <f t="shared" si="6"/>
        <v>44.33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781</v>
      </c>
      <c r="C42" s="6" t="s">
        <v>115</v>
      </c>
      <c r="D42" s="125"/>
      <c r="E42" s="8" t="s">
        <v>93</v>
      </c>
      <c r="F42" s="57">
        <v>1</v>
      </c>
      <c r="G42" s="14">
        <v>79.989999999999995</v>
      </c>
      <c r="H42" s="10">
        <f t="shared" si="1"/>
        <v>110.39</v>
      </c>
      <c r="I42" s="11">
        <f t="shared" si="2"/>
        <v>110.39</v>
      </c>
      <c r="J42" s="44"/>
      <c r="K42" s="94">
        <f t="shared" si="0"/>
        <v>1</v>
      </c>
      <c r="L42" s="10">
        <f t="shared" si="3"/>
        <v>77.27</v>
      </c>
      <c r="M42" s="10">
        <f t="shared" si="4"/>
        <v>77.27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33.119999999999997</v>
      </c>
      <c r="T42" s="15">
        <f t="shared" si="6"/>
        <v>33.119999999999997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782</v>
      </c>
      <c r="C43" s="4" t="s">
        <v>115</v>
      </c>
      <c r="D43" s="125"/>
      <c r="E43" s="16" t="s">
        <v>93</v>
      </c>
      <c r="F43" s="56">
        <v>1</v>
      </c>
      <c r="G43" s="17">
        <v>123.9</v>
      </c>
      <c r="H43" s="40">
        <f t="shared" si="1"/>
        <v>170.98</v>
      </c>
      <c r="I43" s="41">
        <f t="shared" si="2"/>
        <v>170.98</v>
      </c>
      <c r="J43" s="44"/>
      <c r="K43" s="93">
        <f t="shared" si="0"/>
        <v>1</v>
      </c>
      <c r="L43" s="40">
        <f t="shared" si="3"/>
        <v>119.69</v>
      </c>
      <c r="M43" s="40">
        <f t="shared" si="4"/>
        <v>119.69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51.29</v>
      </c>
      <c r="T43" s="54">
        <f t="shared" si="6"/>
        <v>51.29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783</v>
      </c>
      <c r="C44" s="6" t="s">
        <v>115</v>
      </c>
      <c r="D44" s="125"/>
      <c r="E44" s="8" t="s">
        <v>93</v>
      </c>
      <c r="F44" s="57">
        <v>1</v>
      </c>
      <c r="G44" s="14">
        <v>126.28</v>
      </c>
      <c r="H44" s="10">
        <f t="shared" si="1"/>
        <v>174.27</v>
      </c>
      <c r="I44" s="11">
        <f t="shared" si="2"/>
        <v>174.27</v>
      </c>
      <c r="J44" s="44"/>
      <c r="K44" s="94">
        <f t="shared" si="0"/>
        <v>1</v>
      </c>
      <c r="L44" s="10">
        <f t="shared" si="3"/>
        <v>121.99</v>
      </c>
      <c r="M44" s="10">
        <f t="shared" si="4"/>
        <v>121.99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52.28</v>
      </c>
      <c r="T44" s="15">
        <f t="shared" si="6"/>
        <v>52.28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784</v>
      </c>
      <c r="C45" s="4" t="s">
        <v>250</v>
      </c>
      <c r="D45" s="125"/>
      <c r="E45" s="16" t="s">
        <v>93</v>
      </c>
      <c r="F45" s="56">
        <v>5</v>
      </c>
      <c r="G45" s="17">
        <v>619.32000000000005</v>
      </c>
      <c r="H45" s="40">
        <f t="shared" si="1"/>
        <v>854.66</v>
      </c>
      <c r="I45" s="41">
        <f t="shared" si="2"/>
        <v>4273.3</v>
      </c>
      <c r="J45" s="44"/>
      <c r="K45" s="93">
        <f t="shared" si="0"/>
        <v>5</v>
      </c>
      <c r="L45" s="40">
        <f t="shared" si="3"/>
        <v>598.26</v>
      </c>
      <c r="M45" s="40">
        <f t="shared" si="4"/>
        <v>2991.3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256.39999999999998</v>
      </c>
      <c r="T45" s="54">
        <f t="shared" si="6"/>
        <v>1282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785</v>
      </c>
      <c r="C46" s="6" t="s">
        <v>193</v>
      </c>
      <c r="D46" s="125"/>
      <c r="E46" s="8" t="s">
        <v>93</v>
      </c>
      <c r="F46" s="57">
        <v>3</v>
      </c>
      <c r="G46" s="14">
        <v>558.01</v>
      </c>
      <c r="H46" s="10">
        <f t="shared" si="1"/>
        <v>770.05</v>
      </c>
      <c r="I46" s="11">
        <f t="shared" si="2"/>
        <v>2310.15</v>
      </c>
      <c r="J46" s="44"/>
      <c r="K46" s="94">
        <f t="shared" si="0"/>
        <v>3</v>
      </c>
      <c r="L46" s="10">
        <f t="shared" si="3"/>
        <v>539.04</v>
      </c>
      <c r="M46" s="10">
        <f t="shared" si="4"/>
        <v>1617.12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231.01</v>
      </c>
      <c r="T46" s="15">
        <f t="shared" si="6"/>
        <v>693.03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40296.270000000004</v>
      </c>
      <c r="H49" s="84">
        <f>SUM(H18:H48)</f>
        <v>55608.860000000008</v>
      </c>
      <c r="I49" s="85">
        <f>SUM(I18:I48)</f>
        <v>63608.87000000001</v>
      </c>
      <c r="J49" s="86"/>
      <c r="K49" s="87">
        <f>SUM(K18:K48)</f>
        <v>41</v>
      </c>
      <c r="L49" s="84">
        <f>SUM(L18:L48)</f>
        <v>36798.19</v>
      </c>
      <c r="M49" s="85">
        <f>SUM(M18:M48)</f>
        <v>42337.16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18810.669999999998</v>
      </c>
      <c r="T49" s="85">
        <f>SUM(T18:T48)</f>
        <v>21271.71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0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showInputMessage="1" showErrorMessage="1" sqref="E18:E48" xr:uid="{3900FCD9-A274-49B0-B77A-FA3FDC1AABAA}">
      <formula1>$Z$18:$Z$29</formula1>
    </dataValidation>
    <dataValidation type="list" allowBlank="1" showInputMessage="1" showErrorMessage="1" sqref="J13" xr:uid="{D0EE4AB5-9790-4885-B630-AF7246A0108C}">
      <formula1>$L$9:$L$9</formula1>
    </dataValidation>
    <dataValidation type="list" allowBlank="1" showInputMessage="1" showErrorMessage="1" sqref="I13" xr:uid="{78127430-751C-48F3-8F7F-3E0965C61BCB}">
      <formula1>$Y$13:$Y$14</formula1>
    </dataValidation>
    <dataValidation type="list" allowBlank="1" showInputMessage="1" showErrorMessage="1" sqref="G17 L17 Q17 Q14" xr:uid="{82A0A071-24A1-4BCC-B8A2-AFA61D6F31B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33C-E37E-457F-87A5-04D307CFD40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8" sqref="B3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804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65609.41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43396.73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22212.68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805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0.33855936214027832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806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22212.68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43396.73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792</v>
      </c>
      <c r="C19" s="4" t="s">
        <v>79</v>
      </c>
      <c r="D19" s="125"/>
      <c r="E19" s="16">
        <v>500</v>
      </c>
      <c r="F19" s="56">
        <v>1</v>
      </c>
      <c r="G19" s="17">
        <v>50.1</v>
      </c>
      <c r="H19" s="40">
        <f t="shared" ref="H19:H48" si="1">ROUND(IF($G$17="USD $", G19*$F$15,G19*$E$15),2)</f>
        <v>69.14</v>
      </c>
      <c r="I19" s="41">
        <f t="shared" ref="I19:I48" si="2">ROUND(IF($I$17=$H$17,F19*H19,F19*G19),2)</f>
        <v>69.14</v>
      </c>
      <c r="J19" s="44"/>
      <c r="K19" s="93">
        <f t="shared" si="0"/>
        <v>1</v>
      </c>
      <c r="L19" s="40">
        <f t="shared" ref="L19:L48" si="3">ROUND(IF($L$17=$G$17,G19*($M$14-N19),H19*($M$14-N19)),2)</f>
        <v>34.57</v>
      </c>
      <c r="M19" s="40">
        <f t="shared" ref="M19:M48" si="4">ROUND((K19*L19),2)</f>
        <v>34.57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34.57</v>
      </c>
      <c r="T19" s="54">
        <f t="shared" ref="T19:T48" si="6">ROUND(I19-M19,2)</f>
        <v>34.57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807</v>
      </c>
      <c r="C24" s="6" t="s">
        <v>81</v>
      </c>
      <c r="D24" s="125"/>
      <c r="E24" s="8">
        <v>4000</v>
      </c>
      <c r="F24" s="57">
        <v>1</v>
      </c>
      <c r="G24" s="14">
        <v>233.4</v>
      </c>
      <c r="H24" s="10">
        <f t="shared" si="1"/>
        <v>322.08999999999997</v>
      </c>
      <c r="I24" s="11">
        <f t="shared" si="2"/>
        <v>322.08999999999997</v>
      </c>
      <c r="J24" s="44"/>
      <c r="K24" s="94">
        <f t="shared" si="0"/>
        <v>1</v>
      </c>
      <c r="L24" s="10">
        <f t="shared" si="3"/>
        <v>161.05000000000001</v>
      </c>
      <c r="M24" s="10">
        <f t="shared" si="4"/>
        <v>161.05000000000001</v>
      </c>
      <c r="N24" s="13"/>
      <c r="O24" s="53"/>
      <c r="P24" s="3"/>
      <c r="Q24" s="14"/>
      <c r="R24" s="15">
        <f t="shared" si="9"/>
        <v>0</v>
      </c>
      <c r="S24" s="15">
        <f t="shared" si="5"/>
        <v>161.04</v>
      </c>
      <c r="T24" s="15">
        <f t="shared" si="6"/>
        <v>161.04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795</v>
      </c>
      <c r="C25" s="4" t="s">
        <v>84</v>
      </c>
      <c r="D25" s="125"/>
      <c r="E25" s="16">
        <v>1000</v>
      </c>
      <c r="F25" s="56">
        <v>1</v>
      </c>
      <c r="G25" s="17">
        <v>83.09</v>
      </c>
      <c r="H25" s="40">
        <f t="shared" si="1"/>
        <v>114.66</v>
      </c>
      <c r="I25" s="41">
        <f t="shared" si="2"/>
        <v>114.66</v>
      </c>
      <c r="J25" s="44"/>
      <c r="K25" s="93">
        <f t="shared" si="0"/>
        <v>1</v>
      </c>
      <c r="L25" s="40">
        <f t="shared" si="3"/>
        <v>68.8</v>
      </c>
      <c r="M25" s="40">
        <f t="shared" si="4"/>
        <v>68.8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45.86</v>
      </c>
      <c r="T25" s="54">
        <f t="shared" si="6"/>
        <v>45.86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796</v>
      </c>
      <c r="C26" s="6" t="s">
        <v>86</v>
      </c>
      <c r="D26" s="125"/>
      <c r="E26" s="8">
        <v>1000</v>
      </c>
      <c r="F26" s="57">
        <v>1</v>
      </c>
      <c r="G26" s="14">
        <v>83.96</v>
      </c>
      <c r="H26" s="10">
        <f t="shared" si="1"/>
        <v>115.86</v>
      </c>
      <c r="I26" s="11">
        <f t="shared" si="2"/>
        <v>115.86</v>
      </c>
      <c r="J26" s="44"/>
      <c r="K26" s="94">
        <f t="shared" si="0"/>
        <v>1</v>
      </c>
      <c r="L26" s="10">
        <f t="shared" si="3"/>
        <v>69.52</v>
      </c>
      <c r="M26" s="10">
        <f t="shared" si="4"/>
        <v>69.52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46.34</v>
      </c>
      <c r="T26" s="15">
        <f t="shared" si="6"/>
        <v>46.34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797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808</v>
      </c>
      <c r="C31" s="4" t="s">
        <v>539</v>
      </c>
      <c r="D31" s="125"/>
      <c r="E31" s="16" t="s">
        <v>93</v>
      </c>
      <c r="F31" s="56">
        <v>1</v>
      </c>
      <c r="G31" s="17">
        <v>4464.8500000000004</v>
      </c>
      <c r="H31" s="40">
        <f t="shared" si="1"/>
        <v>6161.49</v>
      </c>
      <c r="I31" s="41">
        <f t="shared" si="2"/>
        <v>6161.49</v>
      </c>
      <c r="J31" s="44"/>
      <c r="K31" s="93">
        <f t="shared" si="0"/>
        <v>1</v>
      </c>
      <c r="L31" s="40">
        <f t="shared" si="3"/>
        <v>3696.89</v>
      </c>
      <c r="M31" s="40">
        <f t="shared" si="4"/>
        <v>3696.89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2464.6</v>
      </c>
      <c r="T31" s="54">
        <f t="shared" si="6"/>
        <v>2464.6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809</v>
      </c>
      <c r="C32" s="6" t="s">
        <v>540</v>
      </c>
      <c r="D32" s="125"/>
      <c r="E32" s="8" t="s">
        <v>93</v>
      </c>
      <c r="F32" s="57">
        <v>1</v>
      </c>
      <c r="G32" s="14">
        <v>1864.46</v>
      </c>
      <c r="H32" s="10">
        <f t="shared" si="1"/>
        <v>2572.9499999999998</v>
      </c>
      <c r="I32" s="11">
        <f t="shared" si="2"/>
        <v>2572.9499999999998</v>
      </c>
      <c r="J32" s="44"/>
      <c r="K32" s="94">
        <f t="shared" si="0"/>
        <v>1</v>
      </c>
      <c r="L32" s="10">
        <f t="shared" si="3"/>
        <v>1543.77</v>
      </c>
      <c r="M32" s="10">
        <f t="shared" si="4"/>
        <v>1543.77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1029.18</v>
      </c>
      <c r="T32" s="15">
        <f t="shared" si="6"/>
        <v>1029.18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800</v>
      </c>
      <c r="C33" s="4" t="s">
        <v>541</v>
      </c>
      <c r="D33" s="125"/>
      <c r="E33" s="16" t="s">
        <v>93</v>
      </c>
      <c r="F33" s="56">
        <v>1</v>
      </c>
      <c r="G33" s="17">
        <v>1435.49</v>
      </c>
      <c r="H33" s="40">
        <f t="shared" si="1"/>
        <v>1980.98</v>
      </c>
      <c r="I33" s="41">
        <f t="shared" si="2"/>
        <v>1980.98</v>
      </c>
      <c r="J33" s="44"/>
      <c r="K33" s="93">
        <f t="shared" si="0"/>
        <v>1</v>
      </c>
      <c r="L33" s="40">
        <f t="shared" si="3"/>
        <v>1188.5899999999999</v>
      </c>
      <c r="M33" s="40">
        <f t="shared" si="4"/>
        <v>1188.5899999999999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792.39</v>
      </c>
      <c r="T33" s="54">
        <f t="shared" si="6"/>
        <v>792.39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810</v>
      </c>
      <c r="C34" s="6" t="s">
        <v>596</v>
      </c>
      <c r="D34" s="125"/>
      <c r="E34" s="8" t="s">
        <v>93</v>
      </c>
      <c r="F34" s="57">
        <v>1</v>
      </c>
      <c r="G34" s="14">
        <v>2488.2800000000002</v>
      </c>
      <c r="H34" s="10">
        <f t="shared" si="1"/>
        <v>3433.83</v>
      </c>
      <c r="I34" s="11">
        <f t="shared" si="2"/>
        <v>3433.83</v>
      </c>
      <c r="J34" s="44"/>
      <c r="K34" s="94">
        <f t="shared" si="0"/>
        <v>1</v>
      </c>
      <c r="L34" s="10">
        <f t="shared" si="3"/>
        <v>1716.92</v>
      </c>
      <c r="M34" s="10">
        <f t="shared" si="4"/>
        <v>1716.92</v>
      </c>
      <c r="N34" s="13"/>
      <c r="O34" s="53"/>
      <c r="P34" s="3"/>
      <c r="Q34" s="14"/>
      <c r="R34" s="15">
        <f t="shared" si="9"/>
        <v>0</v>
      </c>
      <c r="S34" s="15">
        <f t="shared" si="5"/>
        <v>1716.91</v>
      </c>
      <c r="T34" s="15">
        <f t="shared" si="6"/>
        <v>1716.91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778</v>
      </c>
      <c r="C36" s="6" t="s">
        <v>99</v>
      </c>
      <c r="D36" s="125"/>
      <c r="E36" s="8" t="s">
        <v>93</v>
      </c>
      <c r="F36" s="57">
        <v>1</v>
      </c>
      <c r="G36" s="14">
        <v>1694.77</v>
      </c>
      <c r="H36" s="10">
        <f t="shared" si="1"/>
        <v>2338.7800000000002</v>
      </c>
      <c r="I36" s="11">
        <f t="shared" si="2"/>
        <v>2338.7800000000002</v>
      </c>
      <c r="J36" s="44"/>
      <c r="K36" s="94">
        <f t="shared" si="0"/>
        <v>1</v>
      </c>
      <c r="L36" s="10">
        <f t="shared" si="3"/>
        <v>1169.3900000000001</v>
      </c>
      <c r="M36" s="10">
        <f t="shared" si="4"/>
        <v>1169.3900000000001</v>
      </c>
      <c r="N36" s="13"/>
      <c r="O36" s="53"/>
      <c r="P36" s="3"/>
      <c r="Q36" s="14"/>
      <c r="R36" s="15">
        <f t="shared" si="9"/>
        <v>0</v>
      </c>
      <c r="S36" s="15">
        <f t="shared" si="5"/>
        <v>1169.3900000000001</v>
      </c>
      <c r="T36" s="15">
        <f t="shared" si="6"/>
        <v>1169.3900000000001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712</v>
      </c>
      <c r="C37" s="4" t="s">
        <v>737</v>
      </c>
      <c r="D37" s="125"/>
      <c r="E37" s="16" t="s">
        <v>93</v>
      </c>
      <c r="F37" s="56">
        <v>4</v>
      </c>
      <c r="G37" s="17">
        <v>549.16</v>
      </c>
      <c r="H37" s="40">
        <f t="shared" si="1"/>
        <v>757.84</v>
      </c>
      <c r="I37" s="41">
        <f t="shared" si="2"/>
        <v>3031.36</v>
      </c>
      <c r="J37" s="44"/>
      <c r="K37" s="93">
        <f t="shared" si="0"/>
        <v>4</v>
      </c>
      <c r="L37" s="40">
        <f t="shared" si="3"/>
        <v>530.49</v>
      </c>
      <c r="M37" s="40">
        <f t="shared" si="4"/>
        <v>2121.96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227.35</v>
      </c>
      <c r="T37" s="54">
        <f t="shared" si="6"/>
        <v>909.4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948</v>
      </c>
      <c r="C38" s="6" t="s">
        <v>803</v>
      </c>
      <c r="D38" s="125"/>
      <c r="E38" s="8">
        <v>1200</v>
      </c>
      <c r="F38" s="57">
        <v>1</v>
      </c>
      <c r="G38" s="14">
        <v>26276.58</v>
      </c>
      <c r="H38" s="10">
        <f t="shared" si="1"/>
        <v>36261.68</v>
      </c>
      <c r="I38" s="11">
        <f t="shared" si="2"/>
        <v>36261.68</v>
      </c>
      <c r="J38" s="44"/>
      <c r="K38" s="94">
        <f t="shared" si="0"/>
        <v>1</v>
      </c>
      <c r="L38" s="10">
        <f t="shared" si="3"/>
        <v>25383.18</v>
      </c>
      <c r="M38" s="10">
        <f t="shared" si="4"/>
        <v>25383.18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10878.5</v>
      </c>
      <c r="T38" s="15">
        <f t="shared" si="6"/>
        <v>10878.5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779</v>
      </c>
      <c r="C40" s="6" t="s">
        <v>114</v>
      </c>
      <c r="D40" s="125"/>
      <c r="E40" s="8" t="s">
        <v>93</v>
      </c>
      <c r="F40" s="57">
        <v>1</v>
      </c>
      <c r="G40" s="14">
        <v>374.18</v>
      </c>
      <c r="H40" s="10">
        <f t="shared" si="1"/>
        <v>516.37</v>
      </c>
      <c r="I40" s="11">
        <f t="shared" si="2"/>
        <v>516.37</v>
      </c>
      <c r="J40" s="44"/>
      <c r="K40" s="94">
        <f t="shared" si="0"/>
        <v>1</v>
      </c>
      <c r="L40" s="10">
        <f t="shared" si="3"/>
        <v>361.46</v>
      </c>
      <c r="M40" s="10">
        <f t="shared" si="4"/>
        <v>361.46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154.91</v>
      </c>
      <c r="T40" s="15">
        <f t="shared" si="6"/>
        <v>154.91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780</v>
      </c>
      <c r="C41" s="4" t="s">
        <v>115</v>
      </c>
      <c r="D41" s="125"/>
      <c r="E41" s="16" t="s">
        <v>93</v>
      </c>
      <c r="F41" s="56">
        <v>1</v>
      </c>
      <c r="G41" s="17">
        <v>107.07</v>
      </c>
      <c r="H41" s="40">
        <f t="shared" si="1"/>
        <v>147.76</v>
      </c>
      <c r="I41" s="41">
        <f t="shared" si="2"/>
        <v>147.76</v>
      </c>
      <c r="J41" s="44"/>
      <c r="K41" s="93">
        <f t="shared" si="0"/>
        <v>1</v>
      </c>
      <c r="L41" s="40">
        <f t="shared" si="3"/>
        <v>103.43</v>
      </c>
      <c r="M41" s="40">
        <f t="shared" si="4"/>
        <v>103.43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44.33</v>
      </c>
      <c r="T41" s="54">
        <f t="shared" si="6"/>
        <v>44.33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781</v>
      </c>
      <c r="C42" s="6" t="s">
        <v>115</v>
      </c>
      <c r="D42" s="125"/>
      <c r="E42" s="8" t="s">
        <v>93</v>
      </c>
      <c r="F42" s="57">
        <v>1</v>
      </c>
      <c r="G42" s="14">
        <v>79.989999999999995</v>
      </c>
      <c r="H42" s="10">
        <f t="shared" si="1"/>
        <v>110.39</v>
      </c>
      <c r="I42" s="11">
        <f t="shared" si="2"/>
        <v>110.39</v>
      </c>
      <c r="J42" s="44"/>
      <c r="K42" s="94">
        <f t="shared" si="0"/>
        <v>1</v>
      </c>
      <c r="L42" s="10">
        <f t="shared" si="3"/>
        <v>77.27</v>
      </c>
      <c r="M42" s="10">
        <f t="shared" si="4"/>
        <v>77.27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33.119999999999997</v>
      </c>
      <c r="T42" s="15">
        <f t="shared" si="6"/>
        <v>33.119999999999997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782</v>
      </c>
      <c r="C43" s="4" t="s">
        <v>115</v>
      </c>
      <c r="D43" s="125"/>
      <c r="E43" s="16" t="s">
        <v>93</v>
      </c>
      <c r="F43" s="56">
        <v>1</v>
      </c>
      <c r="G43" s="17">
        <v>123.9</v>
      </c>
      <c r="H43" s="40">
        <f t="shared" si="1"/>
        <v>170.98</v>
      </c>
      <c r="I43" s="41">
        <f t="shared" si="2"/>
        <v>170.98</v>
      </c>
      <c r="J43" s="44"/>
      <c r="K43" s="93">
        <f t="shared" si="0"/>
        <v>1</v>
      </c>
      <c r="L43" s="40">
        <f t="shared" si="3"/>
        <v>119.69</v>
      </c>
      <c r="M43" s="40">
        <f t="shared" si="4"/>
        <v>119.69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51.29</v>
      </c>
      <c r="T43" s="54">
        <f t="shared" si="6"/>
        <v>51.29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783</v>
      </c>
      <c r="C44" s="6" t="s">
        <v>115</v>
      </c>
      <c r="D44" s="125"/>
      <c r="E44" s="8" t="s">
        <v>93</v>
      </c>
      <c r="F44" s="57">
        <v>1</v>
      </c>
      <c r="G44" s="14">
        <v>126.28</v>
      </c>
      <c r="H44" s="10">
        <f t="shared" si="1"/>
        <v>174.27</v>
      </c>
      <c r="I44" s="11">
        <f t="shared" si="2"/>
        <v>174.27</v>
      </c>
      <c r="J44" s="44"/>
      <c r="K44" s="94">
        <f t="shared" si="0"/>
        <v>1</v>
      </c>
      <c r="L44" s="10">
        <f t="shared" si="3"/>
        <v>121.99</v>
      </c>
      <c r="M44" s="10">
        <f t="shared" si="4"/>
        <v>121.99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52.28</v>
      </c>
      <c r="T44" s="15">
        <f t="shared" si="6"/>
        <v>52.28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784</v>
      </c>
      <c r="C45" s="4" t="s">
        <v>250</v>
      </c>
      <c r="D45" s="125"/>
      <c r="E45" s="16" t="s">
        <v>93</v>
      </c>
      <c r="F45" s="56">
        <v>5</v>
      </c>
      <c r="G45" s="17">
        <v>619.32000000000005</v>
      </c>
      <c r="H45" s="40">
        <f t="shared" si="1"/>
        <v>854.66</v>
      </c>
      <c r="I45" s="41">
        <f t="shared" si="2"/>
        <v>4273.3</v>
      </c>
      <c r="J45" s="44"/>
      <c r="K45" s="93">
        <f t="shared" si="0"/>
        <v>5</v>
      </c>
      <c r="L45" s="40">
        <f t="shared" si="3"/>
        <v>598.26</v>
      </c>
      <c r="M45" s="40">
        <f t="shared" si="4"/>
        <v>2991.3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256.39999999999998</v>
      </c>
      <c r="T45" s="54">
        <f t="shared" si="6"/>
        <v>1282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785</v>
      </c>
      <c r="C46" s="6" t="s">
        <v>193</v>
      </c>
      <c r="D46" s="125"/>
      <c r="E46" s="8" t="s">
        <v>93</v>
      </c>
      <c r="F46" s="57">
        <v>3</v>
      </c>
      <c r="G46" s="14">
        <v>558.01</v>
      </c>
      <c r="H46" s="10">
        <f t="shared" si="1"/>
        <v>770.05</v>
      </c>
      <c r="I46" s="11">
        <f t="shared" si="2"/>
        <v>2310.15</v>
      </c>
      <c r="J46" s="44"/>
      <c r="K46" s="94">
        <f t="shared" si="0"/>
        <v>3</v>
      </c>
      <c r="L46" s="10">
        <f t="shared" si="3"/>
        <v>539.04</v>
      </c>
      <c r="M46" s="10">
        <f t="shared" si="4"/>
        <v>1617.12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231.01</v>
      </c>
      <c r="T46" s="15">
        <f t="shared" si="6"/>
        <v>693.03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41907.950000000004</v>
      </c>
      <c r="H49" s="84">
        <f>SUM(H18:H48)</f>
        <v>57832.960000000014</v>
      </c>
      <c r="I49" s="85">
        <f>SUM(I18:I48)</f>
        <v>65609.41</v>
      </c>
      <c r="J49" s="86"/>
      <c r="K49" s="87">
        <f>SUM(K18:K48)</f>
        <v>41</v>
      </c>
      <c r="L49" s="84">
        <f>SUM(L18:L48)</f>
        <v>38014.239999999998</v>
      </c>
      <c r="M49" s="85">
        <f>SUM(M18:M48)</f>
        <v>43396.73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19818.72</v>
      </c>
      <c r="T49" s="85">
        <f>SUM(T18:T48)</f>
        <v>22212.68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0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allowBlank="1" showInputMessage="1" showErrorMessage="1" sqref="G17 L17 Q17 Q14" xr:uid="{30FA3A6F-79D9-4FA9-B1DA-38AA0DB1EE14}">
      <formula1>$Y$11:$Y$12</formula1>
    </dataValidation>
    <dataValidation type="list" allowBlank="1" showInputMessage="1" showErrorMessage="1" sqref="I13" xr:uid="{51FB0F2E-EC81-4C14-9F30-EC88B3E4282D}">
      <formula1>$Y$13:$Y$14</formula1>
    </dataValidation>
    <dataValidation type="list" allowBlank="1" showInputMessage="1" showErrorMessage="1" sqref="J13" xr:uid="{F8DDB680-F514-429E-8D8A-7921C0B11765}">
      <formula1>$L$9:$L$9</formula1>
    </dataValidation>
    <dataValidation type="list" showInputMessage="1" showErrorMessage="1" sqref="E18:E48" xr:uid="{5D420F1E-AAE8-4B05-BA54-C9ADCAF7864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9731-2359-46EE-84A3-9251DC144CA0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B30" sqref="B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811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111174.49999999999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72542.409999999989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38632.089999999997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812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0.34749056663173661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813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38632.089999999997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72542.409999999989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814</v>
      </c>
      <c r="C19" s="4" t="s">
        <v>79</v>
      </c>
      <c r="D19" s="125"/>
      <c r="E19" s="16">
        <v>500</v>
      </c>
      <c r="F19" s="56">
        <v>1</v>
      </c>
      <c r="G19" s="17">
        <v>72.39</v>
      </c>
      <c r="H19" s="40">
        <f t="shared" ref="H19:H48" si="1">ROUND(IF($G$17="USD $", G19*$F$15,G19*$E$15),2)</f>
        <v>99.9</v>
      </c>
      <c r="I19" s="41">
        <f t="shared" ref="I19:I48" si="2">ROUND(IF($I$17=$H$17,F19*H19,F19*G19),2)</f>
        <v>99.9</v>
      </c>
      <c r="J19" s="44"/>
      <c r="K19" s="93">
        <f t="shared" si="0"/>
        <v>1</v>
      </c>
      <c r="L19" s="40">
        <f t="shared" ref="L19:L48" si="3">ROUND(IF($L$17=$G$17,G19*($M$14-N19),H19*($M$14-N19)),2)</f>
        <v>49.95</v>
      </c>
      <c r="M19" s="40">
        <f t="shared" ref="M19:M48" si="4">ROUND((K19*L19),2)</f>
        <v>49.95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49.95</v>
      </c>
      <c r="T19" s="54">
        <f t="shared" ref="T19:T48" si="6">ROUND(I19-M19,2)</f>
        <v>49.95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/>
      <c r="C21" s="4" t="s">
        <v>755</v>
      </c>
      <c r="D21" s="125"/>
      <c r="E21" s="16">
        <v>500</v>
      </c>
      <c r="F21" s="56">
        <v>1</v>
      </c>
      <c r="G21" s="17"/>
      <c r="H21" s="40">
        <f t="shared" si="1"/>
        <v>0</v>
      </c>
      <c r="I21" s="41">
        <f t="shared" si="2"/>
        <v>0</v>
      </c>
      <c r="J21" s="44"/>
      <c r="K21" s="93">
        <f t="shared" si="0"/>
        <v>1</v>
      </c>
      <c r="L21" s="40">
        <f t="shared" si="3"/>
        <v>0</v>
      </c>
      <c r="M21" s="40">
        <f t="shared" si="4"/>
        <v>0</v>
      </c>
      <c r="N21" s="18"/>
      <c r="O21" s="53"/>
      <c r="P21" s="1"/>
      <c r="Q21" s="17"/>
      <c r="R21" s="42">
        <f t="shared" si="9"/>
        <v>0</v>
      </c>
      <c r="S21" s="54">
        <f t="shared" si="5"/>
        <v>0</v>
      </c>
      <c r="T21" s="54">
        <f t="shared" si="6"/>
        <v>0</v>
      </c>
      <c r="U21" s="43">
        <f t="shared" si="7"/>
        <v>0</v>
      </c>
      <c r="V21" s="43">
        <f t="shared" si="8"/>
        <v>0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770</v>
      </c>
      <c r="C24" s="6" t="s">
        <v>81</v>
      </c>
      <c r="D24" s="125"/>
      <c r="E24" s="8">
        <v>4000</v>
      </c>
      <c r="F24" s="57">
        <v>1</v>
      </c>
      <c r="G24" s="14">
        <v>67.400000000000006</v>
      </c>
      <c r="H24" s="10">
        <f t="shared" si="1"/>
        <v>93.01</v>
      </c>
      <c r="I24" s="11">
        <f t="shared" si="2"/>
        <v>93.01</v>
      </c>
      <c r="J24" s="44"/>
      <c r="K24" s="94">
        <f t="shared" si="0"/>
        <v>1</v>
      </c>
      <c r="L24" s="10">
        <f t="shared" si="3"/>
        <v>46.51</v>
      </c>
      <c r="M24" s="10">
        <f t="shared" si="4"/>
        <v>46.51</v>
      </c>
      <c r="N24" s="13"/>
      <c r="O24" s="53"/>
      <c r="P24" s="3"/>
      <c r="Q24" s="14"/>
      <c r="R24" s="15">
        <f t="shared" si="9"/>
        <v>0</v>
      </c>
      <c r="S24" s="15">
        <f t="shared" si="5"/>
        <v>46.5</v>
      </c>
      <c r="T24" s="15">
        <f t="shared" si="6"/>
        <v>46.5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774</v>
      </c>
      <c r="C27" s="4" t="s">
        <v>88</v>
      </c>
      <c r="D27" s="125"/>
      <c r="E27" s="16">
        <v>1000</v>
      </c>
      <c r="F27" s="56">
        <v>1</v>
      </c>
      <c r="G27" s="17">
        <v>38.450000000000003</v>
      </c>
      <c r="H27" s="40">
        <f t="shared" si="1"/>
        <v>53.06</v>
      </c>
      <c r="I27" s="41">
        <f t="shared" si="2"/>
        <v>53.06</v>
      </c>
      <c r="J27" s="44"/>
      <c r="K27" s="93">
        <f t="shared" si="0"/>
        <v>1</v>
      </c>
      <c r="L27" s="40">
        <f t="shared" si="3"/>
        <v>31.84</v>
      </c>
      <c r="M27" s="40">
        <f t="shared" si="4"/>
        <v>31.84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21.22</v>
      </c>
      <c r="T27" s="54">
        <f t="shared" si="6"/>
        <v>21.22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730</v>
      </c>
      <c r="C30" s="6" t="s">
        <v>815</v>
      </c>
      <c r="D30" s="125"/>
      <c r="E30" s="8" t="s">
        <v>93</v>
      </c>
      <c r="F30" s="57">
        <v>1</v>
      </c>
      <c r="G30" s="14">
        <v>122.33</v>
      </c>
      <c r="H30" s="10">
        <f t="shared" si="1"/>
        <v>168.82</v>
      </c>
      <c r="I30" s="11">
        <f t="shared" si="2"/>
        <v>168.82</v>
      </c>
      <c r="J30" s="44"/>
      <c r="K30" s="94">
        <f t="shared" si="0"/>
        <v>1</v>
      </c>
      <c r="L30" s="10">
        <f t="shared" si="3"/>
        <v>101.29</v>
      </c>
      <c r="M30" s="10">
        <f t="shared" si="4"/>
        <v>101.29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67.53</v>
      </c>
      <c r="T30" s="15">
        <f t="shared" si="6"/>
        <v>67.53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816</v>
      </c>
      <c r="C31" s="4" t="s">
        <v>539</v>
      </c>
      <c r="D31" s="125"/>
      <c r="E31" s="16" t="s">
        <v>93</v>
      </c>
      <c r="F31" s="56">
        <v>1</v>
      </c>
      <c r="G31" s="17">
        <v>3904.3</v>
      </c>
      <c r="H31" s="40">
        <f t="shared" si="1"/>
        <v>5387.93</v>
      </c>
      <c r="I31" s="41">
        <f t="shared" si="2"/>
        <v>5387.93</v>
      </c>
      <c r="J31" s="44"/>
      <c r="K31" s="93">
        <f t="shared" si="0"/>
        <v>1</v>
      </c>
      <c r="L31" s="40">
        <f t="shared" si="3"/>
        <v>3232.76</v>
      </c>
      <c r="M31" s="40">
        <f t="shared" si="4"/>
        <v>3232.76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2155.17</v>
      </c>
      <c r="T31" s="54">
        <f t="shared" si="6"/>
        <v>2155.17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732</v>
      </c>
      <c r="C32" s="6" t="s">
        <v>540</v>
      </c>
      <c r="D32" s="125"/>
      <c r="E32" s="8" t="s">
        <v>93</v>
      </c>
      <c r="F32" s="57">
        <v>1</v>
      </c>
      <c r="G32" s="14">
        <v>3211.4</v>
      </c>
      <c r="H32" s="10">
        <f t="shared" si="1"/>
        <v>4431.7299999999996</v>
      </c>
      <c r="I32" s="11">
        <f t="shared" si="2"/>
        <v>4431.7299999999996</v>
      </c>
      <c r="J32" s="44"/>
      <c r="K32" s="94">
        <f t="shared" si="0"/>
        <v>1</v>
      </c>
      <c r="L32" s="10">
        <f t="shared" si="3"/>
        <v>2659.04</v>
      </c>
      <c r="M32" s="10">
        <f t="shared" si="4"/>
        <v>2659.04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1772.69</v>
      </c>
      <c r="T32" s="15">
        <f t="shared" si="6"/>
        <v>1772.69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817</v>
      </c>
      <c r="C33" s="4" t="s">
        <v>541</v>
      </c>
      <c r="D33" s="125"/>
      <c r="E33" s="16" t="s">
        <v>93</v>
      </c>
      <c r="F33" s="56">
        <v>1</v>
      </c>
      <c r="G33" s="17">
        <v>2081.9699999999998</v>
      </c>
      <c r="H33" s="40">
        <f t="shared" si="1"/>
        <v>2873.12</v>
      </c>
      <c r="I33" s="41">
        <f t="shared" si="2"/>
        <v>2873.12</v>
      </c>
      <c r="J33" s="44"/>
      <c r="K33" s="93">
        <f t="shared" si="0"/>
        <v>1</v>
      </c>
      <c r="L33" s="40">
        <f t="shared" si="3"/>
        <v>1723.87</v>
      </c>
      <c r="M33" s="40">
        <f t="shared" si="4"/>
        <v>1723.87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1149.25</v>
      </c>
      <c r="T33" s="54">
        <f t="shared" si="6"/>
        <v>1149.25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818</v>
      </c>
      <c r="C34" s="6" t="s">
        <v>596</v>
      </c>
      <c r="D34" s="125"/>
      <c r="E34" s="8" t="s">
        <v>93</v>
      </c>
      <c r="F34" s="57">
        <v>1</v>
      </c>
      <c r="G34" s="14">
        <v>2418.94</v>
      </c>
      <c r="H34" s="10">
        <f t="shared" si="1"/>
        <v>3338.14</v>
      </c>
      <c r="I34" s="11">
        <f t="shared" si="2"/>
        <v>3338.14</v>
      </c>
      <c r="J34" s="44"/>
      <c r="K34" s="94">
        <f t="shared" si="0"/>
        <v>1</v>
      </c>
      <c r="L34" s="10">
        <f t="shared" si="3"/>
        <v>1669.07</v>
      </c>
      <c r="M34" s="10">
        <f t="shared" si="4"/>
        <v>1669.07</v>
      </c>
      <c r="N34" s="13"/>
      <c r="O34" s="53"/>
      <c r="P34" s="3"/>
      <c r="Q34" s="14"/>
      <c r="R34" s="15">
        <f t="shared" si="9"/>
        <v>0</v>
      </c>
      <c r="S34" s="15">
        <f t="shared" si="5"/>
        <v>1669.07</v>
      </c>
      <c r="T34" s="15">
        <f t="shared" si="6"/>
        <v>1669.07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819</v>
      </c>
      <c r="C36" s="6" t="s">
        <v>99</v>
      </c>
      <c r="D36" s="125"/>
      <c r="E36" s="8" t="s">
        <v>93</v>
      </c>
      <c r="F36" s="57">
        <v>1</v>
      </c>
      <c r="G36" s="14">
        <v>3918.93</v>
      </c>
      <c r="H36" s="10">
        <f t="shared" si="1"/>
        <v>5408.12</v>
      </c>
      <c r="I36" s="11">
        <f t="shared" si="2"/>
        <v>5408.12</v>
      </c>
      <c r="J36" s="44"/>
      <c r="K36" s="94">
        <f t="shared" si="0"/>
        <v>1</v>
      </c>
      <c r="L36" s="10">
        <f t="shared" si="3"/>
        <v>2704.06</v>
      </c>
      <c r="M36" s="10">
        <f t="shared" si="4"/>
        <v>2704.06</v>
      </c>
      <c r="N36" s="13"/>
      <c r="O36" s="53"/>
      <c r="P36" s="3"/>
      <c r="Q36" s="14"/>
      <c r="R36" s="15">
        <f t="shared" si="9"/>
        <v>0</v>
      </c>
      <c r="S36" s="15">
        <f t="shared" si="5"/>
        <v>2704.06</v>
      </c>
      <c r="T36" s="15">
        <f t="shared" si="6"/>
        <v>2704.06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6</v>
      </c>
      <c r="G37" s="17">
        <v>603.16</v>
      </c>
      <c r="H37" s="40">
        <f t="shared" si="1"/>
        <v>832.36</v>
      </c>
      <c r="I37" s="41">
        <f t="shared" si="2"/>
        <v>4994.16</v>
      </c>
      <c r="J37" s="44"/>
      <c r="K37" s="93">
        <f t="shared" si="0"/>
        <v>6</v>
      </c>
      <c r="L37" s="40">
        <f t="shared" si="3"/>
        <v>249.71</v>
      </c>
      <c r="M37" s="40">
        <f t="shared" si="4"/>
        <v>1498.26</v>
      </c>
      <c r="N37" s="18">
        <v>0.2</v>
      </c>
      <c r="O37" s="53"/>
      <c r="P37" s="1"/>
      <c r="Q37" s="17"/>
      <c r="R37" s="42">
        <f t="shared" si="9"/>
        <v>0</v>
      </c>
      <c r="S37" s="54">
        <f t="shared" si="5"/>
        <v>582.65</v>
      </c>
      <c r="T37" s="54">
        <f t="shared" si="6"/>
        <v>3495.9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947</v>
      </c>
      <c r="C38" s="6" t="s">
        <v>803</v>
      </c>
      <c r="D38" s="125"/>
      <c r="E38" s="8">
        <v>1200</v>
      </c>
      <c r="F38" s="57">
        <v>1</v>
      </c>
      <c r="G38" s="14">
        <v>52973.56</v>
      </c>
      <c r="H38" s="10">
        <f t="shared" si="1"/>
        <v>73103.509999999995</v>
      </c>
      <c r="I38" s="11">
        <f t="shared" si="2"/>
        <v>73103.509999999995</v>
      </c>
      <c r="J38" s="44"/>
      <c r="K38" s="94">
        <f t="shared" si="0"/>
        <v>1</v>
      </c>
      <c r="L38" s="10">
        <f t="shared" si="3"/>
        <v>51172.46</v>
      </c>
      <c r="M38" s="10">
        <f t="shared" si="4"/>
        <v>51172.46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21931.05</v>
      </c>
      <c r="T38" s="15">
        <f t="shared" si="6"/>
        <v>21931.05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820</v>
      </c>
      <c r="C40" s="6" t="s">
        <v>114</v>
      </c>
      <c r="D40" s="125"/>
      <c r="E40" s="8" t="s">
        <v>93</v>
      </c>
      <c r="F40" s="57">
        <v>1</v>
      </c>
      <c r="G40" s="14">
        <v>427.66</v>
      </c>
      <c r="H40" s="10">
        <f t="shared" si="1"/>
        <v>590.16999999999996</v>
      </c>
      <c r="I40" s="11">
        <f t="shared" si="2"/>
        <v>590.16999999999996</v>
      </c>
      <c r="J40" s="44"/>
      <c r="K40" s="94">
        <f t="shared" si="0"/>
        <v>1</v>
      </c>
      <c r="L40" s="10">
        <f t="shared" si="3"/>
        <v>413.12</v>
      </c>
      <c r="M40" s="10">
        <f t="shared" si="4"/>
        <v>413.12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177.05</v>
      </c>
      <c r="T40" s="15">
        <f t="shared" si="6"/>
        <v>177.05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821</v>
      </c>
      <c r="C41" s="4" t="s">
        <v>115</v>
      </c>
      <c r="D41" s="125"/>
      <c r="E41" s="16" t="s">
        <v>93</v>
      </c>
      <c r="F41" s="56">
        <v>1</v>
      </c>
      <c r="G41" s="17">
        <v>89.31</v>
      </c>
      <c r="H41" s="40">
        <f t="shared" si="1"/>
        <v>123.25</v>
      </c>
      <c r="I41" s="41">
        <f t="shared" si="2"/>
        <v>123.25</v>
      </c>
      <c r="J41" s="44"/>
      <c r="K41" s="93">
        <f t="shared" si="0"/>
        <v>1</v>
      </c>
      <c r="L41" s="40">
        <f t="shared" si="3"/>
        <v>86.28</v>
      </c>
      <c r="M41" s="40">
        <f t="shared" si="4"/>
        <v>86.28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36.97</v>
      </c>
      <c r="T41" s="54">
        <f t="shared" si="6"/>
        <v>36.97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822</v>
      </c>
      <c r="C42" s="6" t="s">
        <v>115</v>
      </c>
      <c r="D42" s="125"/>
      <c r="E42" s="8" t="s">
        <v>93</v>
      </c>
      <c r="F42" s="57">
        <v>1</v>
      </c>
      <c r="G42" s="14">
        <v>84.26</v>
      </c>
      <c r="H42" s="10">
        <f t="shared" si="1"/>
        <v>116.28</v>
      </c>
      <c r="I42" s="11">
        <f t="shared" si="2"/>
        <v>116.28</v>
      </c>
      <c r="J42" s="44"/>
      <c r="K42" s="94">
        <f t="shared" si="0"/>
        <v>1</v>
      </c>
      <c r="L42" s="10">
        <f t="shared" si="3"/>
        <v>81.400000000000006</v>
      </c>
      <c r="M42" s="10">
        <f t="shared" si="4"/>
        <v>81.400000000000006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34.880000000000003</v>
      </c>
      <c r="T42" s="15">
        <f t="shared" si="6"/>
        <v>34.880000000000003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 t="s">
        <v>115</v>
      </c>
      <c r="D43" s="125"/>
      <c r="E43" s="16" t="s">
        <v>93</v>
      </c>
      <c r="F43" s="56">
        <v>1</v>
      </c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1</v>
      </c>
      <c r="L43" s="40">
        <f t="shared" si="3"/>
        <v>0</v>
      </c>
      <c r="M43" s="40">
        <f t="shared" si="4"/>
        <v>0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 t="s">
        <v>115</v>
      </c>
      <c r="D44" s="125"/>
      <c r="E44" s="8" t="s">
        <v>93</v>
      </c>
      <c r="F44" s="57">
        <v>1</v>
      </c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1</v>
      </c>
      <c r="L44" s="10">
        <f t="shared" si="3"/>
        <v>0</v>
      </c>
      <c r="M44" s="10">
        <f t="shared" si="4"/>
        <v>0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 t="s">
        <v>250</v>
      </c>
      <c r="D45" s="125"/>
      <c r="E45" s="16" t="s">
        <v>93</v>
      </c>
      <c r="F45" s="56">
        <v>5</v>
      </c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5</v>
      </c>
      <c r="L45" s="40">
        <f t="shared" si="3"/>
        <v>0</v>
      </c>
      <c r="M45" s="40">
        <f t="shared" si="4"/>
        <v>0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823</v>
      </c>
      <c r="C46" s="6" t="s">
        <v>193</v>
      </c>
      <c r="D46" s="125"/>
      <c r="E46" s="8" t="s">
        <v>93</v>
      </c>
      <c r="F46" s="57">
        <v>3</v>
      </c>
      <c r="G46" s="14">
        <v>2132.8000000000002</v>
      </c>
      <c r="H46" s="10">
        <f t="shared" si="1"/>
        <v>2943.26</v>
      </c>
      <c r="I46" s="11">
        <f t="shared" si="2"/>
        <v>8829.7800000000007</v>
      </c>
      <c r="J46" s="44"/>
      <c r="K46" s="94">
        <f t="shared" si="0"/>
        <v>3</v>
      </c>
      <c r="L46" s="10">
        <f t="shared" si="3"/>
        <v>2060.2800000000002</v>
      </c>
      <c r="M46" s="10">
        <f t="shared" si="4"/>
        <v>6180.84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882.98</v>
      </c>
      <c r="T46" s="15">
        <f t="shared" si="6"/>
        <v>2648.94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43</v>
      </c>
      <c r="G49" s="83">
        <f>SUM(G18:G48)</f>
        <v>72885.509999999995</v>
      </c>
      <c r="H49" s="84">
        <f>SUM(H18:H48)</f>
        <v>100581.98999999998</v>
      </c>
      <c r="I49" s="85">
        <f>SUM(I18:I48)</f>
        <v>111174.49999999999</v>
      </c>
      <c r="J49" s="86"/>
      <c r="K49" s="87">
        <f>SUM(K18:K48)</f>
        <v>43</v>
      </c>
      <c r="L49" s="84">
        <f>SUM(L18:L48)</f>
        <v>66853.400000000009</v>
      </c>
      <c r="M49" s="85">
        <f>SUM(M18:M48)</f>
        <v>72542.409999999989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33728.589999999997</v>
      </c>
      <c r="T49" s="85">
        <f>SUM(T18:T48)</f>
        <v>38632.089999999997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0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showInputMessage="1" showErrorMessage="1" sqref="E18:E48" xr:uid="{A79D0881-9EC7-4F07-9B6B-5278C2E49A69}">
      <formula1>$Z$18:$Z$29</formula1>
    </dataValidation>
    <dataValidation type="list" allowBlank="1" showInputMessage="1" showErrorMessage="1" sqref="J13" xr:uid="{2C3F2DC4-BCD0-47C8-B01C-D98E11E38F06}">
      <formula1>$L$9:$L$9</formula1>
    </dataValidation>
    <dataValidation type="list" allowBlank="1" showInputMessage="1" showErrorMessage="1" sqref="I13" xr:uid="{504D8E11-BE12-4507-84B4-9DC2548E273D}">
      <formula1>$Y$13:$Y$14</formula1>
    </dataValidation>
    <dataValidation type="list" allowBlank="1" showInputMessage="1" showErrorMessage="1" sqref="G17 L17 Q17 Q14" xr:uid="{FDC0FE25-ECE3-4D78-8A2B-74ECB0B1E981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9F3B-DE4C-4700-A2ED-BD3AE1AACBC0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B26" sqref="B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87804.88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57690.100000000006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30114.78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825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0.34297387571169163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67" t="s">
        <v>826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30114.78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57690.100000000006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/>
      <c r="C19" s="4"/>
      <c r="D19" s="125"/>
      <c r="E19" s="16"/>
      <c r="F19" s="56"/>
      <c r="G19" s="17"/>
      <c r="H19" s="40">
        <f t="shared" ref="H19:H48" si="1">ROUND(IF($G$17="USD $", G19*$F$15,G19*$E$15),2)</f>
        <v>0</v>
      </c>
      <c r="I19" s="41">
        <f t="shared" ref="I19:I48" si="2">ROUND(IF($I$17=$H$17,F19*H19,F19*G19),2)</f>
        <v>0</v>
      </c>
      <c r="J19" s="44"/>
      <c r="K19" s="93">
        <f t="shared" si="0"/>
        <v>0</v>
      </c>
      <c r="L19" s="40">
        <f t="shared" ref="L19:L48" si="3">ROUND(IF($L$17=$G$17,G19*($M$14-N19),H19*($M$14-N19)),2)</f>
        <v>0</v>
      </c>
      <c r="M19" s="40">
        <f t="shared" ref="M19:M48" si="4">ROUND((K19*L19),2)</f>
        <v>0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0</v>
      </c>
      <c r="T19" s="54">
        <f t="shared" ref="T19:T48" si="6">ROUND(I19-M19,2)</f>
        <v>0</v>
      </c>
      <c r="U19" s="43">
        <f t="shared" ref="U19:U48" si="7">IFERROR(((L19-(R19/K19))/(R19/K19)),0)</f>
        <v>0</v>
      </c>
      <c r="V19" s="43">
        <f t="shared" ref="V19:V48" si="8">IFERROR(((L19-(R19/K19))/L19),0)</f>
        <v>0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827</v>
      </c>
      <c r="C20" s="6" t="s">
        <v>794</v>
      </c>
      <c r="D20" s="125"/>
      <c r="E20" s="8">
        <v>500</v>
      </c>
      <c r="F20" s="57">
        <v>1</v>
      </c>
      <c r="G20" s="14">
        <v>127.47</v>
      </c>
      <c r="H20" s="10">
        <f t="shared" si="1"/>
        <v>175.91</v>
      </c>
      <c r="I20" s="11">
        <f t="shared" si="2"/>
        <v>175.91</v>
      </c>
      <c r="J20" s="44"/>
      <c r="K20" s="94">
        <f t="shared" si="0"/>
        <v>1</v>
      </c>
      <c r="L20" s="10">
        <f t="shared" si="3"/>
        <v>87.96</v>
      </c>
      <c r="M20" s="10">
        <f t="shared" si="4"/>
        <v>87.96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87.95</v>
      </c>
      <c r="T20" s="15">
        <f t="shared" si="6"/>
        <v>87.95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742</v>
      </c>
      <c r="C22" s="6" t="s">
        <v>828</v>
      </c>
      <c r="D22" s="125"/>
      <c r="E22" s="8">
        <v>1000</v>
      </c>
      <c r="F22" s="57">
        <v>1</v>
      </c>
      <c r="G22" s="14">
        <v>52.21</v>
      </c>
      <c r="H22" s="10">
        <f t="shared" si="1"/>
        <v>72.05</v>
      </c>
      <c r="I22" s="11">
        <f t="shared" si="2"/>
        <v>72.05</v>
      </c>
      <c r="J22" s="44"/>
      <c r="K22" s="94">
        <f t="shared" si="0"/>
        <v>1</v>
      </c>
      <c r="L22" s="10">
        <f t="shared" si="3"/>
        <v>36.03</v>
      </c>
      <c r="M22" s="10">
        <f t="shared" si="4"/>
        <v>36.03</v>
      </c>
      <c r="N22" s="13"/>
      <c r="O22" s="53"/>
      <c r="P22" s="3"/>
      <c r="Q22" s="14"/>
      <c r="R22" s="15">
        <f t="shared" si="9"/>
        <v>0</v>
      </c>
      <c r="S22" s="15">
        <f t="shared" si="5"/>
        <v>36.020000000000003</v>
      </c>
      <c r="T22" s="15">
        <f t="shared" si="6"/>
        <v>36.020000000000003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/>
      <c r="C23" s="4" t="s">
        <v>473</v>
      </c>
      <c r="D23" s="125"/>
      <c r="E23" s="16">
        <v>2000</v>
      </c>
      <c r="F23" s="56">
        <v>1</v>
      </c>
      <c r="G23" s="17"/>
      <c r="H23" s="40">
        <f t="shared" si="1"/>
        <v>0</v>
      </c>
      <c r="I23" s="41">
        <f t="shared" si="2"/>
        <v>0</v>
      </c>
      <c r="J23" s="44"/>
      <c r="K23" s="93">
        <f t="shared" si="0"/>
        <v>1</v>
      </c>
      <c r="L23" s="40">
        <f t="shared" si="3"/>
        <v>0</v>
      </c>
      <c r="M23" s="40">
        <f t="shared" si="4"/>
        <v>0</v>
      </c>
      <c r="N23" s="18"/>
      <c r="O23" s="53"/>
      <c r="P23" s="1"/>
      <c r="Q23" s="17"/>
      <c r="R23" s="42">
        <f t="shared" si="9"/>
        <v>0</v>
      </c>
      <c r="S23" s="54">
        <f t="shared" si="5"/>
        <v>0</v>
      </c>
      <c r="T23" s="54">
        <f t="shared" si="6"/>
        <v>0</v>
      </c>
      <c r="U23" s="43">
        <f t="shared" si="7"/>
        <v>0</v>
      </c>
      <c r="V23" s="43">
        <f t="shared" si="8"/>
        <v>0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829</v>
      </c>
      <c r="C24" s="6" t="s">
        <v>81</v>
      </c>
      <c r="D24" s="125"/>
      <c r="E24" s="8">
        <v>4000</v>
      </c>
      <c r="F24" s="57">
        <v>1</v>
      </c>
      <c r="G24" s="14">
        <v>120.8</v>
      </c>
      <c r="H24" s="10">
        <f t="shared" si="1"/>
        <v>166.7</v>
      </c>
      <c r="I24" s="11">
        <f t="shared" si="2"/>
        <v>166.7</v>
      </c>
      <c r="J24" s="44"/>
      <c r="K24" s="94">
        <f t="shared" si="0"/>
        <v>1</v>
      </c>
      <c r="L24" s="10">
        <f t="shared" si="3"/>
        <v>83.35</v>
      </c>
      <c r="M24" s="10">
        <f t="shared" si="4"/>
        <v>83.35</v>
      </c>
      <c r="N24" s="13"/>
      <c r="O24" s="53"/>
      <c r="P24" s="3"/>
      <c r="Q24" s="14"/>
      <c r="R24" s="15">
        <f t="shared" si="9"/>
        <v>0</v>
      </c>
      <c r="S24" s="15">
        <f t="shared" si="5"/>
        <v>83.35</v>
      </c>
      <c r="T24" s="15">
        <f t="shared" si="6"/>
        <v>83.35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830</v>
      </c>
      <c r="C25" s="4" t="s">
        <v>84</v>
      </c>
      <c r="D25" s="125"/>
      <c r="E25" s="16">
        <v>1000</v>
      </c>
      <c r="F25" s="56">
        <v>1</v>
      </c>
      <c r="G25" s="17">
        <v>53.91</v>
      </c>
      <c r="H25" s="40">
        <f t="shared" si="1"/>
        <v>74.400000000000006</v>
      </c>
      <c r="I25" s="41">
        <f t="shared" si="2"/>
        <v>74.400000000000006</v>
      </c>
      <c r="J25" s="44"/>
      <c r="K25" s="93">
        <f t="shared" si="0"/>
        <v>1</v>
      </c>
      <c r="L25" s="40">
        <f t="shared" si="3"/>
        <v>44.64</v>
      </c>
      <c r="M25" s="40">
        <f t="shared" si="4"/>
        <v>44.64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29.76</v>
      </c>
      <c r="T25" s="54">
        <f t="shared" si="6"/>
        <v>29.76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533</v>
      </c>
      <c r="C26" s="6" t="s">
        <v>86</v>
      </c>
      <c r="D26" s="125"/>
      <c r="E26" s="8">
        <v>1000</v>
      </c>
      <c r="F26" s="57">
        <v>1</v>
      </c>
      <c r="G26" s="14">
        <v>30.98</v>
      </c>
      <c r="H26" s="10">
        <f t="shared" si="1"/>
        <v>42.75</v>
      </c>
      <c r="I26" s="11">
        <f t="shared" si="2"/>
        <v>42.75</v>
      </c>
      <c r="J26" s="44"/>
      <c r="K26" s="94">
        <f t="shared" si="0"/>
        <v>1</v>
      </c>
      <c r="L26" s="10">
        <f t="shared" si="3"/>
        <v>25.65</v>
      </c>
      <c r="M26" s="10">
        <f t="shared" si="4"/>
        <v>25.65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17.100000000000001</v>
      </c>
      <c r="T26" s="15">
        <f t="shared" si="6"/>
        <v>17.100000000000001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831</v>
      </c>
      <c r="C30" s="6" t="s">
        <v>815</v>
      </c>
      <c r="D30" s="125"/>
      <c r="E30" s="8" t="s">
        <v>93</v>
      </c>
      <c r="F30" s="57">
        <v>1</v>
      </c>
      <c r="G30" s="14">
        <v>260.55</v>
      </c>
      <c r="H30" s="10">
        <f t="shared" si="1"/>
        <v>359.56</v>
      </c>
      <c r="I30" s="11">
        <f t="shared" si="2"/>
        <v>359.56</v>
      </c>
      <c r="J30" s="44"/>
      <c r="K30" s="94">
        <f t="shared" si="0"/>
        <v>1</v>
      </c>
      <c r="L30" s="10">
        <f t="shared" si="3"/>
        <v>215.74</v>
      </c>
      <c r="M30" s="10">
        <f t="shared" si="4"/>
        <v>215.74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143.82</v>
      </c>
      <c r="T30" s="15">
        <f t="shared" si="6"/>
        <v>143.82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832</v>
      </c>
      <c r="C31" s="4" t="s">
        <v>539</v>
      </c>
      <c r="D31" s="125"/>
      <c r="E31" s="16" t="s">
        <v>93</v>
      </c>
      <c r="F31" s="56">
        <v>1</v>
      </c>
      <c r="G31" s="17">
        <v>4769.51</v>
      </c>
      <c r="H31" s="40">
        <f t="shared" si="1"/>
        <v>6581.92</v>
      </c>
      <c r="I31" s="41">
        <f t="shared" si="2"/>
        <v>6581.92</v>
      </c>
      <c r="J31" s="44"/>
      <c r="K31" s="93">
        <f t="shared" si="0"/>
        <v>1</v>
      </c>
      <c r="L31" s="40">
        <f t="shared" si="3"/>
        <v>3949.15</v>
      </c>
      <c r="M31" s="40">
        <f t="shared" si="4"/>
        <v>3949.15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2632.77</v>
      </c>
      <c r="T31" s="54">
        <f t="shared" si="6"/>
        <v>2632.77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833</v>
      </c>
      <c r="C32" s="6" t="s">
        <v>540</v>
      </c>
      <c r="D32" s="125"/>
      <c r="E32" s="8" t="s">
        <v>93</v>
      </c>
      <c r="F32" s="57">
        <v>1</v>
      </c>
      <c r="G32" s="14">
        <v>3624.8</v>
      </c>
      <c r="H32" s="10">
        <f t="shared" si="1"/>
        <v>5002.22</v>
      </c>
      <c r="I32" s="11">
        <f t="shared" si="2"/>
        <v>5002.22</v>
      </c>
      <c r="J32" s="44"/>
      <c r="K32" s="94">
        <f t="shared" si="0"/>
        <v>1</v>
      </c>
      <c r="L32" s="10">
        <f t="shared" si="3"/>
        <v>3001.33</v>
      </c>
      <c r="M32" s="10">
        <f t="shared" si="4"/>
        <v>3001.33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2000.89</v>
      </c>
      <c r="T32" s="15">
        <f t="shared" si="6"/>
        <v>2000.89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834</v>
      </c>
      <c r="C33" s="4" t="s">
        <v>541</v>
      </c>
      <c r="D33" s="125"/>
      <c r="E33" s="16" t="s">
        <v>93</v>
      </c>
      <c r="F33" s="56">
        <v>1</v>
      </c>
      <c r="G33" s="17">
        <v>2421.5100000000002</v>
      </c>
      <c r="H33" s="40">
        <f t="shared" si="1"/>
        <v>3341.68</v>
      </c>
      <c r="I33" s="41">
        <f t="shared" si="2"/>
        <v>3341.68</v>
      </c>
      <c r="J33" s="44"/>
      <c r="K33" s="93">
        <f t="shared" si="0"/>
        <v>1</v>
      </c>
      <c r="L33" s="40">
        <f t="shared" si="3"/>
        <v>2005.01</v>
      </c>
      <c r="M33" s="40">
        <f t="shared" si="4"/>
        <v>2005.01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1336.67</v>
      </c>
      <c r="T33" s="54">
        <f t="shared" si="6"/>
        <v>1336.67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835</v>
      </c>
      <c r="C34" s="6" t="s">
        <v>596</v>
      </c>
      <c r="D34" s="125"/>
      <c r="E34" s="8" t="s">
        <v>93</v>
      </c>
      <c r="F34" s="57">
        <v>1</v>
      </c>
      <c r="G34" s="14">
        <v>3253.34</v>
      </c>
      <c r="H34" s="10">
        <f t="shared" si="1"/>
        <v>4489.6099999999997</v>
      </c>
      <c r="I34" s="11">
        <f t="shared" si="2"/>
        <v>4489.6099999999997</v>
      </c>
      <c r="J34" s="44"/>
      <c r="K34" s="94">
        <f t="shared" si="0"/>
        <v>1</v>
      </c>
      <c r="L34" s="10">
        <f t="shared" si="3"/>
        <v>2244.81</v>
      </c>
      <c r="M34" s="10">
        <f t="shared" si="4"/>
        <v>2244.81</v>
      </c>
      <c r="N34" s="13"/>
      <c r="O34" s="53"/>
      <c r="P34" s="3"/>
      <c r="Q34" s="14"/>
      <c r="R34" s="15">
        <f t="shared" si="9"/>
        <v>0</v>
      </c>
      <c r="S34" s="15">
        <f t="shared" si="5"/>
        <v>2244.8000000000002</v>
      </c>
      <c r="T34" s="15">
        <f t="shared" si="6"/>
        <v>2244.8000000000002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836</v>
      </c>
      <c r="C36" s="6" t="s">
        <v>99</v>
      </c>
      <c r="D36" s="125"/>
      <c r="E36" s="8" t="s">
        <v>93</v>
      </c>
      <c r="F36" s="57">
        <v>1</v>
      </c>
      <c r="G36" s="14">
        <v>3918.93</v>
      </c>
      <c r="H36" s="10">
        <f t="shared" si="1"/>
        <v>5408.12</v>
      </c>
      <c r="I36" s="11">
        <f t="shared" si="2"/>
        <v>5408.12</v>
      </c>
      <c r="J36" s="44"/>
      <c r="K36" s="94">
        <f t="shared" si="0"/>
        <v>1</v>
      </c>
      <c r="L36" s="10">
        <f t="shared" si="3"/>
        <v>2704.06</v>
      </c>
      <c r="M36" s="10">
        <f t="shared" si="4"/>
        <v>2704.06</v>
      </c>
      <c r="N36" s="13"/>
      <c r="O36" s="53"/>
      <c r="P36" s="3"/>
      <c r="Q36" s="14"/>
      <c r="R36" s="15">
        <f t="shared" si="9"/>
        <v>0</v>
      </c>
      <c r="S36" s="15">
        <f t="shared" si="5"/>
        <v>2704.06</v>
      </c>
      <c r="T36" s="15">
        <f t="shared" si="6"/>
        <v>2704.06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6</v>
      </c>
      <c r="G37" s="17">
        <v>603.16</v>
      </c>
      <c r="H37" s="40">
        <f t="shared" si="1"/>
        <v>832.36</v>
      </c>
      <c r="I37" s="41">
        <f t="shared" si="2"/>
        <v>4994.16</v>
      </c>
      <c r="J37" s="44"/>
      <c r="K37" s="93">
        <f t="shared" si="0"/>
        <v>6</v>
      </c>
      <c r="L37" s="40">
        <f t="shared" si="3"/>
        <v>582.65</v>
      </c>
      <c r="M37" s="40">
        <f t="shared" si="4"/>
        <v>3495.9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249.71</v>
      </c>
      <c r="T37" s="54">
        <f t="shared" si="6"/>
        <v>1498.26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946</v>
      </c>
      <c r="C38" s="6" t="s">
        <v>803</v>
      </c>
      <c r="D38" s="125"/>
      <c r="E38" s="8">
        <v>1200</v>
      </c>
      <c r="F38" s="57">
        <v>1</v>
      </c>
      <c r="G38" s="14">
        <v>35080.019999999997</v>
      </c>
      <c r="H38" s="10">
        <f t="shared" si="1"/>
        <v>48410.43</v>
      </c>
      <c r="I38" s="11">
        <f t="shared" si="2"/>
        <v>48410.43</v>
      </c>
      <c r="J38" s="44"/>
      <c r="K38" s="94">
        <f t="shared" si="0"/>
        <v>1</v>
      </c>
      <c r="L38" s="10">
        <f t="shared" si="3"/>
        <v>33887.300000000003</v>
      </c>
      <c r="M38" s="10">
        <f t="shared" si="4"/>
        <v>33887.300000000003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14523.13</v>
      </c>
      <c r="T38" s="15">
        <f t="shared" si="6"/>
        <v>14523.13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837</v>
      </c>
      <c r="C40" s="6" t="s">
        <v>114</v>
      </c>
      <c r="D40" s="125"/>
      <c r="E40" s="8" t="s">
        <v>93</v>
      </c>
      <c r="F40" s="57">
        <v>1</v>
      </c>
      <c r="G40" s="14">
        <v>181.77</v>
      </c>
      <c r="H40" s="10">
        <f t="shared" si="1"/>
        <v>250.84</v>
      </c>
      <c r="I40" s="11">
        <f t="shared" si="2"/>
        <v>250.84</v>
      </c>
      <c r="J40" s="44"/>
      <c r="K40" s="94">
        <f t="shared" si="0"/>
        <v>1</v>
      </c>
      <c r="L40" s="10">
        <f t="shared" si="3"/>
        <v>175.59</v>
      </c>
      <c r="M40" s="10">
        <f t="shared" si="4"/>
        <v>175.59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75.25</v>
      </c>
      <c r="T40" s="15">
        <f t="shared" si="6"/>
        <v>75.25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838</v>
      </c>
      <c r="C41" s="4" t="s">
        <v>114</v>
      </c>
      <c r="D41" s="125"/>
      <c r="E41" s="16" t="s">
        <v>93</v>
      </c>
      <c r="F41" s="56">
        <v>2</v>
      </c>
      <c r="G41" s="17">
        <v>207.26</v>
      </c>
      <c r="H41" s="40">
        <f t="shared" si="1"/>
        <v>286.02</v>
      </c>
      <c r="I41" s="41">
        <f t="shared" si="2"/>
        <v>572.04</v>
      </c>
      <c r="J41" s="44"/>
      <c r="K41" s="93">
        <f t="shared" si="0"/>
        <v>2</v>
      </c>
      <c r="L41" s="40">
        <f t="shared" si="3"/>
        <v>200.21</v>
      </c>
      <c r="M41" s="40">
        <f t="shared" si="4"/>
        <v>400.42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85.81</v>
      </c>
      <c r="T41" s="54">
        <f t="shared" si="6"/>
        <v>171.62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839</v>
      </c>
      <c r="C42" s="6" t="s">
        <v>115</v>
      </c>
      <c r="D42" s="125"/>
      <c r="E42" s="8" t="s">
        <v>93</v>
      </c>
      <c r="F42" s="57">
        <v>1</v>
      </c>
      <c r="G42" s="14">
        <v>87.55</v>
      </c>
      <c r="H42" s="10">
        <f t="shared" si="1"/>
        <v>120.82</v>
      </c>
      <c r="I42" s="11">
        <f t="shared" si="2"/>
        <v>120.82</v>
      </c>
      <c r="J42" s="44"/>
      <c r="K42" s="94">
        <f t="shared" si="0"/>
        <v>1</v>
      </c>
      <c r="L42" s="10">
        <f t="shared" si="3"/>
        <v>84.57</v>
      </c>
      <c r="M42" s="10">
        <f t="shared" si="4"/>
        <v>84.57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36.25</v>
      </c>
      <c r="T42" s="15">
        <f t="shared" si="6"/>
        <v>36.25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840</v>
      </c>
      <c r="C43" s="4" t="s">
        <v>115</v>
      </c>
      <c r="D43" s="125"/>
      <c r="E43" s="16" t="s">
        <v>93</v>
      </c>
      <c r="F43" s="56">
        <v>1</v>
      </c>
      <c r="G43" s="17">
        <v>87.55</v>
      </c>
      <c r="H43" s="40">
        <f t="shared" si="1"/>
        <v>120.82</v>
      </c>
      <c r="I43" s="41">
        <f t="shared" si="2"/>
        <v>120.82</v>
      </c>
      <c r="J43" s="44"/>
      <c r="K43" s="93">
        <f t="shared" si="0"/>
        <v>1</v>
      </c>
      <c r="L43" s="40">
        <f t="shared" si="3"/>
        <v>84.57</v>
      </c>
      <c r="M43" s="40">
        <f t="shared" si="4"/>
        <v>84.57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36.25</v>
      </c>
      <c r="T43" s="54">
        <f t="shared" si="6"/>
        <v>36.25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 t="s">
        <v>115</v>
      </c>
      <c r="D44" s="125"/>
      <c r="E44" s="8" t="s">
        <v>93</v>
      </c>
      <c r="F44" s="57">
        <v>1</v>
      </c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1</v>
      </c>
      <c r="L44" s="10">
        <f t="shared" si="3"/>
        <v>0</v>
      </c>
      <c r="M44" s="10">
        <f t="shared" si="4"/>
        <v>0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 t="s">
        <v>250</v>
      </c>
      <c r="D45" s="125"/>
      <c r="E45" s="16" t="s">
        <v>93</v>
      </c>
      <c r="F45" s="56">
        <v>5</v>
      </c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5</v>
      </c>
      <c r="L45" s="40">
        <f t="shared" si="3"/>
        <v>0</v>
      </c>
      <c r="M45" s="40">
        <f t="shared" si="4"/>
        <v>0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841</v>
      </c>
      <c r="C46" s="6" t="s">
        <v>193</v>
      </c>
      <c r="D46" s="125"/>
      <c r="E46" s="8" t="s">
        <v>93</v>
      </c>
      <c r="F46" s="57">
        <v>3</v>
      </c>
      <c r="G46" s="14">
        <v>1448.87</v>
      </c>
      <c r="H46" s="10">
        <f t="shared" si="1"/>
        <v>1999.44</v>
      </c>
      <c r="I46" s="11">
        <f t="shared" si="2"/>
        <v>5998.32</v>
      </c>
      <c r="J46" s="44"/>
      <c r="K46" s="94">
        <f t="shared" si="0"/>
        <v>3</v>
      </c>
      <c r="L46" s="10">
        <f t="shared" si="3"/>
        <v>1399.61</v>
      </c>
      <c r="M46" s="10">
        <f t="shared" si="4"/>
        <v>4198.83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599.83000000000004</v>
      </c>
      <c r="T46" s="15">
        <f t="shared" si="6"/>
        <v>1799.49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842</v>
      </c>
      <c r="C47" s="4" t="s">
        <v>291</v>
      </c>
      <c r="D47" s="125"/>
      <c r="E47" s="16" t="s">
        <v>93</v>
      </c>
      <c r="F47" s="56">
        <v>3</v>
      </c>
      <c r="G47" s="17">
        <v>153.94999999999999</v>
      </c>
      <c r="H47" s="40">
        <f t="shared" si="1"/>
        <v>212.45</v>
      </c>
      <c r="I47" s="41">
        <f t="shared" si="2"/>
        <v>637.35</v>
      </c>
      <c r="J47" s="44"/>
      <c r="K47" s="93">
        <f t="shared" si="0"/>
        <v>3</v>
      </c>
      <c r="L47" s="40">
        <f t="shared" si="3"/>
        <v>148.72</v>
      </c>
      <c r="M47" s="40">
        <f t="shared" si="4"/>
        <v>446.16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63.73</v>
      </c>
      <c r="T47" s="54">
        <f t="shared" si="6"/>
        <v>191.19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43</v>
      </c>
      <c r="G49" s="83">
        <f>SUM(G18:G48)</f>
        <v>56976.86</v>
      </c>
      <c r="H49" s="84">
        <f>SUM(H18:H48)</f>
        <v>78628.050000000017</v>
      </c>
      <c r="I49" s="85">
        <f>SUM(I18:I48)</f>
        <v>87804.88</v>
      </c>
      <c r="J49" s="86"/>
      <c r="K49" s="87">
        <f>SUM(K18:K48)</f>
        <v>43</v>
      </c>
      <c r="L49" s="84">
        <f>SUM(L18:L48)</f>
        <v>51327.360000000001</v>
      </c>
      <c r="M49" s="85">
        <f>SUM(M18:M48)</f>
        <v>57690.100000000006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27300.690000000002</v>
      </c>
      <c r="T49" s="85">
        <f>SUM(T18:T48)</f>
        <v>30114.78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0">
    <cfRule type="expression" dxfId="9" priority="1">
      <formula>$V$9&lt;50%</formula>
    </cfRule>
    <cfRule type="expression" dxfId="8" priority="2">
      <formula>$V$9&gt;50%</formula>
    </cfRule>
  </conditionalFormatting>
  <dataValidations disablePrompts="1" count="4">
    <dataValidation type="list" allowBlank="1" showInputMessage="1" showErrorMessage="1" sqref="G17 L17 Q17 Q14" xr:uid="{E6381617-AC92-4E34-BFE0-3A43A46A3C56}">
      <formula1>$Y$11:$Y$12</formula1>
    </dataValidation>
    <dataValidation type="list" allowBlank="1" showInputMessage="1" showErrorMessage="1" sqref="I13" xr:uid="{12FCC961-B420-477E-81CD-6956AA4C99C9}">
      <formula1>$Y$13:$Y$14</formula1>
    </dataValidation>
    <dataValidation type="list" allowBlank="1" showInputMessage="1" showErrorMessage="1" sqref="J13" xr:uid="{46EA82FE-4D15-42FE-ADCC-35533DC9750E}">
      <formula1>$L$9:$L$9</formula1>
    </dataValidation>
    <dataValidation type="list" showInputMessage="1" showErrorMessage="1" sqref="E18:E48" xr:uid="{5F67BA99-3734-4B77-841F-592FA6B2FF9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945C1-6B35-40D6-B042-A51F8C6048B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27" sqref="C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843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50492.38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29868.3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20624.079999999998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844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0.40845925662446492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845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20624.080000000005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29868.3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531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829</v>
      </c>
      <c r="C21" s="4" t="s">
        <v>81</v>
      </c>
      <c r="D21" s="125"/>
      <c r="E21" s="16">
        <v>1000</v>
      </c>
      <c r="F21" s="56">
        <v>1</v>
      </c>
      <c r="G21" s="17">
        <v>120.8</v>
      </c>
      <c r="H21" s="40">
        <f t="shared" si="1"/>
        <v>166.7</v>
      </c>
      <c r="I21" s="41">
        <f t="shared" si="2"/>
        <v>166.7</v>
      </c>
      <c r="J21" s="44"/>
      <c r="K21" s="93">
        <f t="shared" si="0"/>
        <v>1</v>
      </c>
      <c r="L21" s="40">
        <f t="shared" si="3"/>
        <v>83.35</v>
      </c>
      <c r="M21" s="40">
        <f t="shared" si="4"/>
        <v>83.35</v>
      </c>
      <c r="N21" s="18"/>
      <c r="O21" s="53"/>
      <c r="P21" s="1"/>
      <c r="Q21" s="17"/>
      <c r="R21" s="42">
        <f t="shared" si="9"/>
        <v>0</v>
      </c>
      <c r="S21" s="54">
        <f t="shared" si="5"/>
        <v>83.35</v>
      </c>
      <c r="T21" s="54">
        <f t="shared" si="6"/>
        <v>83.35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704</v>
      </c>
      <c r="C22" s="6" t="s">
        <v>84</v>
      </c>
      <c r="D22" s="125"/>
      <c r="E22" s="8">
        <v>2000</v>
      </c>
      <c r="F22" s="57">
        <v>1</v>
      </c>
      <c r="G22" s="14">
        <v>76.040000000000006</v>
      </c>
      <c r="H22" s="10">
        <f t="shared" si="1"/>
        <v>104.94</v>
      </c>
      <c r="I22" s="11">
        <f t="shared" si="2"/>
        <v>104.94</v>
      </c>
      <c r="J22" s="44"/>
      <c r="K22" s="94">
        <f t="shared" si="0"/>
        <v>1</v>
      </c>
      <c r="L22" s="10">
        <f t="shared" si="3"/>
        <v>62.96</v>
      </c>
      <c r="M22" s="10">
        <f t="shared" si="4"/>
        <v>62.96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41.98</v>
      </c>
      <c r="T22" s="15">
        <f t="shared" si="6"/>
        <v>41.98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705</v>
      </c>
      <c r="C23" s="4" t="s">
        <v>86</v>
      </c>
      <c r="D23" s="125"/>
      <c r="E23" s="16">
        <v>2000</v>
      </c>
      <c r="F23" s="56">
        <v>1</v>
      </c>
      <c r="G23" s="17">
        <v>47.67</v>
      </c>
      <c r="H23" s="40">
        <f t="shared" si="1"/>
        <v>65.78</v>
      </c>
      <c r="I23" s="41">
        <f t="shared" si="2"/>
        <v>65.78</v>
      </c>
      <c r="J23" s="44"/>
      <c r="K23" s="93">
        <f t="shared" si="0"/>
        <v>1</v>
      </c>
      <c r="L23" s="40">
        <f t="shared" si="3"/>
        <v>39.47</v>
      </c>
      <c r="M23" s="40">
        <f t="shared" si="4"/>
        <v>39.47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26.31</v>
      </c>
      <c r="T23" s="54">
        <f t="shared" si="6"/>
        <v>26.31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706</v>
      </c>
      <c r="C25" s="4" t="s">
        <v>88</v>
      </c>
      <c r="D25" s="125"/>
      <c r="E25" s="16">
        <v>2000</v>
      </c>
      <c r="F25" s="56">
        <v>1</v>
      </c>
      <c r="G25" s="17">
        <v>15.24</v>
      </c>
      <c r="H25" s="40">
        <f t="shared" si="1"/>
        <v>21.03</v>
      </c>
      <c r="I25" s="41">
        <f t="shared" si="2"/>
        <v>21.03</v>
      </c>
      <c r="J25" s="44"/>
      <c r="K25" s="93">
        <f t="shared" si="0"/>
        <v>1</v>
      </c>
      <c r="L25" s="40">
        <f t="shared" si="3"/>
        <v>12.62</v>
      </c>
      <c r="M25" s="40">
        <f t="shared" si="4"/>
        <v>12.62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8.41</v>
      </c>
      <c r="T25" s="54">
        <f t="shared" si="6"/>
        <v>8.41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846</v>
      </c>
      <c r="C26" s="6" t="s">
        <v>847</v>
      </c>
      <c r="D26" s="125"/>
      <c r="E26" s="8" t="s">
        <v>93</v>
      </c>
      <c r="F26" s="57">
        <v>1</v>
      </c>
      <c r="G26" s="14">
        <v>3817.22</v>
      </c>
      <c r="H26" s="10">
        <f t="shared" si="1"/>
        <v>5267.76</v>
      </c>
      <c r="I26" s="11">
        <f t="shared" si="2"/>
        <v>5267.76</v>
      </c>
      <c r="J26" s="44"/>
      <c r="K26" s="94">
        <f t="shared" si="0"/>
        <v>1</v>
      </c>
      <c r="L26" s="10">
        <f t="shared" si="3"/>
        <v>2633.88</v>
      </c>
      <c r="M26" s="10">
        <f t="shared" si="4"/>
        <v>2633.88</v>
      </c>
      <c r="N26" s="13"/>
      <c r="O26" s="53"/>
      <c r="P26" s="3"/>
      <c r="Q26" s="14"/>
      <c r="R26" s="15">
        <f t="shared" si="9"/>
        <v>0</v>
      </c>
      <c r="S26" s="15">
        <f t="shared" si="5"/>
        <v>2633.88</v>
      </c>
      <c r="T26" s="15">
        <f t="shared" si="6"/>
        <v>2633.88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709</v>
      </c>
      <c r="C27" s="4" t="s">
        <v>848</v>
      </c>
      <c r="D27" s="125"/>
      <c r="E27" s="16" t="s">
        <v>93</v>
      </c>
      <c r="F27" s="56">
        <v>2</v>
      </c>
      <c r="G27" s="17">
        <v>221.18</v>
      </c>
      <c r="H27" s="40">
        <f t="shared" si="1"/>
        <v>305.23</v>
      </c>
      <c r="I27" s="41">
        <f t="shared" si="2"/>
        <v>610.46</v>
      </c>
      <c r="J27" s="44"/>
      <c r="K27" s="93">
        <f t="shared" si="0"/>
        <v>2</v>
      </c>
      <c r="L27" s="40">
        <f t="shared" si="3"/>
        <v>152.62</v>
      </c>
      <c r="M27" s="40">
        <f t="shared" si="4"/>
        <v>305.24</v>
      </c>
      <c r="N27" s="18"/>
      <c r="O27" s="53"/>
      <c r="P27" s="1"/>
      <c r="Q27" s="17"/>
      <c r="R27" s="42">
        <f t="shared" si="9"/>
        <v>0</v>
      </c>
      <c r="S27" s="54">
        <f t="shared" si="5"/>
        <v>152.61000000000001</v>
      </c>
      <c r="T27" s="54">
        <f t="shared" si="6"/>
        <v>305.22000000000003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849</v>
      </c>
      <c r="C28" s="6" t="s">
        <v>850</v>
      </c>
      <c r="D28" s="125"/>
      <c r="E28" s="8" t="s">
        <v>93</v>
      </c>
      <c r="F28" s="57">
        <v>1</v>
      </c>
      <c r="G28" s="14">
        <v>3153.42</v>
      </c>
      <c r="H28" s="10">
        <f t="shared" si="1"/>
        <v>4351.72</v>
      </c>
      <c r="I28" s="11">
        <f t="shared" si="2"/>
        <v>4351.72</v>
      </c>
      <c r="J28" s="44"/>
      <c r="K28" s="94">
        <f t="shared" si="0"/>
        <v>1</v>
      </c>
      <c r="L28" s="10">
        <f t="shared" si="3"/>
        <v>2175.86</v>
      </c>
      <c r="M28" s="10">
        <f t="shared" si="4"/>
        <v>2175.86</v>
      </c>
      <c r="N28" s="13"/>
      <c r="O28" s="53"/>
      <c r="P28" s="3"/>
      <c r="Q28" s="14"/>
      <c r="R28" s="15">
        <f t="shared" si="9"/>
        <v>0</v>
      </c>
      <c r="S28" s="15">
        <f t="shared" si="5"/>
        <v>2175.86</v>
      </c>
      <c r="T28" s="15">
        <f t="shared" si="6"/>
        <v>2175.86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851</v>
      </c>
      <c r="C29" s="4" t="s">
        <v>290</v>
      </c>
      <c r="D29" s="125"/>
      <c r="E29" s="16" t="s">
        <v>93</v>
      </c>
      <c r="F29" s="56">
        <v>6</v>
      </c>
      <c r="G29" s="17">
        <v>627.05999999999995</v>
      </c>
      <c r="H29" s="40">
        <f>ROUND(IF($G$17="USD $", G29*$F$15,G29*$E$15),2)</f>
        <v>865.34</v>
      </c>
      <c r="I29" s="41">
        <f>ROUND(IF($I$17=$H$17,F29*H29,F29*G29),2)</f>
        <v>5192.04</v>
      </c>
      <c r="J29" s="44"/>
      <c r="K29" s="93">
        <f t="shared" si="0"/>
        <v>6</v>
      </c>
      <c r="L29" s="40">
        <f t="shared" si="3"/>
        <v>605.74</v>
      </c>
      <c r="M29" s="40">
        <f>ROUND((K29*L29),2)</f>
        <v>3634.44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259.60000000000002</v>
      </c>
      <c r="T29" s="54">
        <f t="shared" si="6"/>
        <v>1557.6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852</v>
      </c>
      <c r="C30" s="6" t="s">
        <v>636</v>
      </c>
      <c r="D30" s="125"/>
      <c r="E30" s="8" t="s">
        <v>93</v>
      </c>
      <c r="F30" s="57">
        <v>2</v>
      </c>
      <c r="G30" s="14">
        <v>12128.82</v>
      </c>
      <c r="H30" s="10">
        <f t="shared" si="1"/>
        <v>16737.77</v>
      </c>
      <c r="I30" s="11">
        <f t="shared" si="2"/>
        <v>33475.54</v>
      </c>
      <c r="J30" s="44"/>
      <c r="K30" s="94">
        <f t="shared" si="0"/>
        <v>2</v>
      </c>
      <c r="L30" s="10">
        <f t="shared" si="3"/>
        <v>10042.66</v>
      </c>
      <c r="M30" s="10">
        <f t="shared" si="4"/>
        <v>20085.32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6695.11</v>
      </c>
      <c r="T30" s="15">
        <f t="shared" si="6"/>
        <v>13390.22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125</v>
      </c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853</v>
      </c>
      <c r="C32" s="6" t="s">
        <v>114</v>
      </c>
      <c r="D32" s="125"/>
      <c r="E32" s="8" t="s">
        <v>93</v>
      </c>
      <c r="F32" s="57">
        <v>2</v>
      </c>
      <c r="G32" s="14">
        <v>301.42</v>
      </c>
      <c r="H32" s="10">
        <f t="shared" si="1"/>
        <v>415.96</v>
      </c>
      <c r="I32" s="11">
        <f t="shared" si="2"/>
        <v>831.92</v>
      </c>
      <c r="J32" s="44"/>
      <c r="K32" s="94">
        <f t="shared" si="0"/>
        <v>2</v>
      </c>
      <c r="L32" s="10">
        <f t="shared" si="3"/>
        <v>291.17</v>
      </c>
      <c r="M32" s="10">
        <f t="shared" si="4"/>
        <v>582.34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124.79</v>
      </c>
      <c r="T32" s="15">
        <f t="shared" si="6"/>
        <v>249.58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838</v>
      </c>
      <c r="C33" s="4" t="s">
        <v>114</v>
      </c>
      <c r="D33" s="125"/>
      <c r="E33" s="16" t="s">
        <v>93</v>
      </c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821</v>
      </c>
      <c r="C34" s="6" t="s">
        <v>115</v>
      </c>
      <c r="D34" s="125"/>
      <c r="E34" s="8" t="s">
        <v>93</v>
      </c>
      <c r="F34" s="57">
        <v>1</v>
      </c>
      <c r="G34" s="14">
        <v>89.31</v>
      </c>
      <c r="H34" s="10">
        <f t="shared" si="1"/>
        <v>123.25</v>
      </c>
      <c r="I34" s="11">
        <f t="shared" si="2"/>
        <v>123.25</v>
      </c>
      <c r="J34" s="44"/>
      <c r="K34" s="94">
        <f t="shared" si="0"/>
        <v>1</v>
      </c>
      <c r="L34" s="10">
        <f t="shared" si="3"/>
        <v>86.28</v>
      </c>
      <c r="M34" s="10">
        <f t="shared" si="4"/>
        <v>86.28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36.97</v>
      </c>
      <c r="T34" s="15">
        <f t="shared" si="6"/>
        <v>36.97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822</v>
      </c>
      <c r="C35" s="4" t="s">
        <v>115</v>
      </c>
      <c r="D35" s="125"/>
      <c r="E35" s="16" t="s">
        <v>93</v>
      </c>
      <c r="F35" s="56">
        <v>1</v>
      </c>
      <c r="G35" s="17">
        <v>84.26</v>
      </c>
      <c r="H35" s="40">
        <f t="shared" si="1"/>
        <v>116.28</v>
      </c>
      <c r="I35" s="41">
        <f t="shared" si="2"/>
        <v>116.28</v>
      </c>
      <c r="J35" s="44"/>
      <c r="K35" s="93">
        <f t="shared" si="0"/>
        <v>1</v>
      </c>
      <c r="L35" s="40">
        <f t="shared" si="3"/>
        <v>81.400000000000006</v>
      </c>
      <c r="M35" s="40">
        <f t="shared" si="4"/>
        <v>81.400000000000006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34.880000000000003</v>
      </c>
      <c r="T35" s="54">
        <f t="shared" si="6"/>
        <v>34.880000000000003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 t="s">
        <v>115</v>
      </c>
      <c r="D36" s="125"/>
      <c r="E36" s="8" t="s">
        <v>93</v>
      </c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250</v>
      </c>
      <c r="D37" s="125"/>
      <c r="E37" s="16" t="s">
        <v>93</v>
      </c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841</v>
      </c>
      <c r="C38" s="6" t="s">
        <v>193</v>
      </c>
      <c r="D38" s="125"/>
      <c r="E38" s="8" t="s">
        <v>93</v>
      </c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842</v>
      </c>
      <c r="C39" s="4" t="s">
        <v>291</v>
      </c>
      <c r="D39" s="125"/>
      <c r="E39" s="16" t="s">
        <v>93</v>
      </c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24</v>
      </c>
      <c r="G49" s="83">
        <f>SUM(G18:G48)</f>
        <v>20801.969999999998</v>
      </c>
      <c r="H49" s="84">
        <f>SUM(H18:H48)</f>
        <v>28706.719999999998</v>
      </c>
      <c r="I49" s="85">
        <f>SUM(I18:I48)</f>
        <v>50492.38</v>
      </c>
      <c r="J49" s="86"/>
      <c r="K49" s="87">
        <f>SUM(K18:K48)</f>
        <v>24</v>
      </c>
      <c r="L49" s="84">
        <f>SUM(L18:L48)</f>
        <v>16353.15</v>
      </c>
      <c r="M49" s="85">
        <f>SUM(M18:M48)</f>
        <v>29868.3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12353.57</v>
      </c>
      <c r="T49" s="85">
        <f>SUM(T18:T48)</f>
        <v>20624.080000000005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0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allowBlank="1" showInputMessage="1" showErrorMessage="1" sqref="G17 L17 Q17 Q14" xr:uid="{930FC667-DF16-4BED-A12D-25A9D1B63B16}">
      <formula1>$Y$11:$Y$12</formula1>
    </dataValidation>
    <dataValidation type="list" allowBlank="1" showInputMessage="1" showErrorMessage="1" sqref="I13" xr:uid="{302D5364-BC7B-46BC-89D9-0F5FDAF52FB0}">
      <formula1>$Y$13:$Y$14</formula1>
    </dataValidation>
    <dataValidation type="list" allowBlank="1" showInputMessage="1" showErrorMessage="1" sqref="J13" xr:uid="{FF5644F4-FD47-4CBF-841E-8ED82E8CDCCC}">
      <formula1>$L$9:$L$9</formula1>
    </dataValidation>
    <dataValidation type="list" showInputMessage="1" showErrorMessage="1" sqref="E18:E48" xr:uid="{368F4923-331A-4AD2-84BD-5970B06BD8F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6805-8651-4AE7-8972-F4FD62A48583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N41" sqref="N18:N4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854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25487.399999999994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15353.789999999997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10133.609999999997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855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0.39759292827043946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856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10133.61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15353.789999999997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67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606</v>
      </c>
      <c r="C18" s="5" t="s">
        <v>78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36.340000000000003</v>
      </c>
      <c r="I18" s="11">
        <f>ROUND(IF($I$17=$H$17,F18*H18,F18*G18),2)</f>
        <v>36.340000000000003</v>
      </c>
      <c r="J18" s="12"/>
      <c r="K18" s="94">
        <f t="shared" ref="K18:K48" si="0">F18</f>
        <v>1</v>
      </c>
      <c r="L18" s="10">
        <f>ROUND(IF($L$17=$G$17,G18*($M$14-N18),H18*($M$14-N18)),2)</f>
        <v>18.170000000000002</v>
      </c>
      <c r="M18" s="10">
        <f>ROUND((K18*L18),2)</f>
        <v>18.170000000000002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18.170000000000002</v>
      </c>
      <c r="T18" s="15">
        <f>ROUND(I18-M18,2)</f>
        <v>18.170000000000002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857</v>
      </c>
      <c r="C19" s="4" t="s">
        <v>858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154.19999999999999</v>
      </c>
      <c r="I19" s="41">
        <f t="shared" ref="I19:I48" si="2">ROUND(IF($I$17=$H$17,F19*H19,F19*G19),2)</f>
        <v>154.19999999999999</v>
      </c>
      <c r="J19" s="44"/>
      <c r="K19" s="93">
        <f t="shared" si="0"/>
        <v>1</v>
      </c>
      <c r="L19" s="40">
        <f t="shared" ref="L19:L48" si="3">ROUND(IF($L$17=$G$17,G19*($M$14-N19),H19*($M$14-N19)),2)</f>
        <v>77.099999999999994</v>
      </c>
      <c r="M19" s="40">
        <f t="shared" ref="M19:M48" si="4">ROUND((K19*L19),2)</f>
        <v>77.099999999999994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77.099999999999994</v>
      </c>
      <c r="T19" s="54">
        <f t="shared" ref="T19:T48" si="6">ROUND(I19-M19,2)</f>
        <v>77.099999999999994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859</v>
      </c>
      <c r="C20" s="6" t="s">
        <v>473</v>
      </c>
      <c r="D20" s="125"/>
      <c r="E20" s="8">
        <v>500</v>
      </c>
      <c r="F20" s="57">
        <v>1</v>
      </c>
      <c r="G20" s="14">
        <v>98.14</v>
      </c>
      <c r="H20" s="10">
        <f t="shared" si="1"/>
        <v>135.43</v>
      </c>
      <c r="I20" s="11">
        <f t="shared" si="2"/>
        <v>135.43</v>
      </c>
      <c r="J20" s="44"/>
      <c r="K20" s="94">
        <f t="shared" si="0"/>
        <v>1</v>
      </c>
      <c r="L20" s="10">
        <f t="shared" si="3"/>
        <v>67.72</v>
      </c>
      <c r="M20" s="10">
        <f t="shared" si="4"/>
        <v>67.72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67.709999999999994</v>
      </c>
      <c r="T20" s="15">
        <f t="shared" si="6"/>
        <v>67.709999999999994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860</v>
      </c>
      <c r="C21" s="4" t="s">
        <v>81</v>
      </c>
      <c r="D21" s="125"/>
      <c r="E21" s="16">
        <v>1000</v>
      </c>
      <c r="F21" s="56">
        <v>1</v>
      </c>
      <c r="G21" s="17">
        <v>93.28</v>
      </c>
      <c r="H21" s="40">
        <f t="shared" si="1"/>
        <v>128.72999999999999</v>
      </c>
      <c r="I21" s="41">
        <f t="shared" si="2"/>
        <v>128.72999999999999</v>
      </c>
      <c r="J21" s="44"/>
      <c r="K21" s="93">
        <f t="shared" si="0"/>
        <v>1</v>
      </c>
      <c r="L21" s="40">
        <f t="shared" si="3"/>
        <v>64.37</v>
      </c>
      <c r="M21" s="40">
        <f t="shared" si="4"/>
        <v>64.37</v>
      </c>
      <c r="N21" s="18"/>
      <c r="O21" s="53"/>
      <c r="P21" s="1"/>
      <c r="Q21" s="17"/>
      <c r="R21" s="42">
        <f t="shared" si="9"/>
        <v>0</v>
      </c>
      <c r="S21" s="54">
        <f t="shared" si="5"/>
        <v>64.36</v>
      </c>
      <c r="T21" s="54">
        <f t="shared" si="6"/>
        <v>64.36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590</v>
      </c>
      <c r="C22" s="6" t="s">
        <v>84</v>
      </c>
      <c r="D22" s="125"/>
      <c r="E22" s="8">
        <v>2000</v>
      </c>
      <c r="F22" s="57">
        <v>1</v>
      </c>
      <c r="G22" s="14">
        <v>111.74</v>
      </c>
      <c r="H22" s="10">
        <f t="shared" si="1"/>
        <v>154.19999999999999</v>
      </c>
      <c r="I22" s="11">
        <f t="shared" si="2"/>
        <v>154.19999999999999</v>
      </c>
      <c r="J22" s="44"/>
      <c r="K22" s="94">
        <f t="shared" si="0"/>
        <v>1</v>
      </c>
      <c r="L22" s="10">
        <f t="shared" si="3"/>
        <v>92.52</v>
      </c>
      <c r="M22" s="10">
        <f t="shared" si="4"/>
        <v>92.52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61.68</v>
      </c>
      <c r="T22" s="15">
        <f t="shared" si="6"/>
        <v>61.68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591</v>
      </c>
      <c r="C23" s="4" t="s">
        <v>86</v>
      </c>
      <c r="D23" s="125"/>
      <c r="E23" s="16">
        <v>2000</v>
      </c>
      <c r="F23" s="56">
        <v>1</v>
      </c>
      <c r="G23" s="17">
        <v>60.68</v>
      </c>
      <c r="H23" s="40">
        <f t="shared" si="1"/>
        <v>83.74</v>
      </c>
      <c r="I23" s="41">
        <f t="shared" si="2"/>
        <v>83.74</v>
      </c>
      <c r="J23" s="44"/>
      <c r="K23" s="93">
        <f t="shared" si="0"/>
        <v>1</v>
      </c>
      <c r="L23" s="40">
        <f t="shared" si="3"/>
        <v>50.24</v>
      </c>
      <c r="M23" s="40">
        <f t="shared" si="4"/>
        <v>50.24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</v>
      </c>
      <c r="T23" s="54">
        <f t="shared" si="6"/>
        <v>33.5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706</v>
      </c>
      <c r="C25" s="4" t="s">
        <v>88</v>
      </c>
      <c r="D25" s="125"/>
      <c r="E25" s="16">
        <v>2000</v>
      </c>
      <c r="F25" s="56">
        <v>1</v>
      </c>
      <c r="G25" s="17">
        <v>15.24</v>
      </c>
      <c r="H25" s="40">
        <f t="shared" si="1"/>
        <v>21.03</v>
      </c>
      <c r="I25" s="41">
        <f t="shared" si="2"/>
        <v>21.03</v>
      </c>
      <c r="J25" s="44"/>
      <c r="K25" s="93">
        <f t="shared" si="0"/>
        <v>1</v>
      </c>
      <c r="L25" s="40">
        <f t="shared" si="3"/>
        <v>12.62</v>
      </c>
      <c r="M25" s="40">
        <f t="shared" si="4"/>
        <v>12.62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8.41</v>
      </c>
      <c r="T25" s="54">
        <f t="shared" si="6"/>
        <v>8.41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861</v>
      </c>
      <c r="C26" s="6" t="s">
        <v>847</v>
      </c>
      <c r="D26" s="125"/>
      <c r="E26" s="8" t="s">
        <v>93</v>
      </c>
      <c r="F26" s="57">
        <v>1</v>
      </c>
      <c r="G26" s="14">
        <v>4419.55</v>
      </c>
      <c r="H26" s="10">
        <f t="shared" si="1"/>
        <v>6098.98</v>
      </c>
      <c r="I26" s="11">
        <f t="shared" si="2"/>
        <v>6098.98</v>
      </c>
      <c r="J26" s="44"/>
      <c r="K26" s="94">
        <f t="shared" si="0"/>
        <v>1</v>
      </c>
      <c r="L26" s="10">
        <f t="shared" si="3"/>
        <v>3049.49</v>
      </c>
      <c r="M26" s="10">
        <f t="shared" si="4"/>
        <v>3049.49</v>
      </c>
      <c r="N26" s="13"/>
      <c r="O26" s="53"/>
      <c r="P26" s="3"/>
      <c r="Q26" s="14"/>
      <c r="R26" s="15">
        <f t="shared" si="9"/>
        <v>0</v>
      </c>
      <c r="S26" s="15">
        <f t="shared" si="5"/>
        <v>3049.49</v>
      </c>
      <c r="T26" s="15">
        <f t="shared" si="6"/>
        <v>3049.49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597</v>
      </c>
      <c r="C27" s="4" t="s">
        <v>862</v>
      </c>
      <c r="D27" s="125"/>
      <c r="E27" s="16" t="s">
        <v>93</v>
      </c>
      <c r="F27" s="56">
        <v>2</v>
      </c>
      <c r="G27" s="17">
        <v>404.78</v>
      </c>
      <c r="H27" s="40">
        <f t="shared" si="1"/>
        <v>558.6</v>
      </c>
      <c r="I27" s="41">
        <f t="shared" si="2"/>
        <v>1117.2</v>
      </c>
      <c r="J27" s="44"/>
      <c r="K27" s="93">
        <f t="shared" si="0"/>
        <v>2</v>
      </c>
      <c r="L27" s="40">
        <f t="shared" si="3"/>
        <v>279.3</v>
      </c>
      <c r="M27" s="40">
        <f t="shared" si="4"/>
        <v>558.6</v>
      </c>
      <c r="N27" s="18"/>
      <c r="O27" s="53"/>
      <c r="P27" s="1"/>
      <c r="Q27" s="17"/>
      <c r="R27" s="42">
        <f t="shared" si="9"/>
        <v>0</v>
      </c>
      <c r="S27" s="54">
        <f t="shared" si="5"/>
        <v>279.3</v>
      </c>
      <c r="T27" s="54">
        <f t="shared" si="6"/>
        <v>558.6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863</v>
      </c>
      <c r="C28" s="6" t="s">
        <v>99</v>
      </c>
      <c r="D28" s="125"/>
      <c r="E28" s="8" t="s">
        <v>93</v>
      </c>
      <c r="F28" s="57">
        <v>1</v>
      </c>
      <c r="G28" s="14">
        <v>3350.33</v>
      </c>
      <c r="H28" s="10">
        <f t="shared" si="1"/>
        <v>4623.46</v>
      </c>
      <c r="I28" s="11">
        <f t="shared" si="2"/>
        <v>4623.46</v>
      </c>
      <c r="J28" s="44"/>
      <c r="K28" s="94">
        <f t="shared" si="0"/>
        <v>1</v>
      </c>
      <c r="L28" s="10">
        <f t="shared" si="3"/>
        <v>2311.73</v>
      </c>
      <c r="M28" s="10">
        <f t="shared" si="4"/>
        <v>2311.73</v>
      </c>
      <c r="N28" s="13"/>
      <c r="O28" s="53"/>
      <c r="P28" s="3"/>
      <c r="Q28" s="14"/>
      <c r="R28" s="15">
        <f t="shared" si="9"/>
        <v>0</v>
      </c>
      <c r="S28" s="15">
        <f t="shared" si="5"/>
        <v>2311.73</v>
      </c>
      <c r="T28" s="15">
        <f t="shared" si="6"/>
        <v>2311.73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864</v>
      </c>
      <c r="C29" s="4" t="s">
        <v>109</v>
      </c>
      <c r="D29" s="125"/>
      <c r="E29" s="16" t="s">
        <v>93</v>
      </c>
      <c r="F29" s="56">
        <v>6</v>
      </c>
      <c r="G29" s="17">
        <v>674.05600000000004</v>
      </c>
      <c r="H29" s="40">
        <f>ROUND(IF($G$17="USD $", G29*$F$15,G29*$E$15),2)</f>
        <v>930.2</v>
      </c>
      <c r="I29" s="41">
        <f>ROUND(IF($I$17=$H$17,F29*H29,F29*G29),2)</f>
        <v>5581.2</v>
      </c>
      <c r="J29" s="44"/>
      <c r="K29" s="93">
        <f t="shared" si="0"/>
        <v>6</v>
      </c>
      <c r="L29" s="40">
        <f t="shared" si="3"/>
        <v>651.14</v>
      </c>
      <c r="M29" s="40">
        <f>ROUND((K29*L29),2)</f>
        <v>3906.84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279.06</v>
      </c>
      <c r="T29" s="54">
        <f t="shared" si="6"/>
        <v>1674.36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125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865</v>
      </c>
      <c r="C31" s="4" t="s">
        <v>114</v>
      </c>
      <c r="D31" s="125"/>
      <c r="E31" s="16" t="s">
        <v>93</v>
      </c>
      <c r="F31" s="56">
        <v>2</v>
      </c>
      <c r="G31" s="17">
        <v>275.05</v>
      </c>
      <c r="H31" s="40">
        <f t="shared" si="1"/>
        <v>379.57</v>
      </c>
      <c r="I31" s="41">
        <f t="shared" si="2"/>
        <v>759.14</v>
      </c>
      <c r="J31" s="44"/>
      <c r="K31" s="93">
        <f t="shared" si="0"/>
        <v>2</v>
      </c>
      <c r="L31" s="40">
        <f t="shared" si="3"/>
        <v>265.7</v>
      </c>
      <c r="M31" s="40">
        <f t="shared" si="4"/>
        <v>531.4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113.87</v>
      </c>
      <c r="T31" s="54">
        <f t="shared" si="6"/>
        <v>227.74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866</v>
      </c>
      <c r="C32" s="6" t="s">
        <v>114</v>
      </c>
      <c r="D32" s="125"/>
      <c r="E32" s="8" t="s">
        <v>93</v>
      </c>
      <c r="F32" s="57">
        <v>1</v>
      </c>
      <c r="G32" s="14">
        <v>266.52999999999997</v>
      </c>
      <c r="H32" s="10">
        <f t="shared" si="1"/>
        <v>367.81</v>
      </c>
      <c r="I32" s="11">
        <f t="shared" si="2"/>
        <v>367.81</v>
      </c>
      <c r="J32" s="44"/>
      <c r="K32" s="94">
        <f t="shared" si="0"/>
        <v>1</v>
      </c>
      <c r="L32" s="10">
        <f t="shared" si="3"/>
        <v>257.47000000000003</v>
      </c>
      <c r="M32" s="10">
        <f t="shared" si="4"/>
        <v>257.47000000000003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110.34</v>
      </c>
      <c r="T32" s="15">
        <f t="shared" si="6"/>
        <v>110.34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867</v>
      </c>
      <c r="C33" s="4" t="s">
        <v>115</v>
      </c>
      <c r="D33" s="125"/>
      <c r="E33" s="16" t="s">
        <v>93</v>
      </c>
      <c r="F33" s="56">
        <v>2</v>
      </c>
      <c r="G33" s="17">
        <v>102.26</v>
      </c>
      <c r="H33" s="40">
        <f t="shared" si="1"/>
        <v>141.12</v>
      </c>
      <c r="I33" s="41">
        <f t="shared" si="2"/>
        <v>282.24</v>
      </c>
      <c r="J33" s="44"/>
      <c r="K33" s="93">
        <f t="shared" si="0"/>
        <v>2</v>
      </c>
      <c r="L33" s="40">
        <f t="shared" si="3"/>
        <v>98.78</v>
      </c>
      <c r="M33" s="40">
        <f t="shared" si="4"/>
        <v>197.56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42.34</v>
      </c>
      <c r="T33" s="54">
        <f t="shared" si="6"/>
        <v>84.68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868</v>
      </c>
      <c r="C34" s="6" t="s">
        <v>115</v>
      </c>
      <c r="D34" s="125"/>
      <c r="E34" s="8" t="s">
        <v>93</v>
      </c>
      <c r="F34" s="57">
        <v>2</v>
      </c>
      <c r="G34" s="14">
        <v>62.34</v>
      </c>
      <c r="H34" s="10">
        <f t="shared" si="1"/>
        <v>86.03</v>
      </c>
      <c r="I34" s="11">
        <f t="shared" si="2"/>
        <v>172.06</v>
      </c>
      <c r="J34" s="44"/>
      <c r="K34" s="94">
        <f t="shared" si="0"/>
        <v>2</v>
      </c>
      <c r="L34" s="10">
        <f t="shared" si="3"/>
        <v>60.22</v>
      </c>
      <c r="M34" s="10">
        <f t="shared" si="4"/>
        <v>120.44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25.81</v>
      </c>
      <c r="T34" s="15">
        <f t="shared" si="6"/>
        <v>51.62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115</v>
      </c>
      <c r="D35" s="125"/>
      <c r="E35" s="16" t="s">
        <v>93</v>
      </c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869</v>
      </c>
      <c r="C36" s="6" t="s">
        <v>250</v>
      </c>
      <c r="D36" s="125"/>
      <c r="E36" s="8" t="s">
        <v>93</v>
      </c>
      <c r="F36" s="57">
        <v>3</v>
      </c>
      <c r="G36" s="14">
        <v>8.07</v>
      </c>
      <c r="H36" s="10">
        <f t="shared" si="1"/>
        <v>11.14</v>
      </c>
      <c r="I36" s="11">
        <f t="shared" si="2"/>
        <v>33.42</v>
      </c>
      <c r="J36" s="44"/>
      <c r="K36" s="94">
        <f t="shared" si="0"/>
        <v>3</v>
      </c>
      <c r="L36" s="10">
        <f t="shared" si="3"/>
        <v>7.8</v>
      </c>
      <c r="M36" s="10">
        <f t="shared" si="4"/>
        <v>23.4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3.34</v>
      </c>
      <c r="T36" s="15">
        <f t="shared" si="6"/>
        <v>10.02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870</v>
      </c>
      <c r="C37" s="4" t="s">
        <v>193</v>
      </c>
      <c r="D37" s="125"/>
      <c r="E37" s="16" t="s">
        <v>93</v>
      </c>
      <c r="F37" s="56">
        <v>3</v>
      </c>
      <c r="G37" s="17">
        <v>497.81</v>
      </c>
      <c r="H37" s="40">
        <f t="shared" si="1"/>
        <v>686.98</v>
      </c>
      <c r="I37" s="41">
        <f t="shared" si="2"/>
        <v>2060.94</v>
      </c>
      <c r="J37" s="44"/>
      <c r="K37" s="93">
        <f t="shared" si="0"/>
        <v>3</v>
      </c>
      <c r="L37" s="40">
        <f t="shared" si="3"/>
        <v>480.89</v>
      </c>
      <c r="M37" s="40">
        <f t="shared" si="4"/>
        <v>1442.67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206.09</v>
      </c>
      <c r="T37" s="54">
        <f t="shared" si="6"/>
        <v>618.27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786</v>
      </c>
      <c r="C38" s="6" t="s">
        <v>291</v>
      </c>
      <c r="D38" s="125"/>
      <c r="E38" s="8" t="s">
        <v>93</v>
      </c>
      <c r="F38" s="57">
        <v>3</v>
      </c>
      <c r="G38" s="14">
        <v>86.58</v>
      </c>
      <c r="H38" s="10">
        <f t="shared" si="1"/>
        <v>119.48</v>
      </c>
      <c r="I38" s="11">
        <f t="shared" si="2"/>
        <v>358.44</v>
      </c>
      <c r="J38" s="44"/>
      <c r="K38" s="94">
        <f t="shared" si="0"/>
        <v>3</v>
      </c>
      <c r="L38" s="10">
        <f t="shared" si="3"/>
        <v>83.64</v>
      </c>
      <c r="M38" s="10">
        <f t="shared" si="4"/>
        <v>250.92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35.840000000000003</v>
      </c>
      <c r="T38" s="15">
        <f t="shared" si="6"/>
        <v>107.52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871</v>
      </c>
      <c r="C39" s="4" t="s">
        <v>872</v>
      </c>
      <c r="D39" s="125"/>
      <c r="E39" s="16" t="s">
        <v>93</v>
      </c>
      <c r="F39" s="56">
        <v>11</v>
      </c>
      <c r="G39" s="17">
        <v>105.01</v>
      </c>
      <c r="H39" s="40">
        <f t="shared" si="1"/>
        <v>144.91</v>
      </c>
      <c r="I39" s="41">
        <f t="shared" si="2"/>
        <v>1594.01</v>
      </c>
      <c r="J39" s="44"/>
      <c r="K39" s="93">
        <f t="shared" si="0"/>
        <v>11</v>
      </c>
      <c r="L39" s="40">
        <f t="shared" si="3"/>
        <v>101.44</v>
      </c>
      <c r="M39" s="40">
        <f t="shared" si="4"/>
        <v>1115.8399999999999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43.47</v>
      </c>
      <c r="T39" s="54">
        <f t="shared" si="6"/>
        <v>478.17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873</v>
      </c>
      <c r="C40" s="6" t="s">
        <v>874</v>
      </c>
      <c r="D40" s="125"/>
      <c r="E40" s="8" t="s">
        <v>93</v>
      </c>
      <c r="F40" s="57">
        <v>11</v>
      </c>
      <c r="G40" s="14">
        <v>25.48</v>
      </c>
      <c r="H40" s="10">
        <f t="shared" si="1"/>
        <v>35.159999999999997</v>
      </c>
      <c r="I40" s="11">
        <f t="shared" si="2"/>
        <v>386.76</v>
      </c>
      <c r="J40" s="44"/>
      <c r="K40" s="94">
        <f t="shared" si="0"/>
        <v>11</v>
      </c>
      <c r="L40" s="10">
        <f t="shared" si="3"/>
        <v>24.61</v>
      </c>
      <c r="M40" s="10">
        <f t="shared" si="4"/>
        <v>270.70999999999998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10.55</v>
      </c>
      <c r="T40" s="15">
        <f t="shared" si="6"/>
        <v>116.05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875</v>
      </c>
      <c r="C41" s="4" t="s">
        <v>876</v>
      </c>
      <c r="D41" s="125"/>
      <c r="E41" s="16" t="s">
        <v>93</v>
      </c>
      <c r="F41" s="56">
        <v>11</v>
      </c>
      <c r="G41" s="17">
        <v>86.4</v>
      </c>
      <c r="H41" s="40">
        <f t="shared" si="1"/>
        <v>119.23</v>
      </c>
      <c r="I41" s="41">
        <f t="shared" si="2"/>
        <v>1311.53</v>
      </c>
      <c r="J41" s="44"/>
      <c r="K41" s="93">
        <f t="shared" si="0"/>
        <v>11</v>
      </c>
      <c r="L41" s="40">
        <f t="shared" si="3"/>
        <v>83.46</v>
      </c>
      <c r="M41" s="40">
        <f t="shared" si="4"/>
        <v>918.06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35.770000000000003</v>
      </c>
      <c r="T41" s="54">
        <f t="shared" si="6"/>
        <v>393.47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67</v>
      </c>
      <c r="G49" s="83">
        <f>SUM(G18:G48)</f>
        <v>10900.626</v>
      </c>
      <c r="H49" s="84">
        <f>SUM(H18:H48)</f>
        <v>15042.88</v>
      </c>
      <c r="I49" s="85">
        <f>SUM(I18:I48)</f>
        <v>25487.399999999994</v>
      </c>
      <c r="J49" s="86"/>
      <c r="K49" s="87">
        <f>SUM(K18:K48)</f>
        <v>67</v>
      </c>
      <c r="L49" s="84">
        <f>SUM(L18:L48)</f>
        <v>8154.3300000000008</v>
      </c>
      <c r="M49" s="85">
        <f>SUM(M18:M48)</f>
        <v>15353.789999999997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6888.550000000002</v>
      </c>
      <c r="T49" s="85">
        <f>SUM(T18:T48)</f>
        <v>10133.61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0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allowBlank="1" showInputMessage="1" showErrorMessage="1" sqref="G17 L17 Q17 Q14" xr:uid="{0C214C56-B223-4216-833C-5D5DB6F8F6A7}">
      <formula1>$Y$11:$Y$12</formula1>
    </dataValidation>
    <dataValidation type="list" allowBlank="1" showInputMessage="1" showErrorMessage="1" sqref="I13" xr:uid="{1C08BE98-F2B2-4E46-B4AE-39C9D9A2283C}">
      <formula1>$Y$13:$Y$14</formula1>
    </dataValidation>
    <dataValidation type="list" allowBlank="1" showInputMessage="1" showErrorMessage="1" sqref="J13" xr:uid="{426D61D9-8759-4480-986C-F4DB86B3E697}">
      <formula1>$L$9:$L$9</formula1>
    </dataValidation>
    <dataValidation type="list" showInputMessage="1" showErrorMessage="1" sqref="E18:E48" xr:uid="{19E58D26-194D-471B-945A-ACD90BC6D1B9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4E0C8-DB70-46D5-B671-F62D44A514DF}">
  <dimension ref="A1:C75"/>
  <sheetViews>
    <sheetView topLeftCell="A49" workbookViewId="0">
      <selection activeCell="F77" sqref="F77"/>
    </sheetView>
  </sheetViews>
  <sheetFormatPr defaultRowHeight="15" x14ac:dyDescent="0.25"/>
  <cols>
    <col min="2" max="2" width="19" style="139" bestFit="1" customWidth="1"/>
    <col min="3" max="3" width="16.7109375" style="140" customWidth="1"/>
  </cols>
  <sheetData>
    <row r="1" spans="2:3" x14ac:dyDescent="0.25">
      <c r="B1" s="139" t="s">
        <v>936</v>
      </c>
      <c r="C1" s="140" t="s">
        <v>937</v>
      </c>
    </row>
    <row r="2" spans="2:3" x14ac:dyDescent="0.25">
      <c r="B2" s="139" cm="1">
        <f t="array" ref="B2:B37">_xlfn.VSTACK('CAT 730 ARTICULATED TRUCK:JD 325G HF SKID STEER'!I49)</f>
        <v>88291.72</v>
      </c>
      <c r="C2" s="140" cm="1">
        <f t="array" ref="C2:C37">_xlfn.VSTACK('CAT 730 ARTICULATED TRUCK:JD 325G HF SKID STEER'!M49)</f>
        <v>46803.850000000006</v>
      </c>
    </row>
    <row r="3" spans="2:3" x14ac:dyDescent="0.25">
      <c r="B3" s="139">
        <v>88291.72</v>
      </c>
      <c r="C3" s="140">
        <v>46803.850000000006</v>
      </c>
    </row>
    <row r="4" spans="2:3" x14ac:dyDescent="0.25">
      <c r="B4" s="139">
        <v>88291.72</v>
      </c>
      <c r="C4" s="140">
        <v>46803.850000000006</v>
      </c>
    </row>
    <row r="5" spans="2:3" x14ac:dyDescent="0.25">
      <c r="B5" s="139">
        <v>88291.72</v>
      </c>
      <c r="C5" s="140">
        <v>46803.850000000006</v>
      </c>
    </row>
    <row r="6" spans="2:3" x14ac:dyDescent="0.25">
      <c r="B6" s="139">
        <v>170347.66999999998</v>
      </c>
      <c r="C6" s="140">
        <v>91206.510000000009</v>
      </c>
    </row>
    <row r="7" spans="2:3" x14ac:dyDescent="0.25">
      <c r="B7" s="139">
        <v>170347.66999999998</v>
      </c>
      <c r="C7" s="140">
        <v>91199.77</v>
      </c>
    </row>
    <row r="8" spans="2:3" x14ac:dyDescent="0.25">
      <c r="B8" s="139">
        <v>152136.13</v>
      </c>
      <c r="C8" s="140">
        <v>79014.97</v>
      </c>
    </row>
    <row r="9" spans="2:3" x14ac:dyDescent="0.25">
      <c r="B9" s="139">
        <v>152136.13</v>
      </c>
      <c r="C9" s="140">
        <v>79014.97</v>
      </c>
    </row>
    <row r="10" spans="2:3" x14ac:dyDescent="0.25">
      <c r="B10" s="139">
        <v>152136.13</v>
      </c>
      <c r="C10" s="140">
        <v>79014.97</v>
      </c>
    </row>
    <row r="11" spans="2:3" x14ac:dyDescent="0.25">
      <c r="B11" s="139">
        <v>152150.13</v>
      </c>
      <c r="C11" s="140">
        <v>79021.97</v>
      </c>
    </row>
    <row r="12" spans="2:3" x14ac:dyDescent="0.25">
      <c r="B12" s="139">
        <v>176549.71</v>
      </c>
      <c r="C12" s="140">
        <v>93725.99</v>
      </c>
    </row>
    <row r="13" spans="2:3" x14ac:dyDescent="0.25">
      <c r="B13" s="139">
        <v>176549.71</v>
      </c>
      <c r="C13" s="140">
        <v>93725.99</v>
      </c>
    </row>
    <row r="14" spans="2:3" x14ac:dyDescent="0.25">
      <c r="B14" s="139">
        <v>176549.71</v>
      </c>
      <c r="C14" s="140">
        <v>93725.99</v>
      </c>
    </row>
    <row r="15" spans="2:3" x14ac:dyDescent="0.25">
      <c r="B15" s="139">
        <v>71942.319999999992</v>
      </c>
      <c r="C15" s="140">
        <v>40020.529999999992</v>
      </c>
    </row>
    <row r="16" spans="2:3" x14ac:dyDescent="0.25">
      <c r="B16" s="139">
        <v>71942.319999999992</v>
      </c>
      <c r="C16" s="140">
        <v>40020.529999999992</v>
      </c>
    </row>
    <row r="17" spans="2:3" x14ac:dyDescent="0.25">
      <c r="B17" s="139">
        <v>60817.020000000004</v>
      </c>
      <c r="C17" s="140">
        <v>32495.73</v>
      </c>
    </row>
    <row r="18" spans="2:3" x14ac:dyDescent="0.25">
      <c r="B18" s="139">
        <v>142532.82</v>
      </c>
      <c r="C18" s="140">
        <v>81562.929999999993</v>
      </c>
    </row>
    <row r="19" spans="2:3" x14ac:dyDescent="0.25">
      <c r="B19" s="139">
        <v>145172.78999999998</v>
      </c>
      <c r="C19" s="140">
        <v>81613.520000000019</v>
      </c>
    </row>
    <row r="20" spans="2:3" x14ac:dyDescent="0.25">
      <c r="B20" s="139">
        <v>82335.239999999991</v>
      </c>
      <c r="C20" s="140">
        <v>54806.92</v>
      </c>
    </row>
    <row r="21" spans="2:3" x14ac:dyDescent="0.25">
      <c r="B21" s="139">
        <v>81231.92</v>
      </c>
      <c r="C21" s="140">
        <v>53826.61</v>
      </c>
    </row>
    <row r="22" spans="2:3" x14ac:dyDescent="0.25">
      <c r="B22" s="139">
        <v>159776.33000000002</v>
      </c>
      <c r="C22" s="140">
        <v>108191.72000000002</v>
      </c>
    </row>
    <row r="23" spans="2:3" x14ac:dyDescent="0.25">
      <c r="B23" s="139">
        <v>182631.27</v>
      </c>
      <c r="C23" s="140">
        <v>123367.81999999998</v>
      </c>
    </row>
    <row r="24" spans="2:3" x14ac:dyDescent="0.25">
      <c r="B24" s="139">
        <v>66910.66</v>
      </c>
      <c r="C24" s="140">
        <v>36034.03</v>
      </c>
    </row>
    <row r="25" spans="2:3" x14ac:dyDescent="0.25">
      <c r="B25" s="139">
        <v>89203.439999999988</v>
      </c>
      <c r="C25" s="140">
        <v>49490.36</v>
      </c>
    </row>
    <row r="26" spans="2:3" x14ac:dyDescent="0.25">
      <c r="B26" s="139">
        <v>34031.68</v>
      </c>
      <c r="C26" s="140">
        <v>20370.199999999997</v>
      </c>
    </row>
    <row r="27" spans="2:3" x14ac:dyDescent="0.25">
      <c r="B27" s="139">
        <v>34031.68</v>
      </c>
      <c r="C27" s="140">
        <v>20370.199999999997</v>
      </c>
    </row>
    <row r="28" spans="2:3" x14ac:dyDescent="0.25">
      <c r="B28" s="139">
        <v>34031.68</v>
      </c>
      <c r="C28" s="140">
        <v>20370.199999999997</v>
      </c>
    </row>
    <row r="29" spans="2:3" x14ac:dyDescent="0.25">
      <c r="B29" s="139">
        <v>103275.20999999999</v>
      </c>
      <c r="C29" s="140">
        <v>68124.450000000012</v>
      </c>
    </row>
    <row r="30" spans="2:3" x14ac:dyDescent="0.25">
      <c r="B30" s="139">
        <v>103275.20999999999</v>
      </c>
      <c r="C30" s="140">
        <v>68124.450000000012</v>
      </c>
    </row>
    <row r="31" spans="2:3" x14ac:dyDescent="0.25">
      <c r="B31" s="139">
        <v>103275.20999999999</v>
      </c>
      <c r="C31" s="140">
        <v>68124.450000000012</v>
      </c>
    </row>
    <row r="32" spans="2:3" x14ac:dyDescent="0.25">
      <c r="B32" s="139">
        <v>103275.20999999999</v>
      </c>
      <c r="C32" s="140">
        <v>68124.450000000012</v>
      </c>
    </row>
    <row r="33" spans="2:3" x14ac:dyDescent="0.25">
      <c r="B33" s="139">
        <v>103275.20999999999</v>
      </c>
      <c r="C33" s="140">
        <v>68124.450000000012</v>
      </c>
    </row>
    <row r="34" spans="2:3" x14ac:dyDescent="0.25">
      <c r="B34" s="139">
        <v>103275.20999999999</v>
      </c>
      <c r="C34" s="140">
        <v>68124.450000000012</v>
      </c>
    </row>
    <row r="35" spans="2:3" x14ac:dyDescent="0.25">
      <c r="B35" s="139">
        <v>31281.779999999995</v>
      </c>
      <c r="C35" s="140">
        <v>18636.89</v>
      </c>
    </row>
    <row r="36" spans="2:3" x14ac:dyDescent="0.25">
      <c r="B36" s="139">
        <v>31281.779999999995</v>
      </c>
      <c r="C36" s="140">
        <v>18637.77</v>
      </c>
    </row>
    <row r="37" spans="2:3" x14ac:dyDescent="0.25">
      <c r="B37" s="139">
        <v>31281.779999999995</v>
      </c>
      <c r="C37" s="140">
        <v>18637.77</v>
      </c>
    </row>
    <row r="75" spans="1:3" x14ac:dyDescent="0.25">
      <c r="A75" t="s">
        <v>938</v>
      </c>
      <c r="B75" s="139">
        <f>SUM(_xlfn.ANCHORARRAY(B2))</f>
        <v>3802157.6399999997</v>
      </c>
      <c r="C75" s="140">
        <f>SUM(_xlfn.ANCHORARRAY(C2))</f>
        <v>2194066.96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7635-1114-4B39-AC10-C16F5E4A969E}">
  <dimension ref="A1"/>
  <sheetViews>
    <sheetView workbookViewId="0">
      <selection activeCell="N25" sqref="N2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CAT 16G MOTOR GRADER</vt:lpstr>
      <vt:lpstr>CAT 730 ARTICULATED TRUCK</vt:lpstr>
      <vt:lpstr>CAT 730 ARTICULATED TRUCK 2</vt:lpstr>
      <vt:lpstr>CAT 730 ARTICULATED TRUCK 3</vt:lpstr>
      <vt:lpstr>CAT 730 ARTICULATED TRUCK 4</vt:lpstr>
      <vt:lpstr>CAT 730C2 ARTICULATED TRUCK</vt:lpstr>
      <vt:lpstr>CAT 730C2 ARTICULATED TRUCK 3</vt:lpstr>
      <vt:lpstr>CAT 740 ARTICULATED TRUCK</vt:lpstr>
      <vt:lpstr>CAT 740 ARTICULATED TRUCK 2</vt:lpstr>
      <vt:lpstr>CAT 740 ARTICULATED TRUCK 3</vt:lpstr>
      <vt:lpstr>CAT 740 ARTICULATED TRUCK 4</vt:lpstr>
      <vt:lpstr>CAT 740B ARTICULATED TRUCK</vt:lpstr>
      <vt:lpstr>CAT 740B ARTICULATED TRUCK 2</vt:lpstr>
      <vt:lpstr>CAT 740B ARTICULATED TRUCK 3</vt:lpstr>
      <vt:lpstr>CAT 930K WHEEL LOADER</vt:lpstr>
      <vt:lpstr>CAT 930K WHEEL LOADER 2</vt:lpstr>
      <vt:lpstr>CAT 962G WHEEL LOADER</vt:lpstr>
      <vt:lpstr>CAT 966H WHEEL LOADER</vt:lpstr>
      <vt:lpstr>CAT 980H WHEEL LOADER</vt:lpstr>
      <vt:lpstr>CAT D6T DOZER</vt:lpstr>
      <vt:lpstr>CAT D6R DOZER</vt:lpstr>
      <vt:lpstr>CAT D8R DOZER</vt:lpstr>
      <vt:lpstr>CAT D8R II DOZER</vt:lpstr>
      <vt:lpstr>CAT IT62H INTEGRATED </vt:lpstr>
      <vt:lpstr>CAT M320F WHEELED EXCAVATOR</vt:lpstr>
      <vt:lpstr>JD 135G EXCAVATOR</vt:lpstr>
      <vt:lpstr>JD 135G EXCAVATOR 2</vt:lpstr>
      <vt:lpstr>JD 135G EXCAVATOR 3</vt:lpstr>
      <vt:lpstr>JD 245G LC EXCAVATOR</vt:lpstr>
      <vt:lpstr>JD 245G LC EXCAVATOR 2</vt:lpstr>
      <vt:lpstr>JD 245G LC EXCAVATOR 3</vt:lpstr>
      <vt:lpstr>JD 245G LC EXCAVATOR 4</vt:lpstr>
      <vt:lpstr>JD 245G LC EXCAVATOR 5</vt:lpstr>
      <vt:lpstr>JD 245G LC EXCAVATOR 6</vt:lpstr>
      <vt:lpstr>JD 325G SKID STEER</vt:lpstr>
      <vt:lpstr>JD 325G CTL SKID STEER</vt:lpstr>
      <vt:lpstr>JD 325G HF SKID STEER</vt:lpstr>
      <vt:lpstr>JD 329D TRACK LOADER</vt:lpstr>
      <vt:lpstr>JD 333E TRACK LOADER</vt:lpstr>
      <vt:lpstr>JD 345GLC EXCAVATOR </vt:lpstr>
      <vt:lpstr>JD 345GLC EXCAVATOR 2</vt:lpstr>
      <vt:lpstr>JD 345GLC EXCAVATOR 3</vt:lpstr>
      <vt:lpstr>JD 350GLC EXCAVATOR</vt:lpstr>
      <vt:lpstr>JD 35P EXCAVATOR </vt:lpstr>
      <vt:lpstr>JD 470GLC EXCAVATOR</vt:lpstr>
      <vt:lpstr>JD 470GLC EXCAVATOR 2</vt:lpstr>
      <vt:lpstr>JD 50G EXCAVATOR</vt:lpstr>
      <vt:lpstr>JD 75P EXACAVATOR</vt:lpstr>
      <vt:lpstr>JD 524K WHEEL LOADER</vt:lpstr>
      <vt:lpstr>JD 524L WHEEL LOADER</vt:lpstr>
      <vt:lpstr>JD 544G WHEEL LOADER</vt:lpstr>
      <vt:lpstr>JD 544G WHEEL LOADER 2</vt:lpstr>
      <vt:lpstr>JD 544K WHEEL LOADER</vt:lpstr>
      <vt:lpstr>JD 544K WHEEL LOADER 2</vt:lpstr>
      <vt:lpstr>JD 650J DOZER</vt:lpstr>
      <vt:lpstr>JD 650J DOZER 2</vt:lpstr>
      <vt:lpstr>JD650K DOZER</vt:lpstr>
      <vt:lpstr>JD 650P DOZER</vt:lpstr>
      <vt:lpstr>JD 700L DOZER</vt:lpstr>
      <vt:lpstr>JD 750K DOZER</vt:lpstr>
      <vt:lpstr>JD 764 HSD</vt:lpstr>
      <vt:lpstr>JD 872G MOTOR GRADER</vt:lpstr>
      <vt:lpstr>Sheet1</vt:lpstr>
      <vt:lpstr>End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Tska0734</cp:lastModifiedBy>
  <cp:revision/>
  <dcterms:created xsi:type="dcterms:W3CDTF">2024-03-27T02:49:14Z</dcterms:created>
  <dcterms:modified xsi:type="dcterms:W3CDTF">2025-01-07T14:55:51Z</dcterms:modified>
  <cp:category/>
  <cp:contentStatus/>
</cp:coreProperties>
</file>